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796" firstSheet="2" activeTab="22"/>
  </bookViews>
  <sheets>
    <sheet name="目录" sheetId="29" r:id="rId1"/>
    <sheet name="F1" sheetId="24" r:id="rId2"/>
    <sheet name="F2" sheetId="4" r:id="rId3"/>
    <sheet name="F3" sheetId="10" r:id="rId4"/>
    <sheet name="F4" sheetId="12" r:id="rId5"/>
    <sheet name="F5" sheetId="30" r:id="rId6"/>
    <sheet name="F6" sheetId="5" r:id="rId7"/>
    <sheet name="F7" sheetId="36" r:id="rId8"/>
    <sheet name="F8" sheetId="17" r:id="rId9"/>
    <sheet name="F9" sheetId="22" r:id="rId10"/>
    <sheet name="F10" sheetId="18" r:id="rId11"/>
    <sheet name="F11" sheetId="19" r:id="rId12"/>
    <sheet name="F12" sheetId="20" r:id="rId13"/>
    <sheet name="F13" sheetId="23" r:id="rId14"/>
    <sheet name="F14" sheetId="21" r:id="rId15"/>
    <sheet name="F15" sheetId="31" r:id="rId16"/>
    <sheet name="F16" sheetId="25" r:id="rId17"/>
    <sheet name="F17" sheetId="26" r:id="rId18"/>
    <sheet name="F18" sheetId="27" r:id="rId19"/>
    <sheet name="F19" sheetId="37" r:id="rId20"/>
    <sheet name="F20" sheetId="32" r:id="rId21"/>
    <sheet name="F21" sheetId="33" r:id="rId22"/>
    <sheet name="F22" sheetId="34" r:id="rId23"/>
  </sheets>
  <externalReferences>
    <externalReference r:id="rId24"/>
    <externalReference r:id="rId25"/>
    <externalReference r:id="rId26"/>
  </externalReferences>
  <definedNames>
    <definedName name="_xlnm._FilterDatabase" localSheetId="13" hidden="1">'F13'!$A$4:$B$40</definedName>
    <definedName name="_xlnm._FilterDatabase" localSheetId="16" hidden="1">'F16'!#REF!</definedName>
    <definedName name="_xlnm._FilterDatabase" localSheetId="18" hidden="1">'F18'!$A$4:$B$4</definedName>
    <definedName name="_xlnm._FilterDatabase" localSheetId="19" hidden="1">'F19'!$A$3:$B$3</definedName>
    <definedName name="_xlnm._FilterDatabase" localSheetId="9" hidden="1">'F9'!$A$4:$C$529</definedName>
    <definedName name="fw_0" localSheetId="1">[1]审表二!$L$73:$L$154</definedName>
    <definedName name="fw_0" localSheetId="7">[1]审表二!$L$73:$L$154</definedName>
    <definedName name="fw_0">[1]审表二!$L$73:$L$154</definedName>
    <definedName name="fw_04" localSheetId="1">[2]表四!$H$6:$I$57</definedName>
    <definedName name="fw_04" localSheetId="12">[2]表四!$H$6:$I$57</definedName>
    <definedName name="fw_04" localSheetId="14">[2]表四!$H$6:$I$57</definedName>
    <definedName name="fw_04" localSheetId="15">[2]表四!$H$6:$I$57</definedName>
    <definedName name="fw_04" localSheetId="2">[2]表四!$H$6:$I$57</definedName>
    <definedName name="fw_04" localSheetId="3">[2]表四!$H$6:$I$57</definedName>
    <definedName name="fw_04" localSheetId="4">[2]表四!$H$6:$I$57</definedName>
    <definedName name="fw_04" localSheetId="5">[2]表四!$H$6:$I$57</definedName>
    <definedName name="fw_04" localSheetId="7">[2]表四!$H$6:$I$57</definedName>
    <definedName name="fw_04" localSheetId="8">[2]表四!$H$6:$I$57</definedName>
    <definedName name="fw_04">[3]表四!$H$6:$I$57</definedName>
    <definedName name="fw_05" localSheetId="1">[2]表五!$G$6:$H$239</definedName>
    <definedName name="fw_05" localSheetId="12">[2]表五!$G$6:$H$239</definedName>
    <definedName name="fw_05" localSheetId="14">[2]表五!$G$6:$H$239</definedName>
    <definedName name="fw_05" localSheetId="15">[2]表五!$G$6:$H$239</definedName>
    <definedName name="fw_05" localSheetId="2">[2]表五!$G$6:$H$239</definedName>
    <definedName name="fw_05" localSheetId="3">[2]表五!$G$6:$H$239</definedName>
    <definedName name="fw_05" localSheetId="4">[2]表五!$G$6:$H$239</definedName>
    <definedName name="fw_05" localSheetId="5">[2]表五!$G$6:$H$239</definedName>
    <definedName name="fw_05" localSheetId="7">[2]表五!$G$6:$H$239</definedName>
    <definedName name="fw_05" localSheetId="8">[2]表五!$G$6:$H$239</definedName>
    <definedName name="fw_05">[3]表五!$G$6:$H$239</definedName>
    <definedName name="fw_06" localSheetId="1">[2]表六!$D$6:$E$54</definedName>
    <definedName name="fw_06" localSheetId="12">[2]表六!$D$6:$E$54</definedName>
    <definedName name="fw_06" localSheetId="14">[2]表六!$D$6:$E$54</definedName>
    <definedName name="fw_06" localSheetId="15">[2]表六!$D$6:$E$54</definedName>
    <definedName name="fw_06" localSheetId="2">[2]表六!$D$6:$E$54</definedName>
    <definedName name="fw_06" localSheetId="3">[2]表六!$D$6:$E$54</definedName>
    <definedName name="fw_06" localSheetId="4">[2]表六!$D$6:$E$54</definedName>
    <definedName name="fw_06" localSheetId="5">[2]表六!$D$6:$E$54</definedName>
    <definedName name="fw_06" localSheetId="7">[2]表六!$D$6:$E$54</definedName>
    <definedName name="fw_06" localSheetId="8">[2]表六!$D$6:$E$54</definedName>
    <definedName name="fw_06">[3]表六!$D$6:$E$54</definedName>
    <definedName name="fw_97" localSheetId="1">[2]表一!$H$6:$I$1524</definedName>
    <definedName name="fw_97" localSheetId="12">[2]表一!$H$6:$I$1524</definedName>
    <definedName name="fw_97" localSheetId="14">[2]表一!$H$6:$I$1524</definedName>
    <definedName name="fw_97" localSheetId="15">[2]表一!$H$6:$I$1524</definedName>
    <definedName name="fw_97" localSheetId="2">[2]表一!$H$6:$I$1524</definedName>
    <definedName name="fw_97" localSheetId="3">[2]表一!$H$6:$I$1524</definedName>
    <definedName name="fw_97" localSheetId="4">[2]表一!$H$6:$I$1524</definedName>
    <definedName name="fw_97" localSheetId="5">[2]表一!$H$6:$I$1524</definedName>
    <definedName name="fw_97" localSheetId="7">[2]表一!$H$6:$I$1524</definedName>
    <definedName name="fw_97" localSheetId="8">[2]表一!$H$6:$I$1524</definedName>
    <definedName name="fw_97">[3]表一!$H$6:$I$1524</definedName>
    <definedName name="fw_98" localSheetId="1">[2]表二!$D$6:$E$224</definedName>
    <definedName name="fw_98" localSheetId="12">[2]表二!$D$6:$E$224</definedName>
    <definedName name="fw_98" localSheetId="14">[2]表二!$D$6:$E$224</definedName>
    <definedName name="fw_98" localSheetId="15">[2]表二!$D$6:$E$224</definedName>
    <definedName name="fw_98" localSheetId="2">[2]表二!$D$6:$E$224</definedName>
    <definedName name="fw_98" localSheetId="3">[2]表二!$D$6:$E$224</definedName>
    <definedName name="fw_98" localSheetId="4">[2]表二!$D$6:$E$224</definedName>
    <definedName name="fw_98" localSheetId="5">[2]表二!$D$6:$E$224</definedName>
    <definedName name="fw_98" localSheetId="7">[2]表二!$D$6:$E$224</definedName>
    <definedName name="fw_98" localSheetId="8">[2]表二!$D$6:$E$224</definedName>
    <definedName name="fw_98">[3]表二!$D$6:$E$224</definedName>
    <definedName name="fw_99" localSheetId="1">[2]表三!$D$6:$E$43</definedName>
    <definedName name="fw_99" localSheetId="12">[2]表三!$D$6:$E$43</definedName>
    <definedName name="fw_99" localSheetId="14">[2]表三!$D$6:$E$43</definedName>
    <definedName name="fw_99" localSheetId="15">[2]表三!$D$6:$E$43</definedName>
    <definedName name="fw_99" localSheetId="2">[2]表三!$D$6:$E$43</definedName>
    <definedName name="fw_99" localSheetId="3">[2]表三!$D$6:$E$43</definedName>
    <definedName name="fw_99" localSheetId="4">[2]表三!$D$6:$E$43</definedName>
    <definedName name="fw_99" localSheetId="5">[2]表三!$D$6:$E$43</definedName>
    <definedName name="fw_99" localSheetId="7">[2]表三!$D$6:$E$43</definedName>
    <definedName name="fw_99" localSheetId="8">[2]表三!$D$6:$E$43</definedName>
    <definedName name="fw_99">[3]表三!$D$6:$E$43</definedName>
    <definedName name="_xlnm.Print_Area" hidden="1">#REF!</definedName>
    <definedName name="_xlnm.Print_Titles" localSheetId="10">'F10'!$1:$3</definedName>
    <definedName name="_xlnm.Print_Titles" localSheetId="11">'F11'!$1:$3</definedName>
    <definedName name="_xlnm.Print_Titles" localSheetId="12">'F12'!$1:$4</definedName>
    <definedName name="_xlnm.Print_Titles" localSheetId="13">'F13'!$1:$3</definedName>
    <definedName name="_xlnm.Print_Titles" localSheetId="14">'F14'!$1:$4</definedName>
    <definedName name="_xlnm.Print_Titles" localSheetId="15">'F15'!$1:$4</definedName>
    <definedName name="_xlnm.Print_Titles" localSheetId="16">'F16'!$1:$4</definedName>
    <definedName name="_xlnm.Print_Titles" localSheetId="17">'F17'!$1:$3</definedName>
    <definedName name="_xlnm.Print_Titles" localSheetId="18">'F18'!$1:$3</definedName>
    <definedName name="_xlnm.Print_Titles" localSheetId="19">'F19'!$1:$3</definedName>
    <definedName name="_xlnm.Print_Titles" localSheetId="2">'F2'!$1:$4</definedName>
    <definedName name="_xlnm.Print_Titles" localSheetId="3">'F3'!$1:$4</definedName>
    <definedName name="_xlnm.Print_Titles" localSheetId="4">'F4'!$1:$4</definedName>
    <definedName name="_xlnm.Print_Titles" localSheetId="5">'F5'!$1:$4</definedName>
    <definedName name="_xlnm.Print_Titles" localSheetId="8">'F8'!$1:$4</definedName>
    <definedName name="_xlnm.Print_Titles" localSheetId="9">'F9'!$1:$3</definedName>
    <definedName name="_xlnm.Print_Titles" hidden="1">#N/A</definedName>
  </definedNames>
  <calcPr calcId="144525"/>
</workbook>
</file>

<file path=xl/sharedStrings.xml><?xml version="1.0" encoding="utf-8"?>
<sst xmlns="http://schemas.openxmlformats.org/spreadsheetml/2006/main" count="2511" uniqueCount="1137">
  <si>
    <r>
      <rPr>
        <sz val="18"/>
        <color theme="1"/>
        <rFont val="方正黑体_GBK"/>
        <charset val="134"/>
      </rPr>
      <t>目</t>
    </r>
    <r>
      <rPr>
        <sz val="18"/>
        <color theme="1"/>
        <rFont val="Times New Roman"/>
        <charset val="134"/>
      </rPr>
      <t xml:space="preserve">     </t>
    </r>
    <r>
      <rPr>
        <sz val="18"/>
        <color theme="1"/>
        <rFont val="方正黑体_GBK"/>
        <charset val="134"/>
      </rPr>
      <t>录</t>
    </r>
  </si>
  <si>
    <t xml:space="preserve">                        名     称</t>
  </si>
  <si>
    <t>页码</t>
  </si>
  <si>
    <t>1．2019年渝北区财政决算表</t>
  </si>
  <si>
    <t>2．2019年渝北区一般公共预算收支决算表</t>
  </si>
  <si>
    <t>3．2019年渝北区政府性基金预算收支决算表</t>
  </si>
  <si>
    <t>4．2019年渝北区国有资本经营预算收支决算表</t>
  </si>
  <si>
    <t>5．2019年渝北区社会保险基金预算收支决算表</t>
  </si>
  <si>
    <t>6．2019年渝北区三公经费决算情况表</t>
  </si>
  <si>
    <t>7．2019年渝北区区级财政决算表</t>
  </si>
  <si>
    <t>8．2019年渝北区区级一般公共预算收支决算表</t>
  </si>
  <si>
    <t>9．2019年渝北区区级一般公共预算支出决算表</t>
  </si>
  <si>
    <t>10．2019年渝北区区级一般公共预算转移性收支决算表</t>
  </si>
  <si>
    <t>11．2019年渝北区区级一般公共预算转移支付决算表</t>
  </si>
  <si>
    <t>12．2019年渝北区区级政府性基金预算收支决算表</t>
  </si>
  <si>
    <t>13．2019年渝北区区级政府性基金预算支出决算表</t>
  </si>
  <si>
    <t>14．2019年渝北区区级国有资本经营预算收支决算表</t>
  </si>
  <si>
    <t>15．2019年渝北区区级社会保障基金预算收支决算表</t>
  </si>
  <si>
    <t>16.   2019年渝北区区级一般公共预算基本支出决算表</t>
  </si>
  <si>
    <t>17.   2019年渝北区区级一般公共预算一般性转移支付决算表</t>
  </si>
  <si>
    <t>18.   2019年渝北区区级一般公共预算专项转移支付决算表</t>
  </si>
  <si>
    <t>19.  2019年渝北区区级政府性基金预算专项转移支付决算表</t>
  </si>
  <si>
    <t>19.   2019年重庆市渝北区政府债务限额及余额决算情况表</t>
  </si>
  <si>
    <t>20.   2019年重庆市渝北区政府债券使用情况表</t>
  </si>
  <si>
    <t>21.   2019年重庆市渝北区政府债务相关情况表</t>
  </si>
  <si>
    <t>2019年渝北区财政决算表</t>
  </si>
  <si>
    <t>编制单位：区财政局</t>
  </si>
  <si>
    <t>单位：万元</t>
  </si>
  <si>
    <t>收        入</t>
  </si>
  <si>
    <t xml:space="preserve">支           出        </t>
  </si>
  <si>
    <t>科目名称</t>
  </si>
  <si>
    <t>报告数</t>
  </si>
  <si>
    <t>批复数</t>
  </si>
  <si>
    <t>差额</t>
  </si>
  <si>
    <t>总计</t>
  </si>
  <si>
    <t>本年全区收入小计</t>
  </si>
  <si>
    <t>本年全区支出小计</t>
  </si>
  <si>
    <t>一般公共预算收入</t>
  </si>
  <si>
    <t>一般公共预算支出</t>
  </si>
  <si>
    <t>税收收入</t>
  </si>
  <si>
    <t>一般公共服务支出</t>
  </si>
  <si>
    <t>增值税</t>
  </si>
  <si>
    <t>国防支出</t>
  </si>
  <si>
    <t>营业税</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</si>
  <si>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</si>
  <si>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</si>
  <si>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</si>
  <si>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</si>
  <si>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</si>
  <si>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</si>
  <si>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</si>
  <si>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</si>
  <si>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</si>
  <si>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</si>
  <si>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</si>
  <si>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</si>
  <si>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</si>
  <si>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</si>
  <si>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</si>
  <si>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</si>
  <si>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</si>
  <si>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</si>
  <si>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</si>
  <si>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</si>
  <si>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</si>
  <si>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环境保护税</t>
  </si>
  <si>
    <t>商业服务业等支出</t>
  </si>
  <si>
    <t>其他税收收入</t>
  </si>
  <si>
    <t>金融支出</t>
  </si>
  <si>
    <t>非税收入</t>
  </si>
  <si>
    <t>援助其他地区支出</t>
  </si>
  <si>
    <t>专项收入</t>
  </si>
  <si>
    <t>国土海洋气象等支出</t>
  </si>
  <si>
    <t>行政事业性收费收入</t>
  </si>
  <si>
    <t>住房保障支出</t>
  </si>
  <si>
    <t>罚没收入</t>
  </si>
  <si>
    <t>粮油物资储备支出</t>
  </si>
  <si>
    <t>国有资源(资产)有偿使用收入</t>
  </si>
  <si>
    <t>灾害防治及应急管理支出</t>
  </si>
  <si>
    <t>捐赠收入</t>
  </si>
  <si>
    <t>其他支出</t>
  </si>
  <si>
    <t>政府住房基金收入</t>
  </si>
  <si>
    <t>债务付息支出</t>
  </si>
  <si>
    <t>其他收入</t>
  </si>
  <si>
    <t>债务发行费用支出</t>
  </si>
  <si>
    <t>国有资本经营预算收入</t>
  </si>
  <si>
    <t>国有资本经营预算支出</t>
  </si>
  <si>
    <t>政府性基金预算收入</t>
  </si>
  <si>
    <t>政府性基金预算支出</t>
  </si>
  <si>
    <t>文化旅游体育与传媒支出</t>
  </si>
  <si>
    <t>转移性收入小计</t>
  </si>
  <si>
    <t>上级补助收入</t>
  </si>
  <si>
    <t xml:space="preserve">返还性收入 </t>
  </si>
  <si>
    <t>转移性支出小计</t>
  </si>
  <si>
    <t>一般性转移支付收入</t>
  </si>
  <si>
    <t>上解上级支出</t>
  </si>
  <si>
    <t>专项转移支付收入</t>
  </si>
  <si>
    <t>专项上解支出</t>
  </si>
  <si>
    <t>债务转贷收入</t>
  </si>
  <si>
    <t>债务还本支出</t>
  </si>
  <si>
    <t>动用预算稳定调节基金</t>
  </si>
  <si>
    <t>安排预算稳定调节基金</t>
  </si>
  <si>
    <t>上年结余收入</t>
  </si>
  <si>
    <t>年终结余</t>
  </si>
  <si>
    <t>2019年渝北区一般公共预算收支决算表</t>
  </si>
  <si>
    <t>年初预算</t>
  </si>
  <si>
    <t>调整预算</t>
  </si>
  <si>
    <t>决算数</t>
  </si>
  <si>
    <t>同比增长%</t>
  </si>
  <si>
    <t>收入</t>
  </si>
  <si>
    <t xml:space="preserve">支出 </t>
  </si>
  <si>
    <t>预备费</t>
  </si>
  <si>
    <t>调入资金</t>
  </si>
  <si>
    <t xml:space="preserve"> </t>
  </si>
  <si>
    <t>2019年渝北区政府性基金预算收支决算表</t>
  </si>
  <si>
    <t>增长%</t>
  </si>
  <si>
    <t>调出资金</t>
  </si>
  <si>
    <t>2019年渝北区国有资本经营预算收支决算表</t>
  </si>
  <si>
    <t>2019年渝北区社会保险基金预算收支决算表</t>
  </si>
  <si>
    <t>社会保险基金预算收入</t>
  </si>
  <si>
    <t>社会保险基金预算支出</t>
  </si>
  <si>
    <t>此表无数据</t>
  </si>
  <si>
    <t>2019年渝北区“三公”经费决算数据统计表</t>
  </si>
  <si>
    <t>项  目</t>
  </si>
  <si>
    <t>2019年决算数</t>
  </si>
  <si>
    <t>2019年人代会</t>
  </si>
  <si>
    <t>与人代会数据增减情况</t>
  </si>
  <si>
    <t>2018年决算数</t>
  </si>
  <si>
    <t>与2018年决算数据增减情况</t>
  </si>
  <si>
    <t>备注</t>
  </si>
  <si>
    <t>支出合计</t>
  </si>
  <si>
    <t xml:space="preserve">  1．因公出国（境）费</t>
  </si>
  <si>
    <t xml:space="preserve">  2．公务用车购置及运行维护费</t>
  </si>
  <si>
    <t xml:space="preserve">    （1）公务用车购置费</t>
  </si>
  <si>
    <t xml:space="preserve">    （2）公务用车运行维护费</t>
  </si>
  <si>
    <t xml:space="preserve">  3．公务接待费</t>
  </si>
  <si>
    <t>2019年渝北区区级财政决算表</t>
  </si>
  <si>
    <t>补助下级支出</t>
  </si>
  <si>
    <t>下级上解收入</t>
  </si>
  <si>
    <t>2019年渝北区区级一般公共预算收支决算表</t>
  </si>
  <si>
    <t>shouru</t>
  </si>
  <si>
    <t>zhichu</t>
  </si>
  <si>
    <t>2019年渝北区区级一般公共预算支出决算表</t>
  </si>
  <si>
    <t xml:space="preserve">编制单位：区财政局                     </t>
  </si>
  <si>
    <t>支        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</si>
  <si>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</si>
  <si>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</si>
  <si>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</si>
  <si>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</si>
  <si>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</si>
  <si>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</si>
  <si>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</si>
  <si>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</si>
  <si>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</si>
  <si>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</si>
  <si>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</si>
  <si>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</si>
  <si>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</si>
  <si>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</si>
  <si>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</si>
  <si>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</si>
  <si>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</si>
  <si>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专项业务活动</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</si>
  <si>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</si>
  <si>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</si>
  <si>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</si>
  <si>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</si>
  <si>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</si>
  <si>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</si>
  <si>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</si>
  <si>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</si>
  <si>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</si>
  <si>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</si>
  <si>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</si>
  <si>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</si>
  <si>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信息化建设</t>
  </si>
  <si>
    <t xml:space="preserve">    财政委托业务支出</t>
  </si>
  <si>
    <t xml:space="preserve">    其他财政事务支出</t>
  </si>
  <si>
    <t xml:space="preserve">  税收事务</t>
  </si>
  <si>
    <t xml:space="preserve">    协税护税</t>
  </si>
  <si>
    <t xml:space="preserve">  审计事务</t>
  </si>
  <si>
    <t xml:space="preserve">    审计业务</t>
  </si>
  <si>
    <t xml:space="preserve">    审计管理</t>
  </si>
  <si>
    <t xml:space="preserve">  人力资源事务</t>
  </si>
  <si>
    <t xml:space="preserve">    引进人才费用</t>
  </si>
  <si>
    <t xml:space="preserve">  纪检监察事务</t>
  </si>
  <si>
    <t xml:space="preserve">    其他纪检监察事务支出</t>
  </si>
  <si>
    <t xml:space="preserve">  商贸事务</t>
  </si>
  <si>
    <t xml:space="preserve">    招商引资</t>
  </si>
  <si>
    <t xml:space="preserve">    其他商贸事务支出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</si>
  <si>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</si>
  <si>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</si>
  <si>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</si>
  <si>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</si>
  <si>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</si>
  <si>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</si>
  <si>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</si>
  <si>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</si>
  <si>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</si>
  <si>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</si>
  <si>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</si>
  <si>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</si>
  <si>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</si>
  <si>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</si>
  <si>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</si>
  <si>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</si>
  <si>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</si>
  <si>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</si>
  <si>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</si>
  <si>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</si>
  <si>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市场监督管理专项</t>
  </si>
  <si>
    <t xml:space="preserve">    市场监管执法</t>
  </si>
  <si>
    <t xml:space="preserve">    市场监督管理技术支持</t>
  </si>
  <si>
    <t xml:space="preserve">    认证认可监督管理</t>
  </si>
  <si>
    <t xml:space="preserve">    标准化管理</t>
  </si>
  <si>
    <t xml:space="preserve">    药品事务</t>
  </si>
  <si>
    <t xml:space="preserve">    其他市场监督管理事务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</si>
  <si>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</si>
  <si>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</si>
  <si>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</si>
  <si>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</si>
  <si>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</si>
  <si>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</si>
  <si>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民兵</t>
  </si>
  <si>
    <t xml:space="preserve">    其他国防动员支出</t>
  </si>
  <si>
    <t xml:space="preserve">  公安</t>
  </si>
  <si>
    <t xml:space="preserve">    执法办案</t>
  </si>
  <si>
    <t xml:space="preserve">    其他公安支出</t>
  </si>
  <si>
    <t xml:space="preserve">  法院</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</si>
  <si>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</si>
  <si>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</si>
  <si>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</si>
  <si>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</si>
  <si>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</si>
  <si>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</si>
  <si>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</si>
  <si>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</si>
  <si>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</si>
  <si>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其他司法支出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</si>
  <si>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</si>
  <si>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</si>
  <si>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</si>
  <si>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</si>
  <si>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</si>
  <si>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</si>
  <si>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</si>
  <si>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</si>
  <si>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</si>
  <si>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</si>
  <si>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</si>
  <si>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</si>
  <si>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职业高中教育</t>
  </si>
  <si>
    <t xml:space="preserve">    其他职业教育支出</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</si>
  <si>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</si>
  <si>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</si>
  <si>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</si>
  <si>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</si>
  <si>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</si>
  <si>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</si>
  <si>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</si>
  <si>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</si>
  <si>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</si>
  <si>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</si>
  <si>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</si>
  <si>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</si>
  <si>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</si>
  <si>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</si>
  <si>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</si>
  <si>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</si>
  <si>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</si>
  <si>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</si>
  <si>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</si>
  <si>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</si>
  <si>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</si>
  <si>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</si>
  <si>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</si>
  <si>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</si>
  <si>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</si>
  <si>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</si>
  <si>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</si>
  <si>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</si>
  <si>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文化和旅游</t>
  </si>
  <si>
    <t xml:space="preserve">    图书馆</t>
  </si>
  <si>
    <t xml:space="preserve">    文化活动</t>
  </si>
  <si>
    <t xml:space="preserve">    群众文化</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</si>
  <si>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</si>
  <si>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</si>
  <si>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</si>
  <si>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</si>
  <si>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</si>
  <si>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</si>
  <si>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</si>
  <si>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</si>
  <si>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其他文物支出</t>
  </si>
  <si>
    <t xml:space="preserve">  体育</t>
  </si>
  <si>
    <t xml:space="preserve">    体育竞赛</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</si>
  <si>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</si>
  <si>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</si>
  <si>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</si>
  <si>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</si>
  <si>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</si>
  <si>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</si>
  <si>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</si>
  <si>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广播</t>
  </si>
  <si>
    <t xml:space="preserve">    电视</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</si>
  <si>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</si>
  <si>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</si>
  <si>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</si>
  <si>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</si>
  <si>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</si>
  <si>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</si>
  <si>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</si>
  <si>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</si>
  <si>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社会保险经办机构</t>
  </si>
  <si>
    <t xml:space="preserve">    劳动关系和维权</t>
  </si>
  <si>
    <t xml:space="preserve">    公共就业服务和职业技能鉴定机构</t>
  </si>
  <si>
    <t xml:space="preserve">    其他人力资源和社会保障管理事务支出</t>
  </si>
  <si>
    <t xml:space="preserve">  民政管理事务</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</si>
  <si>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</si>
  <si>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</si>
  <si>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</si>
  <si>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</si>
  <si>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</si>
  <si>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</si>
  <si>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</si>
  <si>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</si>
  <si>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</si>
  <si>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</si>
  <si>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</si>
  <si>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</si>
  <si>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</si>
  <si>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</si>
  <si>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</si>
  <si>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</si>
  <si>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</si>
  <si>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</si>
  <si>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</si>
  <si>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</si>
  <si>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</si>
  <si>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</si>
  <si>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</si>
  <si>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</si>
  <si>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</si>
  <si>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</si>
  <si>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</si>
  <si>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</si>
  <si>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</si>
  <si>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</si>
  <si>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</si>
  <si>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</si>
  <si>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</si>
  <si>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</si>
  <si>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</si>
  <si>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</si>
  <si>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</si>
  <si>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</si>
  <si>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</si>
  <si>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</si>
  <si>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</si>
  <si>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</si>
  <si>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</si>
  <si>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</si>
  <si>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</si>
  <si>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</si>
  <si>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</si>
  <si>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</si>
  <si>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</si>
  <si>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</si>
  <si>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</si>
  <si>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</si>
  <si>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</si>
  <si>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</si>
  <si>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</si>
  <si>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</si>
  <si>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</si>
  <si>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</si>
  <si>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</si>
  <si>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</si>
  <si>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</si>
  <si>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</si>
  <si>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</si>
  <si>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</si>
  <si>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</si>
  <si>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</si>
  <si>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</si>
  <si>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</si>
  <si>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</si>
  <si>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妇产医院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</si>
  <si>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</si>
  <si>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</si>
  <si>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</si>
  <si>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</si>
  <si>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</si>
  <si>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</si>
  <si>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</si>
  <si>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</si>
  <si>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</si>
  <si>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</si>
  <si>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</si>
  <si>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</si>
  <si>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</si>
  <si>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</si>
  <si>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</si>
  <si>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</si>
  <si>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</si>
  <si>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</si>
  <si>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</si>
  <si>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</si>
  <si>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</si>
  <si>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</si>
  <si>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</si>
  <si>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</si>
  <si>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</si>
  <si>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</si>
  <si>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</si>
  <si>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</si>
  <si>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</si>
  <si>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</si>
  <si>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</si>
  <si>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</si>
  <si>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</si>
  <si>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</si>
  <si>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</si>
  <si>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</si>
  <si>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</si>
  <si>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</si>
  <si>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</si>
  <si>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</si>
  <si>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</si>
  <si>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</si>
  <si>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</si>
  <si>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</si>
  <si>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</si>
  <si>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</si>
  <si>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</si>
  <si>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其他自然生态保护支出</t>
  </si>
  <si>
    <t xml:space="preserve">  天然林保护</t>
  </si>
  <si>
    <t xml:space="preserve">    森林管护</t>
  </si>
  <si>
    <t xml:space="preserve">    政策性社会性支出补助</t>
  </si>
  <si>
    <t xml:space="preserve">  退耕还林</t>
  </si>
  <si>
    <t xml:space="preserve">    退耕还林粮食折现补贴</t>
  </si>
  <si>
    <t xml:space="preserve">    其他退耕还林支出</t>
  </si>
  <si>
    <t xml:space="preserve">  污染减排</t>
  </si>
  <si>
    <t xml:space="preserve">    生态环境监测与信息</t>
  </si>
  <si>
    <t xml:space="preserve">    生态环境执法监察</t>
  </si>
  <si>
    <t xml:space="preserve">    减排专项支出</t>
  </si>
  <si>
    <t xml:space="preserve">    其他污染减排支出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</si>
  <si>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</si>
  <si>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</si>
  <si>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</si>
  <si>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</si>
  <si>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</si>
  <si>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</si>
  <si>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</si>
  <si>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</si>
  <si>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</si>
  <si>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</si>
  <si>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</si>
  <si>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</si>
  <si>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</si>
  <si>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</si>
  <si>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</si>
  <si>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</si>
  <si>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</si>
  <si>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</si>
  <si>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</si>
  <si>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</si>
  <si>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</si>
  <si>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</si>
  <si>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</si>
  <si>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</si>
  <si>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</si>
  <si>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</si>
  <si>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</si>
  <si>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</si>
  <si>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</si>
  <si>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</si>
  <si>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林业和草原</t>
  </si>
  <si>
    <t xml:space="preserve">    事业机构</t>
  </si>
  <si>
    <t xml:space="preserve">    森林培育</t>
  </si>
  <si>
    <t xml:space="preserve">    森林资源管理</t>
  </si>
  <si>
    <t xml:space="preserve">    森林生态效益补偿</t>
  </si>
  <si>
    <t xml:space="preserve">    自然保护区等管理</t>
  </si>
  <si>
    <t xml:space="preserve">    动植物保护</t>
  </si>
  <si>
    <t xml:space="preserve">    执法与监督</t>
  </si>
  <si>
    <t xml:space="preserve">    林区公共支出</t>
  </si>
  <si>
    <t xml:space="preserve">    防灾减灾</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</si>
  <si>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</si>
  <si>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</si>
  <si>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</si>
  <si>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</si>
  <si>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</si>
  <si>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</si>
  <si>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</si>
  <si>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</si>
  <si>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</si>
  <si>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</si>
  <si>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</si>
  <si>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江河湖库水系综合整治</t>
  </si>
  <si>
    <t xml:space="preserve">    水利安全监督</t>
  </si>
  <si>
    <t xml:space="preserve">    农村人畜饮水</t>
  </si>
  <si>
    <t xml:space="preserve">  扶贫</t>
  </si>
  <si>
    <t xml:space="preserve">    生产发展</t>
  </si>
  <si>
    <t xml:space="preserve">    扶贫事业机构</t>
  </si>
  <si>
    <t xml:space="preserve">    其他扶贫支出</t>
  </si>
  <si>
    <t xml:space="preserve">  农业综合开发</t>
  </si>
  <si>
    <t xml:space="preserve">    土地治理</t>
  </si>
  <si>
    <t xml:space="preserve">    产业化发展</t>
  </si>
  <si>
    <t xml:space="preserve">  农村综合改革</t>
  </si>
  <si>
    <t xml:space="preserve">    对村级一事一议的补助</t>
  </si>
  <si>
    <t xml:space="preserve">    对村民委员会和村党支部的补助</t>
  </si>
  <si>
    <t xml:space="preserve">    对村集体经济组织的补助</t>
  </si>
  <si>
    <t xml:space="preserve">    农村综合改革示范试点补助</t>
  </si>
  <si>
    <t xml:space="preserve">  普惠金融发展支出</t>
  </si>
  <si>
    <t xml:space="preserve">    农业保险保费补贴</t>
  </si>
  <si>
    <t xml:space="preserve">    创业担保贷款贴息</t>
  </si>
  <si>
    <t xml:space="preserve">  其他农林水支出(款)</t>
  </si>
  <si>
    <t xml:space="preserve">    其他农林水支出(项)</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</si>
  <si>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</si>
  <si>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</si>
  <si>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</si>
  <si>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</si>
  <si>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</si>
  <si>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</si>
  <si>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</si>
  <si>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</si>
  <si>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对城市公交的补贴</t>
  </si>
  <si>
    <t xml:space="preserve">    对农村道路客运的补贴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</si>
  <si>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</si>
  <si>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</si>
  <si>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</si>
  <si>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</si>
  <si>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其他交通运输支出(款)</t>
  </si>
  <si>
    <t xml:space="preserve">    其他交通运输支出(项)</t>
  </si>
  <si>
    <t>资源勘探信息等支出</t>
  </si>
  <si>
    <t xml:space="preserve">  制造业</t>
  </si>
  <si>
    <t xml:space="preserve">    通信设备、计算机及其他电子设备制造业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</si>
  <si>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</si>
  <si>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</si>
  <si>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</si>
  <si>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</si>
  <si>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</si>
  <si>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</si>
  <si>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</si>
  <si>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</si>
  <si>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</si>
  <si>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</si>
  <si>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</si>
  <si>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</si>
  <si>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</si>
  <si>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</si>
  <si>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</si>
  <si>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</si>
  <si>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</si>
  <si>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 xml:space="preserve">  金融发展支出</t>
  </si>
  <si>
    <t xml:space="preserve">    其他金融发展支出</t>
  </si>
  <si>
    <t xml:space="preserve">  其他支出</t>
  </si>
  <si>
    <t>自然资源海洋气象等支出</t>
  </si>
  <si>
    <t xml:space="preserve">  自然资源事务</t>
  </si>
  <si>
    <t xml:space="preserve">    土地资源利用与保护</t>
  </si>
  <si>
    <t xml:space="preserve">    土地资源储备支出</t>
  </si>
  <si>
    <t xml:space="preserve">    地质矿产资源利用与保护</t>
  </si>
  <si>
    <t xml:space="preserve">  气象事务</t>
  </si>
  <si>
    <t xml:space="preserve">    气象事业机构</t>
  </si>
  <si>
    <t xml:space="preserve">    气象信息传输及管理</t>
  </si>
  <si>
    <t xml:space="preserve">    气象服务</t>
  </si>
  <si>
    <t xml:space="preserve">    气象装备保障维护</t>
  </si>
  <si>
    <t xml:space="preserve">    气象基础设施建设与维修</t>
  </si>
  <si>
    <t xml:space="preserve">  其他自然资源海洋气象等支出(款)</t>
  </si>
  <si>
    <t xml:space="preserve">    其他自然资源海洋气象等支出(项)</t>
  </si>
  <si>
    <t xml:space="preserve">  保障性安居工程支出</t>
  </si>
  <si>
    <t xml:space="preserve">    廉租住房</t>
  </si>
  <si>
    <t xml:space="preserve">    棚户区改造</t>
  </si>
  <si>
    <t xml:space="preserve">    农村危房改造</t>
  </si>
  <si>
    <t xml:space="preserve">    保障性住房租金补贴</t>
  </si>
  <si>
    <t xml:space="preserve">    其他保障性安居工程支出</t>
  </si>
  <si>
    <t xml:space="preserve">  住房改革支出</t>
  </si>
  <si>
    <t xml:space="preserve">    住房公积金</t>
  </si>
  <si>
    <t xml:space="preserve">    购房补贴</t>
  </si>
  <si>
    <t xml:space="preserve">  粮油事务</t>
  </si>
  <si>
    <t xml:space="preserve">    其他粮油事务支出</t>
  </si>
  <si>
    <t xml:space="preserve">  粮油储备</t>
  </si>
  <si>
    <t xml:space="preserve">    储备粮油补贴</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</si>
  <si>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</si>
  <si>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</si>
  <si>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</si>
  <si>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</si>
  <si>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</si>
  <si>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</si>
  <si>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</si>
  <si>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</si>
  <si>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</si>
  <si>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</si>
  <si>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地震事务</t>
  </si>
  <si>
    <t xml:space="preserve">    地震监测</t>
  </si>
  <si>
    <t xml:space="preserve">    地震应急救援</t>
  </si>
  <si>
    <t xml:space="preserve">    防震减灾基础管理</t>
  </si>
  <si>
    <t xml:space="preserve">    地震事业机构</t>
  </si>
  <si>
    <t xml:space="preserve">  自然灾害防治</t>
  </si>
  <si>
    <t xml:space="preserve">    地质灾害防治</t>
  </si>
  <si>
    <t>其他支出(类)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</si>
  <si>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</si>
  <si>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</si>
  <si>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</si>
  <si>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</si>
  <si>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</si>
  <si>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2019年渝北区区级一般公共预算转移性收支决算表</t>
  </si>
  <si>
    <t>收       入</t>
  </si>
  <si>
    <t>支      出</t>
  </si>
  <si>
    <t>转移性收入合计</t>
  </si>
  <si>
    <t>转移性支出合计</t>
  </si>
  <si>
    <t xml:space="preserve">  返还性收入</t>
  </si>
  <si>
    <t xml:space="preserve">  返还性支出</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</si>
  <si>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</si>
  <si>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</si>
  <si>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</si>
  <si>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</si>
  <si>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</si>
  <si>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</si>
  <si>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</si>
  <si>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</si>
  <si>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</si>
  <si>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</si>
  <si>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</si>
  <si>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</si>
  <si>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</si>
  <si>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</si>
  <si>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</si>
  <si>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</si>
  <si>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</si>
  <si>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</si>
  <si>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</si>
  <si>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</si>
  <si>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</si>
  <si>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成品油价格和税费改革转移支付补助支出</t>
  </si>
  <si>
    <t xml:space="preserve">    基层公检法司转移支付收入</t>
  </si>
  <si>
    <t xml:space="preserve">    基层公检法司转移支付支出</t>
  </si>
  <si>
    <t xml:space="preserve">    城乡义务教育转移支付收入</t>
  </si>
  <si>
    <t xml:space="preserve">    义务教育等转移支付支出</t>
  </si>
  <si>
    <t xml:space="preserve">    基本养老金转移支付收入</t>
  </si>
  <si>
    <t xml:space="preserve">    基本养老保险和低保等转移支付支出</t>
  </si>
  <si>
    <t xml:space="preserve">    城乡居民基本医疗保险转移支付收入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</si>
  <si>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</si>
  <si>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</si>
  <si>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</si>
  <si>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</si>
  <si>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</si>
  <si>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</si>
  <si>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</si>
  <si>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</si>
  <si>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</si>
  <si>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</si>
  <si>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</si>
  <si>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</si>
  <si>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</si>
  <si>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</si>
  <si>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</si>
  <si>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</si>
  <si>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</si>
  <si>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</si>
  <si>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t>
  </si>
  <si>
    <t xml:space="preserve">    外交共同财政事权转移支付收入  </t>
  </si>
  <si>
    <t xml:space="preserve">    外交共同财政事权转移支付支出</t>
  </si>
  <si>
    <t xml:space="preserve">    国防共同财政事权转移支付收入  </t>
  </si>
  <si>
    <t xml:space="preserve">    国防共同财政事权转移支付支出</t>
  </si>
  <si>
    <t xml:space="preserve">    公共安全共同财政事权转移支付收入  </t>
  </si>
  <si>
    <t xml:space="preserve">    公共安全共同财政事权转移支付支出</t>
  </si>
  <si>
    <t xml:space="preserve">    教育共同财政事权转移支付收入  </t>
  </si>
  <si>
    <t xml:space="preserve">    教育共同财政事权转移支付支出</t>
  </si>
  <si>
    <t xml:space="preserve">    科学技术共同财政事权转移支付收入  </t>
  </si>
  <si>
    <t xml:space="preserve">    科学技术共同财政事权转移支付支出</t>
  </si>
  <si>
    <t xml:space="preserve">    文化旅游体育与传媒共同财政事权转移支付收入  </t>
  </si>
  <si>
    <t xml:space="preserve">    文化旅游体育与传媒共同财政事权转移支付支出</t>
  </si>
  <si>
    <t xml:space="preserve">    社会保障和就业共同财政事权转移支付收入  </t>
  </si>
  <si>
    <t xml:space="preserve">    社会保障和就业共同财政事权转移支付支出</t>
  </si>
  <si>
    <t xml:space="preserve">    卫生健康共同财政事权转移支付收入  </t>
  </si>
  <si>
    <t xml:space="preserve">    卫生健康共同财政事权转移支付支出</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</si>
  <si>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</si>
  <si>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</si>
  <si>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</si>
  <si>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</si>
  <si>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</si>
  <si>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</si>
  <si>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</si>
  <si>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t>
  </si>
  <si>
    <t xml:space="preserve">    资源勘探信息等共同财政事权转移支付收入  </t>
  </si>
  <si>
    <t xml:space="preserve">    资源勘探信息等共同财政事权转移支付支出</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</si>
  <si>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</si>
  <si>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</si>
  <si>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</si>
  <si>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t>
  </si>
  <si>
    <t xml:space="preserve">    自然资源海洋气象等共同财政事权转移支付收入  </t>
  </si>
  <si>
    <t xml:space="preserve">    自然资源海洋气象等共同财政事权转移支付支出</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</si>
  <si>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</si>
  <si>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</si>
  <si>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</si>
  <si>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</si>
  <si>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</si>
  <si>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</si>
  <si>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</si>
  <si>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</si>
  <si>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</si>
  <si>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</si>
  <si>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</si>
  <si>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</si>
  <si>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</si>
  <si>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</si>
  <si>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</si>
  <si>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</si>
  <si>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</si>
  <si>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文化体育与传媒</t>
  </si>
  <si>
    <t xml:space="preserve">    社会保障和就业</t>
  </si>
  <si>
    <t xml:space="preserve">    卫生健康</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</si>
  <si>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</si>
  <si>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</si>
  <si>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</si>
  <si>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</si>
  <si>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</si>
  <si>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</si>
  <si>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</si>
  <si>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</si>
  <si>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</si>
  <si>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国土海洋气象等</t>
  </si>
  <si>
    <t xml:space="preserve">    住房保障</t>
  </si>
  <si>
    <t xml:space="preserve">    粮油物资储备</t>
  </si>
  <si>
    <t xml:space="preserve">    灾害防治及应急管理等</t>
  </si>
  <si>
    <t xml:space="preserve">    其他收入</t>
  </si>
  <si>
    <t xml:space="preserve">    其他支出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</si>
  <si>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</si>
  <si>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</si>
  <si>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</si>
  <si>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</si>
  <si>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</si>
  <si>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</si>
  <si>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</si>
  <si>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</si>
  <si>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</si>
  <si>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</si>
  <si>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</si>
  <si>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 xml:space="preserve">  政府性基金调入</t>
  </si>
  <si>
    <t xml:space="preserve">  国有资本经营调入</t>
  </si>
  <si>
    <t xml:space="preserve">  其他调入</t>
  </si>
  <si>
    <t>债务收入</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</si>
  <si>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</si>
  <si>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</si>
  <si>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</si>
  <si>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</si>
  <si>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</si>
  <si>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</si>
  <si>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</si>
  <si>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</si>
  <si>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</si>
  <si>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</si>
  <si>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</si>
  <si>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</si>
  <si>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</si>
  <si>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</si>
  <si>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</si>
  <si>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</si>
  <si>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</si>
  <si>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</si>
  <si>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</si>
  <si>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</si>
  <si>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</si>
  <si>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</si>
  <si>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</si>
  <si>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</si>
  <si>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</si>
  <si>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</si>
  <si>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</si>
  <si>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</si>
  <si>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</si>
  <si>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</si>
  <si>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</si>
  <si>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</si>
  <si>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</si>
  <si>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</si>
  <si>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</si>
  <si>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</si>
  <si>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</si>
  <si>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</si>
  <si>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</si>
  <si>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</si>
  <si>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</si>
  <si>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2019年渝北区区级一般公共预算转移支付决算表</t>
  </si>
  <si>
    <t xml:space="preserve">编制单位：区财政局                </t>
  </si>
  <si>
    <t>镇名称</t>
  </si>
  <si>
    <t>合计</t>
  </si>
  <si>
    <t>玉峰山镇</t>
  </si>
  <si>
    <t>木耳镇</t>
  </si>
  <si>
    <t>古路镇</t>
  </si>
  <si>
    <t>兴隆镇</t>
  </si>
  <si>
    <t>茨竹镇</t>
  </si>
  <si>
    <t>大湾镇</t>
  </si>
  <si>
    <t>龙兴镇</t>
  </si>
  <si>
    <t>石船镇</t>
  </si>
  <si>
    <t>统景镇</t>
  </si>
  <si>
    <t>大盛镇</t>
  </si>
  <si>
    <t>洛碛镇</t>
  </si>
  <si>
    <t>2019年渝北区区级政府性基金预算收支决算表</t>
  </si>
  <si>
    <t>2019年渝北区区级政府性基金预算支出决算表</t>
  </si>
  <si>
    <t xml:space="preserve">编制单位：区财政局                          </t>
  </si>
  <si>
    <t xml:space="preserve">  旅游发展基金支出</t>
  </si>
  <si>
    <t xml:space="preserve">    地方旅游开发项目补助</t>
  </si>
  <si>
    <t xml:space="preserve">  大中型水库移民后期扶持基金支出</t>
  </si>
  <si>
    <t xml:space="preserve">    移民补助</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</si>
  <si>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</si>
  <si>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</si>
  <si>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</si>
  <si>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</si>
  <si>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</si>
  <si>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</si>
  <si>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国有土地收益基金及对应专项债务收入安排的支出</t>
  </si>
  <si>
    <t xml:space="preserve">    其他国有土地收益基金支出</t>
  </si>
  <si>
    <t xml:space="preserve">  城市基础设施配套费安排的支出</t>
  </si>
  <si>
    <t xml:space="preserve">    城市公共设施</t>
  </si>
  <si>
    <t xml:space="preserve">    城市环境卫生</t>
  </si>
  <si>
    <t xml:space="preserve">    其他城市基础设施配套费安排的支出</t>
  </si>
  <si>
    <t xml:space="preserve">  土地储备专项债券收入安排的支出  </t>
  </si>
  <si>
    <t xml:space="preserve">    征地和拆迁补偿支出  </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</si>
  <si>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</si>
  <si>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</si>
  <si>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</si>
  <si>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</si>
  <si>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</si>
  <si>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三峡工程后续工作</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</si>
  <si>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</si>
  <si>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</si>
  <si>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</si>
  <si>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</si>
  <si>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</si>
  <si>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</si>
  <si>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</si>
  <si>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</si>
  <si>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</si>
  <si>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</si>
  <si>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</si>
  <si>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</si>
  <si>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地方政府专项债务发行费用支出</t>
  </si>
  <si>
    <t xml:space="preserve">    国有土地使用权出让金债务发行费用支出</t>
  </si>
  <si>
    <t>2019年渝北区区级国有资本经营预算收支决算表</t>
  </si>
  <si>
    <t>2019年渝北区区级社会保险基金预算收支决算表</t>
  </si>
  <si>
    <t>2019年渝北区区级一般公共预算基本支出决算表</t>
  </si>
  <si>
    <t xml:space="preserve">编制单位：区财政局 </t>
  </si>
  <si>
    <t>经济分类科目（按“款”级经济分类科目)</t>
  </si>
  <si>
    <t>2019年一般公共预算财政拨款基本支出</t>
  </si>
  <si>
    <t>科目编码</t>
  </si>
  <si>
    <t>人员经费</t>
  </si>
  <si>
    <t>公用经费</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</si>
  <si>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</si>
  <si>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</si>
  <si>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</si>
  <si>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</si>
  <si>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</si>
  <si>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</si>
  <si>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</si>
  <si>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</si>
  <si>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</si>
  <si>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</si>
  <si>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</si>
  <si>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</si>
  <si>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</si>
  <si>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</si>
  <si>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</si>
  <si>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</si>
  <si>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</si>
  <si>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</si>
  <si>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</si>
  <si>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</si>
  <si>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</si>
  <si>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</si>
  <si>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</si>
  <si>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</si>
  <si>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</si>
  <si>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</si>
  <si>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</si>
  <si>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</si>
  <si>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</si>
  <si>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</si>
  <si>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</si>
  <si>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</si>
  <si>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</si>
  <si>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</si>
  <si>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</si>
  <si>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</si>
  <si>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</si>
  <si>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</si>
  <si>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</si>
  <si>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</si>
  <si>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</si>
  <si>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</si>
  <si>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</si>
  <si>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</si>
  <si>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</si>
  <si>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</si>
  <si>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</si>
  <si>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</si>
  <si>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</si>
  <si>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</si>
  <si>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</si>
  <si>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</si>
  <si>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</si>
  <si>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</si>
  <si>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</si>
  <si>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</si>
  <si>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2019年渝北区区级一般公共预算一般性转移支付决算表</t>
  </si>
  <si>
    <t xml:space="preserve">编制单位：区财政局               </t>
  </si>
  <si>
    <t>2019年渝北区区级一般公共预算专项转移支付决算表</t>
  </si>
  <si>
    <t>项目名称</t>
  </si>
  <si>
    <t>合  计</t>
  </si>
  <si>
    <t>“关注残疾、冬送温暖”走访慰问活动资金</t>
  </si>
  <si>
    <t>“三环十景”农旅融合建设项目专项补助资金</t>
  </si>
  <si>
    <t>补选区人大代表工作经费</t>
  </si>
  <si>
    <t>残疾人补助经费</t>
  </si>
  <si>
    <t>城市管理综合行政执法经费</t>
  </si>
  <si>
    <t>城镇危房动态监测人员工作补助资金</t>
  </si>
  <si>
    <t>除“四害”经费</t>
  </si>
  <si>
    <t>村（社区）干部保险补助</t>
  </si>
  <si>
    <t>村级文化室运行资金</t>
  </si>
  <si>
    <t>村社保洁员经费</t>
  </si>
  <si>
    <t>大棚房专项整治资金</t>
  </si>
  <si>
    <t>党员冬训专项经费</t>
  </si>
  <si>
    <t>低保资金</t>
  </si>
  <si>
    <t>地质灾害防治</t>
  </si>
  <si>
    <t>第四次全国经济普查工作"两员"补助经费</t>
  </si>
  <si>
    <t>定期举办招聘会经费</t>
  </si>
  <si>
    <t>非公党建经费</t>
  </si>
  <si>
    <t>公共法律服务工作站和工作室运行补助</t>
  </si>
  <si>
    <t>行政事业单位人员住房补贴</t>
  </si>
  <si>
    <t>机场净空保护巡护经费</t>
  </si>
  <si>
    <t>基层人民调解经费</t>
  </si>
  <si>
    <t>计生惠民资金</t>
  </si>
  <si>
    <t>经济困难高龄失能老人养老补贴</t>
  </si>
  <si>
    <t>老年人高龄津补贴</t>
  </si>
  <si>
    <t>林区防火项目经费</t>
  </si>
  <si>
    <t>履职补助经费</t>
  </si>
  <si>
    <t>民政对象医疗补助金和节日慰问金</t>
  </si>
  <si>
    <t>农村扶贫经费</t>
  </si>
  <si>
    <t>农村集体经济发展改革项目资金</t>
  </si>
  <si>
    <t>农业产业发展</t>
  </si>
  <si>
    <t>农业生产救灾资金</t>
  </si>
  <si>
    <t>农业资源与生态保护资金</t>
  </si>
  <si>
    <t>平安建设专项经费</t>
  </si>
  <si>
    <t>社会救助经费</t>
  </si>
  <si>
    <t>社会治安综合治理</t>
  </si>
  <si>
    <t>社区矫正社会工作者补助</t>
  </si>
  <si>
    <t>实施河长制河库常规保护经费</t>
  </si>
  <si>
    <t>松材线虫病防治经费</t>
  </si>
  <si>
    <t>天然林保护工程生态效益补偿</t>
  </si>
  <si>
    <t>文化中心站免费开放经费</t>
  </si>
  <si>
    <t>武装部基层规范化建设经费</t>
  </si>
  <si>
    <t>乡村振兴试点示范项目</t>
  </si>
  <si>
    <t>新造林及林相改造项目</t>
  </si>
  <si>
    <t>严重精神障碍患者项目经费</t>
  </si>
  <si>
    <t>饮用水水源地规范化建设资金</t>
  </si>
  <si>
    <t>优抚对象医疗补助金和节日慰问金经费</t>
  </si>
  <si>
    <t>渝北区村规划编制经费</t>
  </si>
  <si>
    <t>渝邻渝长绕城路及长江绿化土地租金</t>
  </si>
  <si>
    <t>镇街食药监协管员经费</t>
  </si>
  <si>
    <t>植树项目经费</t>
  </si>
  <si>
    <t>重点生态保护修复治理专项资金</t>
  </si>
  <si>
    <t>2019年村级公益事业建设一事一议财政奖补项目资金</t>
  </si>
  <si>
    <t>便民服务中心提档升级建设补助</t>
  </si>
  <si>
    <t>城区菜市场管理经费</t>
  </si>
  <si>
    <t>村（社区）阵地建设项目补助</t>
  </si>
  <si>
    <t>村社便道便化</t>
  </si>
  <si>
    <t>后河、御临河流域生态环境保护项目</t>
  </si>
  <si>
    <t>基本建设项目进度资金</t>
  </si>
  <si>
    <t>敬老院消防维保</t>
  </si>
  <si>
    <t>两防一体化社区</t>
  </si>
  <si>
    <t>民生实事社区（村）健身点建设</t>
  </si>
  <si>
    <t>农村C、D级危房补助资金</t>
  </si>
  <si>
    <t>农村实用技能培训</t>
  </si>
  <si>
    <t>农村养殖基地、水果基地建设</t>
  </si>
  <si>
    <t>农村综合改革与农业资源保护</t>
  </si>
  <si>
    <t>农村综合性改革试点资金</t>
  </si>
  <si>
    <t>森林提质增效项目经费</t>
  </si>
  <si>
    <t>社区建设经费</t>
  </si>
  <si>
    <t>水利发展资金</t>
  </si>
  <si>
    <t>水土保持重点项目</t>
  </si>
  <si>
    <t>卫生创建经费</t>
  </si>
  <si>
    <t>养殖场（户）搬迁资金</t>
  </si>
  <si>
    <t>疫苗副反应死亡强制扑杀及无害化处理补助</t>
  </si>
  <si>
    <t>应急维稳专项经费</t>
  </si>
  <si>
    <t>优抚对象租赁住房租金补助</t>
  </si>
  <si>
    <t>重度残疾人护理补贴</t>
  </si>
  <si>
    <t>重庆市生态文明建设示范村社居费</t>
  </si>
  <si>
    <t>避险解困帮扶补助</t>
  </si>
  <si>
    <t>村居工作室经费</t>
  </si>
  <si>
    <t>河流清漂补助经费</t>
  </si>
  <si>
    <t>社会工作者经费</t>
  </si>
  <si>
    <t>学校土地租金</t>
  </si>
  <si>
    <t>因灾损坏住房恢复重建补助资金</t>
  </si>
  <si>
    <t>高标准农田建设项目</t>
  </si>
  <si>
    <t>民防疏散基地建设</t>
  </si>
  <si>
    <t>农村公路建设项目资金</t>
  </si>
  <si>
    <t>农家书屋建设经费</t>
  </si>
  <si>
    <t>水厂回收补助</t>
  </si>
  <si>
    <t>新造林及林相改造项目经费</t>
  </si>
  <si>
    <t>幼林抚育经费</t>
  </si>
  <si>
    <t>村居公共服务中心建设项目</t>
  </si>
  <si>
    <t>国道210茨竹场镇重大安全隐患整治资金</t>
  </si>
  <si>
    <t>后扶工程项目经费</t>
  </si>
  <si>
    <t>基本公共卫生补助资金</t>
  </si>
  <si>
    <t>区级旅游发展资金</t>
  </si>
  <si>
    <t>退耕还林工程经费</t>
  </si>
  <si>
    <t>下号水库项目资金</t>
  </si>
  <si>
    <t>小型水库困难扶助资金</t>
  </si>
  <si>
    <t>2019年提前下达堤防维修养护资金</t>
  </si>
  <si>
    <t>2019年提前下达新造林及林相改造项目</t>
  </si>
  <si>
    <t>渡改桥项目经费</t>
  </si>
  <si>
    <t>非物质文化遗产传承保护经费</t>
  </si>
  <si>
    <t>公路新建及硬化后扶工程</t>
  </si>
  <si>
    <t>文化综合大楼等改造项目</t>
  </si>
  <si>
    <t>险解困试点工作帮扶对象补助费用</t>
  </si>
  <si>
    <t>消防站建设经费</t>
  </si>
  <si>
    <t>渝临高速公路动物卫生监督检查站监督执法</t>
  </si>
  <si>
    <t>商贸行业监测基层数据采集</t>
  </si>
  <si>
    <t>文明城区常态化项目经费</t>
  </si>
  <si>
    <t>应急力量军地联考联评专项工作经费</t>
  </si>
  <si>
    <t>村社保洁经费</t>
  </si>
  <si>
    <t>柑橘溃疡病疫情防护资金</t>
  </si>
  <si>
    <t>沟渠整治工程经费</t>
  </si>
  <si>
    <t>农村居民点生活污染防治</t>
  </si>
  <si>
    <t>农技农机人员一次性补助</t>
  </si>
  <si>
    <t>农田减产补偿资金</t>
  </si>
  <si>
    <t>排危整治项目</t>
  </si>
  <si>
    <t>镇街特殊事项补助支出</t>
  </si>
  <si>
    <t>“三社”融合发展试点补助资金</t>
  </si>
  <si>
    <t>安全生产专项资金</t>
  </si>
  <si>
    <t>安全隐患整治</t>
  </si>
  <si>
    <t>堤防维修养护资金</t>
  </si>
  <si>
    <t>基层政权建设补助资金</t>
  </si>
  <si>
    <t>2019年提前下达林区防火步道建设</t>
  </si>
  <si>
    <t>纪念馆建设经费补助</t>
  </si>
  <si>
    <t>军转干、建国前及初期参加工作的和未参保的城镇集体企业退休人员生活及医疗补助</t>
  </si>
  <si>
    <t>科普经费</t>
  </si>
  <si>
    <t>农业资源及生态保护补助资金</t>
  </si>
  <si>
    <t>企业退休人员社会化管理服务经费</t>
  </si>
  <si>
    <t>全国科普日项目经费</t>
  </si>
  <si>
    <t>自主择业军队转业干部补助</t>
  </si>
  <si>
    <t>党建经费</t>
  </si>
  <si>
    <t>林业改革发展和林业生态保护恢复专项资金</t>
  </si>
  <si>
    <t>绿色新村建设经费</t>
  </si>
  <si>
    <t>农村人居环境整治</t>
  </si>
  <si>
    <t>2019年渝北区区级政府性基金预算专项转移支付决算表</t>
  </si>
  <si>
    <t>2019年农村公路建设经费</t>
  </si>
  <si>
    <t>三环十景项目建设</t>
  </si>
  <si>
    <t>玉峰山镇香溪村朝阳河温泉段支流清理淤泥工程项目经费</t>
  </si>
  <si>
    <t>2019年优抚对象医疗市级补助资金</t>
  </si>
  <si>
    <t>农村公路建设项目</t>
  </si>
  <si>
    <t>2018年基本建设项目切块资金</t>
  </si>
  <si>
    <t>2018年彩票公益金福彩区县分成和2017年福彩区县分成清算</t>
  </si>
  <si>
    <t>摊薄1-3季度</t>
  </si>
  <si>
    <t>2019年专项彩票公益金支持已建社区“微型少年宫”公益性活动补助资金</t>
  </si>
  <si>
    <t>敬老院排危整修项目</t>
  </si>
  <si>
    <t>摊薄</t>
  </si>
  <si>
    <t>社区养老服务设施建设项目市级福彩公益金</t>
  </si>
  <si>
    <t>2018年社区养老服务中心运营补贴</t>
  </si>
  <si>
    <t>古路镇吉星村白探路新建路堤墙后扶工程、摊薄1-3季度。</t>
  </si>
  <si>
    <t>敬老院提升改造项目</t>
  </si>
  <si>
    <t>摊薄、基础设施建设</t>
  </si>
  <si>
    <t>2017年彩票公益金和2016年彩票公益金区县分成</t>
  </si>
  <si>
    <t>茨竹镇江田路公路硬化后扶工程、摊薄1-3季度</t>
  </si>
  <si>
    <t>集中式饮用水水源地规范化建设资金</t>
  </si>
  <si>
    <t>大湾镇两岔水库杨家河路公路硬化后扶工程</t>
  </si>
  <si>
    <t>大湾镇两岔水库库区杉新路公路新建及硬化后扶工程</t>
  </si>
  <si>
    <t>渝北区两岔水库库区大湾镇公路照明后扶工程</t>
  </si>
  <si>
    <t>大湾镇两岔水库库区点两路公路硬化后扶工程、摊薄1-3季度</t>
  </si>
  <si>
    <t>二季度三峡水库农村移民后期扶持资金</t>
  </si>
  <si>
    <t>三峡水库移民补助</t>
  </si>
  <si>
    <t>三峡次级河流清漂</t>
  </si>
  <si>
    <t>2019年四季度现金直补与项目扶持资金</t>
  </si>
  <si>
    <t>三峡水库农村移民后期扶持第三季度现金直补与项目扶持资金</t>
  </si>
  <si>
    <t>铜锣山9-13号矿坑连接道及周边植被恢复工程项目经费</t>
  </si>
  <si>
    <t>统景镇江口村、平安村公路硬化后扶工程1-3季度</t>
  </si>
  <si>
    <t>特色小城镇建设2019年第一批市级补助</t>
  </si>
  <si>
    <t>西新村扶老助残和帮扶脱贫攻坚项目</t>
  </si>
  <si>
    <t>特色小城镇建设2019年第二批市级专项补助资金</t>
  </si>
  <si>
    <t>基础设施建设</t>
  </si>
  <si>
    <t>大盛镇人和村安装天然气</t>
  </si>
  <si>
    <t>渝北区红旗水库防汛公路硬化扶助工程</t>
  </si>
  <si>
    <t>2019年敬老院提升改造工程</t>
  </si>
  <si>
    <t>2017年三峡水库库区基金预算</t>
  </si>
  <si>
    <t>洛碛镇上坝村环境整治</t>
  </si>
  <si>
    <t>洛碛镇移民迁建小区综合帮扶</t>
  </si>
  <si>
    <t>祥瑞路黑化及药川路排水沟、人行路面整治工程</t>
  </si>
  <si>
    <t>2019年重庆市渝北区政府债务限额及余额决算情况表</t>
  </si>
  <si>
    <t>单位：亿元</t>
  </si>
  <si>
    <t>地   区</t>
  </si>
  <si>
    <t>2019年债务限额</t>
  </si>
  <si>
    <t>2019年债务余额</t>
  </si>
  <si>
    <t>小计</t>
  </si>
  <si>
    <t>一般债务</t>
  </si>
  <si>
    <t>专项债务</t>
  </si>
  <si>
    <t>渝北区</t>
  </si>
  <si>
    <t>2019年重庆市渝北区政府债券使用情况表</t>
  </si>
  <si>
    <t>序号</t>
  </si>
  <si>
    <t>项目编号</t>
  </si>
  <si>
    <t>项目领域</t>
  </si>
  <si>
    <t>项目主管部门</t>
  </si>
  <si>
    <t>项目实施单位</t>
  </si>
  <si>
    <t>债券性质</t>
  </si>
  <si>
    <t>债券规模</t>
  </si>
  <si>
    <t>发行时间（年/月）</t>
  </si>
  <si>
    <t>唐家沱组团N分区土地收储项目</t>
  </si>
  <si>
    <t>P18500112-0004</t>
  </si>
  <si>
    <t>土地储备</t>
  </si>
  <si>
    <t>重庆市渝北区规划和自然资源局</t>
  </si>
  <si>
    <t>重庆市渝北区土地储备整治中心</t>
  </si>
  <si>
    <t>土地储备专项债券</t>
  </si>
  <si>
    <t>木耳镇航空小镇土地收储项目</t>
  </si>
  <si>
    <t>P18500112-0006</t>
  </si>
  <si>
    <t>唐家沱组团C分区土地收储项目</t>
  </si>
  <si>
    <t>P19500112-0001</t>
  </si>
  <si>
    <t>2019年重庆市渝北区政府债务相关情况表</t>
  </si>
  <si>
    <t>项目</t>
  </si>
  <si>
    <t>额度</t>
  </si>
  <si>
    <t>一、2018年末地方政府债务余额</t>
  </si>
  <si>
    <t xml:space="preserve">        其中：一般债务</t>
  </si>
  <si>
    <t xml:space="preserve">                    专项债务</t>
  </si>
  <si>
    <t>二、2018年地方政府债务限额</t>
  </si>
  <si>
    <t>三、2019年地方政府债务发行决算数</t>
  </si>
  <si>
    <t xml:space="preserve">       新增一般债券发行额</t>
  </si>
  <si>
    <t xml:space="preserve">       置换一般债券发行额</t>
  </si>
  <si>
    <t xml:space="preserve">       新增专项债券发行额</t>
  </si>
  <si>
    <t xml:space="preserve">       置换专项债券发行额</t>
  </si>
  <si>
    <t>四、2019年地方政府债务还本决算数</t>
  </si>
  <si>
    <t xml:space="preserve">       一般债务</t>
  </si>
  <si>
    <t xml:space="preserve">       专项债务</t>
  </si>
  <si>
    <t>五、2019年地方政府债务付息决算数</t>
  </si>
  <si>
    <t xml:space="preserve">        一般债务</t>
  </si>
  <si>
    <t>六、2019年末地方政府债务余额决算数</t>
  </si>
  <si>
    <t xml:space="preserve">       其中：一般债务</t>
  </si>
  <si>
    <t xml:space="preserve">                   专项债务</t>
  </si>
  <si>
    <t>七、2019年地方政府债务限额</t>
  </si>
  <si>
    <t>备注：1.2019年发行政府债券15.13亿元，期限为：五年期8亿元，十年期2.5亿元，三十年期4.63亿元。
     2.2019年发行的再融资债券7.13亿元，用于偿还到期政府债券。</t>
  </si>
</sst>
</file>

<file path=xl/styles.xml><?xml version="1.0" encoding="utf-8"?>
<styleSheet xmlns="http://schemas.openxmlformats.org/spreadsheetml/2006/main">
  <numFmts count="15">
    <numFmt numFmtId="176" formatCode="#,##0_ "/>
    <numFmt numFmtId="177" formatCode="0_ "/>
    <numFmt numFmtId="178" formatCode="_(&quot;$&quot;* #,##0.00_);_(&quot;$&quot;* \(#,##0.00\);_(&quot;$&quot;* &quot;-&quot;??_);_(@_)"/>
    <numFmt numFmtId="179" formatCode="0.00_ "/>
    <numFmt numFmtId="44" formatCode="_ &quot;￥&quot;* #,##0.00_ ;_ &quot;￥&quot;* \-#,##0.00_ ;_ &quot;￥&quot;* &quot;-&quot;??_ ;_ @_ "/>
    <numFmt numFmtId="180" formatCode="_(* #,##0.00_);_(* \(#,##0.00\);_(* &quot;-&quot;??_);_(@_)"/>
    <numFmt numFmtId="181" formatCode="_(\¥* #,##0_);_(\¥* \(#,##0\);_(\¥* &quot;-&quot;_);_(@_)"/>
    <numFmt numFmtId="182" formatCode="#,##0.00_ "/>
    <numFmt numFmtId="183" formatCode="_(* #,##0_);_(* \(#,##0\);_(* &quot;-&quot;_);_(@_)"/>
    <numFmt numFmtId="41" formatCode="_ * #,##0_ ;_ * \-#,##0_ ;_ * &quot;-&quot;_ ;_ @_ "/>
    <numFmt numFmtId="184" formatCode="#,##0.0"/>
    <numFmt numFmtId="42" formatCode="_ &quot;￥&quot;* #,##0_ ;_ &quot;￥&quot;* \-#,##0_ ;_ &quot;￥&quot;* &quot;-&quot;_ ;_ @_ "/>
    <numFmt numFmtId="43" formatCode="_ * #,##0.00_ ;_ * \-#,##0.00_ ;_ * &quot;-&quot;??_ ;_ @_ "/>
    <numFmt numFmtId="185" formatCode="0.0_ "/>
    <numFmt numFmtId="186" formatCode="0_);[Red]\(0\)"/>
  </numFmts>
  <fonts count="93">
    <font>
      <sz val="11"/>
      <color theme="1"/>
      <name val="宋体"/>
      <charset val="134"/>
      <scheme val="minor"/>
    </font>
    <font>
      <sz val="11"/>
      <color indexed="8"/>
      <name val="宋体"/>
      <charset val="1"/>
      <scheme val="minor"/>
    </font>
    <font>
      <sz val="18"/>
      <name val="方正小标宋_GBK"/>
      <charset val="134"/>
    </font>
    <font>
      <sz val="10"/>
      <name val="宋体"/>
      <charset val="134"/>
      <scheme val="minor"/>
    </font>
    <font>
      <sz val="12"/>
      <name val="方正仿宋_GBK"/>
      <charset val="134"/>
    </font>
    <font>
      <sz val="18"/>
      <color theme="1"/>
      <name val="方正小标宋_GBK"/>
      <charset val="134"/>
    </font>
    <font>
      <sz val="9"/>
      <name val="宋体"/>
      <charset val="134"/>
      <scheme val="minor"/>
    </font>
    <font>
      <sz val="9"/>
      <name val="SimSun"/>
      <charset val="134"/>
    </font>
    <font>
      <sz val="9"/>
      <color theme="1"/>
      <name val="宋体"/>
      <charset val="134"/>
      <scheme val="minor"/>
    </font>
    <font>
      <sz val="17"/>
      <color theme="1"/>
      <name val="方正小标宋_GBK"/>
      <charset val="134"/>
    </font>
    <font>
      <sz val="9"/>
      <color theme="1"/>
      <name val="宋体"/>
      <charset val="134"/>
      <scheme val="minor"/>
    </font>
    <font>
      <b/>
      <sz val="9"/>
      <color indexed="8"/>
      <name val="宋体"/>
      <charset val="134"/>
      <scheme val="minor"/>
    </font>
    <font>
      <b/>
      <sz val="9"/>
      <color indexed="0"/>
      <name val="宋体"/>
      <charset val="134"/>
      <scheme val="minor"/>
    </font>
    <font>
      <sz val="9"/>
      <color indexed="0"/>
      <name val="宋体"/>
      <charset val="134"/>
      <scheme val="minor"/>
    </font>
    <font>
      <b/>
      <sz val="9"/>
      <name val="宋体"/>
      <charset val="134"/>
      <scheme val="minor"/>
    </font>
    <font>
      <b/>
      <sz val="9"/>
      <color theme="1"/>
      <name val="宋体"/>
      <charset val="134"/>
      <scheme val="minor"/>
    </font>
    <font>
      <sz val="10"/>
      <name val="宋体"/>
      <charset val="134"/>
    </font>
    <font>
      <sz val="10"/>
      <color indexed="0"/>
      <name val="宋体"/>
      <charset val="134"/>
    </font>
    <font>
      <sz val="18"/>
      <color indexed="8"/>
      <name val="方正小标宋_GBK"/>
      <charset val="134"/>
    </font>
    <font>
      <sz val="9"/>
      <color indexed="8"/>
      <name val="宋体"/>
      <charset val="134"/>
      <scheme val="minor"/>
    </font>
    <font>
      <sz val="11"/>
      <name val="宋体"/>
      <charset val="134"/>
    </font>
    <font>
      <sz val="12"/>
      <name val="宋体"/>
      <charset val="134"/>
    </font>
    <font>
      <b/>
      <sz val="10"/>
      <name val="宋体"/>
      <charset val="134"/>
    </font>
    <font>
      <b/>
      <sz val="9"/>
      <name val="宋体"/>
      <charset val="134"/>
    </font>
    <font>
      <sz val="9"/>
      <name val="宋体"/>
      <charset val="134"/>
    </font>
    <font>
      <b/>
      <sz val="11"/>
      <color theme="1"/>
      <name val="宋体"/>
      <charset val="134"/>
      <scheme val="minor"/>
    </font>
    <font>
      <sz val="11"/>
      <color theme="1"/>
      <name val="宋体"/>
      <charset val="134"/>
      <scheme val="minor"/>
    </font>
    <font>
      <sz val="10"/>
      <color indexed="8"/>
      <name val="Arial"/>
      <charset val="134"/>
    </font>
    <font>
      <sz val="10"/>
      <color indexed="8"/>
      <name val="宋体"/>
      <charset val="134"/>
    </font>
    <font>
      <sz val="18"/>
      <color theme="1"/>
      <name val="方正黑体_GBK"/>
      <charset val="134"/>
    </font>
    <font>
      <b/>
      <sz val="12"/>
      <color theme="1"/>
      <name val="方正仿宋_GBK"/>
      <charset val="134"/>
    </font>
    <font>
      <sz val="12"/>
      <color theme="1"/>
      <name val="方正仿宋_GBK"/>
      <charset val="134"/>
    </font>
    <font>
      <sz val="11"/>
      <color indexed="9"/>
      <name val="宋体"/>
      <charset val="134"/>
    </font>
    <font>
      <b/>
      <sz val="18"/>
      <color indexed="56"/>
      <name val="宋体"/>
      <charset val="134"/>
    </font>
    <font>
      <sz val="11"/>
      <color theme="1"/>
      <name val="宋体"/>
      <charset val="134"/>
      <scheme val="minor"/>
    </font>
    <font>
      <sz val="11"/>
      <color indexed="42"/>
      <name val="宋体"/>
      <charset val="134"/>
    </font>
    <font>
      <b/>
      <sz val="13"/>
      <color indexed="56"/>
      <name val="宋体"/>
      <charset val="134"/>
    </font>
    <font>
      <sz val="11"/>
      <color indexed="8"/>
      <name val="宋体"/>
      <charset val="134"/>
    </font>
    <font>
      <sz val="11"/>
      <color indexed="62"/>
      <name val="宋体"/>
      <charset val="134"/>
    </font>
    <font>
      <sz val="11"/>
      <color theme="0"/>
      <name val="宋体"/>
      <charset val="0"/>
      <scheme val="minor"/>
    </font>
    <font>
      <sz val="9"/>
      <color indexed="60"/>
      <name val="宋体"/>
      <charset val="134"/>
    </font>
    <font>
      <sz val="11"/>
      <color rgb="FF3F3F76"/>
      <name val="宋体"/>
      <charset val="0"/>
      <scheme val="minor"/>
    </font>
    <font>
      <sz val="11"/>
      <color indexed="60"/>
      <name val="宋体"/>
      <charset val="134"/>
    </font>
    <font>
      <sz val="11"/>
      <color rgb="FF9C0006"/>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sz val="9"/>
      <color indexed="8"/>
      <name val="宋体"/>
      <charset val="134"/>
    </font>
    <font>
      <b/>
      <sz val="11"/>
      <color rgb="FF3F3F3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sz val="9"/>
      <color indexed="9"/>
      <name val="宋体"/>
      <charset val="134"/>
    </font>
    <font>
      <u/>
      <sz val="11"/>
      <color rgb="FF800080"/>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5"/>
      <color indexed="56"/>
      <name val="宋体"/>
      <charset val="134"/>
    </font>
    <font>
      <sz val="11"/>
      <color indexed="20"/>
      <name val="宋体"/>
      <charset val="134"/>
    </font>
    <font>
      <b/>
      <sz val="11"/>
      <color indexed="52"/>
      <name val="宋体"/>
      <charset val="134"/>
    </font>
    <font>
      <sz val="11"/>
      <color indexed="17"/>
      <name val="宋体"/>
      <charset val="134"/>
    </font>
    <font>
      <b/>
      <sz val="11"/>
      <color indexed="9"/>
      <name val="宋体"/>
      <charset val="134"/>
    </font>
    <font>
      <b/>
      <sz val="11"/>
      <color indexed="8"/>
      <name val="宋体"/>
      <charset val="134"/>
    </font>
    <font>
      <sz val="10"/>
      <name val="MS Sans Serif"/>
      <charset val="134"/>
    </font>
    <font>
      <b/>
      <sz val="11"/>
      <color indexed="56"/>
      <name val="宋体"/>
      <charset val="134"/>
    </font>
    <font>
      <sz val="7"/>
      <name val="Small Fonts"/>
      <charset val="134"/>
    </font>
    <font>
      <sz val="12"/>
      <color indexed="8"/>
      <name val="宋体"/>
      <charset val="134"/>
    </font>
    <font>
      <sz val="10"/>
      <name val="Arial"/>
      <charset val="134"/>
    </font>
    <font>
      <u/>
      <sz val="12"/>
      <color indexed="12"/>
      <name val="宋体"/>
      <charset val="134"/>
    </font>
    <font>
      <i/>
      <sz val="11"/>
      <color indexed="23"/>
      <name val="宋体"/>
      <charset val="134"/>
    </font>
    <font>
      <b/>
      <sz val="11"/>
      <color indexed="42"/>
      <name val="宋体"/>
      <charset val="134"/>
    </font>
    <font>
      <sz val="9"/>
      <color indexed="20"/>
      <name val="宋体"/>
      <charset val="134"/>
    </font>
    <font>
      <sz val="11"/>
      <color rgb="FF9C0006"/>
      <name val="宋体"/>
      <charset val="134"/>
      <scheme val="minor"/>
    </font>
    <font>
      <sz val="9"/>
      <color indexed="17"/>
      <name val="宋体"/>
      <charset val="134"/>
    </font>
    <font>
      <b/>
      <sz val="11"/>
      <color indexed="63"/>
      <name val="宋体"/>
      <charset val="134"/>
    </font>
    <font>
      <sz val="12"/>
      <color theme="1"/>
      <name val="宋体"/>
      <charset val="134"/>
    </font>
    <font>
      <b/>
      <sz val="9"/>
      <color indexed="63"/>
      <name val="宋体"/>
      <charset val="134"/>
    </font>
    <font>
      <sz val="11"/>
      <color rgb="FF006100"/>
      <name val="宋体"/>
      <charset val="134"/>
      <scheme val="minor"/>
    </font>
    <font>
      <sz val="11"/>
      <color indexed="10"/>
      <name val="宋体"/>
      <charset val="134"/>
    </font>
    <font>
      <b/>
      <sz val="9"/>
      <color indexed="8"/>
      <name val="宋体"/>
      <charset val="134"/>
    </font>
    <font>
      <b/>
      <sz val="9"/>
      <color indexed="52"/>
      <name val="宋体"/>
      <charset val="134"/>
    </font>
    <font>
      <b/>
      <sz val="9"/>
      <color indexed="9"/>
      <name val="宋体"/>
      <charset val="134"/>
    </font>
    <font>
      <i/>
      <sz val="9"/>
      <color indexed="23"/>
      <name val="宋体"/>
      <charset val="134"/>
    </font>
    <font>
      <sz val="9"/>
      <color indexed="10"/>
      <name val="宋体"/>
      <charset val="134"/>
    </font>
    <font>
      <sz val="11"/>
      <color indexed="52"/>
      <name val="宋体"/>
      <charset val="134"/>
    </font>
    <font>
      <sz val="9"/>
      <color indexed="52"/>
      <name val="宋体"/>
      <charset val="134"/>
    </font>
    <font>
      <sz val="9"/>
      <color indexed="62"/>
      <name val="宋体"/>
      <charset val="134"/>
    </font>
    <font>
      <sz val="18"/>
      <color theme="1"/>
      <name val="Times New Roman"/>
      <charset val="134"/>
    </font>
  </fonts>
  <fills count="58">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indexed="52"/>
        <bgColor indexed="64"/>
      </patternFill>
    </fill>
    <fill>
      <patternFill patternType="solid">
        <fgColor indexed="36"/>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theme="7" tint="0.399975585192419"/>
        <bgColor indexed="64"/>
      </patternFill>
    </fill>
    <fill>
      <patternFill patternType="solid">
        <fgColor indexed="43"/>
        <bgColor indexed="64"/>
      </patternFill>
    </fill>
    <fill>
      <patternFill patternType="solid">
        <fgColor rgb="FFFFCC99"/>
        <bgColor indexed="64"/>
      </patternFill>
    </fill>
    <fill>
      <patternFill patternType="solid">
        <fgColor theme="4" tint="0.399975585192419"/>
        <bgColor indexed="64"/>
      </patternFill>
    </fill>
    <fill>
      <patternFill patternType="solid">
        <fgColor theme="9"/>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5"/>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theme="5" tint="0.799981688894314"/>
        <bgColor indexed="64"/>
      </patternFill>
    </fill>
    <fill>
      <patternFill patternType="solid">
        <fgColor theme="4"/>
        <bgColor indexed="64"/>
      </patternFill>
    </fill>
    <fill>
      <patternFill patternType="solid">
        <fgColor indexed="26"/>
        <bgColor indexed="64"/>
      </patternFill>
    </fill>
    <fill>
      <patternFill patternType="solid">
        <fgColor rgb="FFC6EFCE"/>
        <bgColor indexed="64"/>
      </patternFill>
    </fill>
    <fill>
      <patternFill patternType="solid">
        <fgColor theme="6" tint="0.599993896298105"/>
        <bgColor indexed="64"/>
      </patternFill>
    </fill>
    <fill>
      <patternFill patternType="solid">
        <fgColor indexed="51"/>
        <bgColor indexed="64"/>
      </patternFill>
    </fill>
    <fill>
      <patternFill patternType="solid">
        <fgColor indexed="29"/>
        <bgColor indexed="64"/>
      </patternFill>
    </fill>
    <fill>
      <patternFill patternType="solid">
        <fgColor indexed="30"/>
        <bgColor indexed="64"/>
      </patternFill>
    </fill>
    <fill>
      <patternFill patternType="solid">
        <fgColor indexed="4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indexed="57"/>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indexed="2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rgb="FFFFC7CE"/>
        <bgColor indexed="64"/>
      </patternFill>
    </fill>
    <fill>
      <patternFill patternType="solid">
        <fgColor rgb="FFC6EFCE"/>
        <bgColor indexed="64"/>
      </patternFill>
    </fill>
    <fill>
      <patternFill patternType="solid">
        <fgColor indexed="5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1151">
    <xf numFmtId="0" fontId="0" fillId="0" borderId="0">
      <alignment vertical="center"/>
    </xf>
    <xf numFmtId="0" fontId="35" fillId="5" borderId="0" applyNumberFormat="0" applyBorder="0" applyAlignment="0" applyProtection="0">
      <alignment vertical="center"/>
    </xf>
    <xf numFmtId="42" fontId="34" fillId="0" borderId="0" applyFont="0" applyFill="0" applyBorder="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45" fillId="19" borderId="0" applyNumberFormat="0" applyBorder="0" applyAlignment="0" applyProtection="0">
      <alignment vertical="center"/>
    </xf>
    <xf numFmtId="0" fontId="32" fillId="23" borderId="0" applyNumberFormat="0" applyBorder="0" applyAlignment="0" applyProtection="0">
      <alignment vertical="center"/>
    </xf>
    <xf numFmtId="0" fontId="41" fillId="14" borderId="9" applyNumberFormat="0" applyAlignment="0" applyProtection="0">
      <alignment vertical="center"/>
    </xf>
    <xf numFmtId="44" fontId="34" fillId="0" borderId="0" applyFont="0" applyFill="0" applyBorder="0" applyAlignment="0" applyProtection="0">
      <alignment vertical="center"/>
    </xf>
    <xf numFmtId="0" fontId="36" fillId="0" borderId="7" applyNumberFormat="0" applyFill="0" applyAlignment="0" applyProtection="0">
      <alignment vertical="center"/>
    </xf>
    <xf numFmtId="41" fontId="34" fillId="0" borderId="0" applyFont="0" applyFill="0" applyBorder="0" applyAlignment="0" applyProtection="0">
      <alignment vertical="center"/>
    </xf>
    <xf numFmtId="0" fontId="37" fillId="7" borderId="0" applyNumberFormat="0" applyBorder="0" applyAlignment="0" applyProtection="0">
      <alignment vertical="center"/>
    </xf>
    <xf numFmtId="0" fontId="45" fillId="28"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3" fillId="17" borderId="0" applyNumberFormat="0" applyBorder="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7" fillId="21" borderId="0" applyNumberFormat="0" applyBorder="0" applyAlignment="0" applyProtection="0">
      <alignment vertical="center"/>
    </xf>
    <xf numFmtId="0" fontId="39" fillId="33" borderId="0" applyNumberFormat="0" applyBorder="0" applyAlignment="0" applyProtection="0">
      <alignment vertical="center"/>
    </xf>
    <xf numFmtId="0" fontId="32" fillId="5" borderId="0" applyNumberFormat="0" applyBorder="0" applyAlignment="0" applyProtection="0">
      <alignment vertical="center"/>
    </xf>
    <xf numFmtId="0" fontId="54"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7" fillId="11" borderId="0" applyNumberFormat="0" applyBorder="0" applyAlignment="0" applyProtection="0">
      <alignment vertical="center"/>
    </xf>
    <xf numFmtId="9" fontId="34" fillId="0" borderId="0" applyFont="0" applyFill="0" applyBorder="0" applyAlignment="0" applyProtection="0">
      <alignment vertical="center"/>
    </xf>
    <xf numFmtId="0" fontId="37" fillId="29" borderId="0" applyNumberFormat="0" applyBorder="0" applyAlignment="0" applyProtection="0">
      <alignment vertical="center"/>
    </xf>
    <xf numFmtId="0" fontId="32" fillId="6" borderId="0" applyNumberFormat="0" applyBorder="0" applyAlignment="0" applyProtection="0">
      <alignment vertical="center"/>
    </xf>
    <xf numFmtId="0" fontId="57" fillId="0" borderId="0" applyNumberFormat="0" applyFill="0" applyBorder="0" applyAlignment="0" applyProtection="0">
      <alignment vertical="center"/>
    </xf>
    <xf numFmtId="0" fontId="34" fillId="37" borderId="15" applyNumberFormat="0" applyFont="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39" fillId="39" borderId="0" applyNumberFormat="0" applyBorder="0" applyAlignment="0" applyProtection="0">
      <alignment vertical="center"/>
    </xf>
    <xf numFmtId="0" fontId="47" fillId="0" borderId="0" applyNumberFormat="0" applyFill="0" applyBorder="0" applyAlignment="0" applyProtection="0">
      <alignment vertical="center"/>
    </xf>
    <xf numFmtId="0" fontId="21" fillId="0" borderId="0"/>
    <xf numFmtId="0" fontId="48" fillId="0" borderId="0" applyNumberFormat="0" applyFill="0" applyBorder="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7" fillId="9" borderId="0" applyNumberFormat="0" applyBorder="0" applyAlignment="0" applyProtection="0">
      <alignment vertical="center"/>
    </xf>
    <xf numFmtId="0" fontId="58" fillId="0" borderId="13" applyNumberFormat="0" applyFill="0" applyAlignment="0" applyProtection="0">
      <alignment vertical="center"/>
    </xf>
    <xf numFmtId="0" fontId="32" fillId="30" borderId="0" applyNumberFormat="0" applyBorder="0" applyAlignment="0" applyProtection="0">
      <alignment vertical="center"/>
    </xf>
    <xf numFmtId="0" fontId="37" fillId="9" borderId="0" applyNumberFormat="0" applyBorder="0" applyAlignment="0" applyProtection="0">
      <alignment vertical="center"/>
    </xf>
    <xf numFmtId="0" fontId="49" fillId="0" borderId="13" applyNumberFormat="0" applyFill="0" applyAlignment="0" applyProtection="0">
      <alignment vertical="center"/>
    </xf>
    <xf numFmtId="0" fontId="39" fillId="15" borderId="0" applyNumberFormat="0" applyBorder="0" applyAlignment="0" applyProtection="0">
      <alignment vertical="center"/>
    </xf>
    <xf numFmtId="0" fontId="32" fillId="30" borderId="0" applyNumberFormat="0" applyBorder="0" applyAlignment="0" applyProtection="0">
      <alignment vertical="center"/>
    </xf>
    <xf numFmtId="0" fontId="47" fillId="0" borderId="11" applyNumberFormat="0" applyFill="0" applyAlignment="0" applyProtection="0">
      <alignment vertical="center"/>
    </xf>
    <xf numFmtId="0" fontId="37" fillId="21" borderId="0" applyNumberFormat="0" applyBorder="0" applyAlignment="0" applyProtection="0">
      <alignment vertical="center"/>
    </xf>
    <xf numFmtId="0" fontId="21" fillId="26" borderId="12" applyNumberFormat="0" applyFont="0" applyAlignment="0" applyProtection="0">
      <alignment vertical="center"/>
    </xf>
    <xf numFmtId="0" fontId="37" fillId="29" borderId="0" applyNumberFormat="0" applyBorder="0" applyAlignment="0" applyProtection="0">
      <alignment vertical="center"/>
    </xf>
    <xf numFmtId="0" fontId="39" fillId="12" borderId="0" applyNumberFormat="0" applyBorder="0" applyAlignment="0" applyProtection="0">
      <alignment vertical="center"/>
    </xf>
    <xf numFmtId="0" fontId="52" fillId="34" borderId="14" applyNumberFormat="0" applyAlignment="0" applyProtection="0">
      <alignment vertical="center"/>
    </xf>
    <xf numFmtId="0" fontId="37" fillId="32" borderId="0" applyNumberFormat="0" applyBorder="0" applyAlignment="0" applyProtection="0">
      <alignment vertical="center"/>
    </xf>
    <xf numFmtId="0" fontId="37" fillId="4" borderId="0" applyNumberFormat="0" applyBorder="0" applyAlignment="0" applyProtection="0">
      <alignment vertical="center"/>
    </xf>
    <xf numFmtId="0" fontId="60" fillId="34" borderId="9" applyNumberFormat="0" applyAlignment="0" applyProtection="0">
      <alignment vertical="center"/>
    </xf>
    <xf numFmtId="0" fontId="37" fillId="7" borderId="0" applyNumberFormat="0" applyBorder="0" applyAlignment="0" applyProtection="0">
      <alignment vertical="center"/>
    </xf>
    <xf numFmtId="0" fontId="37" fillId="21" borderId="0" applyNumberFormat="0" applyBorder="0" applyAlignment="0" applyProtection="0">
      <alignment vertical="center"/>
    </xf>
    <xf numFmtId="0" fontId="61" fillId="42" borderId="17" applyNumberFormat="0" applyAlignment="0" applyProtection="0">
      <alignment vertical="center"/>
    </xf>
    <xf numFmtId="0" fontId="32" fillId="30" borderId="0" applyNumberFormat="0" applyBorder="0" applyAlignment="0" applyProtection="0">
      <alignment vertical="center"/>
    </xf>
    <xf numFmtId="0" fontId="45" fillId="38" borderId="0" applyNumberFormat="0" applyBorder="0" applyAlignment="0" applyProtection="0">
      <alignment vertical="center"/>
    </xf>
    <xf numFmtId="0" fontId="39" fillId="20" borderId="0" applyNumberFormat="0" applyBorder="0" applyAlignment="0" applyProtection="0">
      <alignment vertical="center"/>
    </xf>
    <xf numFmtId="0" fontId="24" fillId="26" borderId="12" applyNumberFormat="0" applyFont="0" applyAlignment="0" applyProtection="0">
      <alignment vertical="center"/>
    </xf>
    <xf numFmtId="0" fontId="32" fillId="30" borderId="0" applyNumberFormat="0" applyBorder="0" applyAlignment="0" applyProtection="0">
      <alignment vertical="center"/>
    </xf>
    <xf numFmtId="0" fontId="59" fillId="0" borderId="16" applyNumberFormat="0" applyFill="0" applyAlignment="0" applyProtection="0">
      <alignment vertical="center"/>
    </xf>
    <xf numFmtId="0" fontId="37" fillId="29" borderId="0" applyNumberFormat="0" applyBorder="0" applyAlignment="0" applyProtection="0">
      <alignment vertical="center"/>
    </xf>
    <xf numFmtId="0" fontId="32" fillId="6" borderId="0" applyNumberFormat="0" applyBorder="0" applyAlignment="0" applyProtection="0">
      <alignment vertical="center"/>
    </xf>
    <xf numFmtId="0" fontId="37" fillId="8" borderId="0" applyNumberFormat="0" applyBorder="0" applyAlignment="0" applyProtection="0">
      <alignment vertical="center"/>
    </xf>
    <xf numFmtId="0" fontId="46" fillId="0" borderId="10" applyNumberFormat="0" applyFill="0" applyAlignment="0" applyProtection="0">
      <alignment vertical="center"/>
    </xf>
    <xf numFmtId="0" fontId="37" fillId="30" borderId="0" applyNumberFormat="0" applyBorder="0" applyAlignment="0" applyProtection="0">
      <alignment vertical="center"/>
    </xf>
    <xf numFmtId="0" fontId="63" fillId="32" borderId="0" applyNumberFormat="0" applyBorder="0" applyAlignment="0" applyProtection="0">
      <alignment vertical="center"/>
    </xf>
    <xf numFmtId="0" fontId="50" fillId="27" borderId="0" applyNumberFormat="0" applyBorder="0" applyAlignment="0" applyProtection="0">
      <alignment vertical="center"/>
    </xf>
    <xf numFmtId="0" fontId="37" fillId="7" borderId="0" applyNumberFormat="0" applyBorder="0" applyAlignment="0" applyProtection="0">
      <alignment vertical="center"/>
    </xf>
    <xf numFmtId="0" fontId="37" fillId="30" borderId="0" applyNumberFormat="0" applyBorder="0" applyAlignment="0" applyProtection="0">
      <alignment vertical="center"/>
    </xf>
    <xf numFmtId="0" fontId="37" fillId="21" borderId="0" applyNumberFormat="0" applyBorder="0" applyAlignment="0" applyProtection="0">
      <alignment vertical="center"/>
    </xf>
    <xf numFmtId="0" fontId="32" fillId="4" borderId="0" applyNumberFormat="0" applyBorder="0" applyAlignment="0" applyProtection="0">
      <alignment vertical="center"/>
    </xf>
    <xf numFmtId="0" fontId="37" fillId="10" borderId="0" applyNumberFormat="0" applyBorder="0" applyAlignment="0" applyProtection="0">
      <alignment vertical="center"/>
    </xf>
    <xf numFmtId="0" fontId="44" fillId="18" borderId="0" applyNumberFormat="0" applyBorder="0" applyAlignment="0" applyProtection="0">
      <alignment vertical="center"/>
    </xf>
    <xf numFmtId="0" fontId="37" fillId="4" borderId="0" applyNumberFormat="0" applyBorder="0" applyAlignment="0" applyProtection="0">
      <alignment vertical="center"/>
    </xf>
    <xf numFmtId="0" fontId="32" fillId="23" borderId="0" applyNumberFormat="0" applyBorder="0" applyAlignment="0" applyProtection="0">
      <alignment vertical="center"/>
    </xf>
    <xf numFmtId="0" fontId="37" fillId="21" borderId="0" applyNumberFormat="0" applyBorder="0" applyAlignment="0" applyProtection="0">
      <alignment vertical="center"/>
    </xf>
    <xf numFmtId="0" fontId="32" fillId="30" borderId="0" applyNumberFormat="0" applyBorder="0" applyAlignment="0" applyProtection="0">
      <alignment vertical="center"/>
    </xf>
    <xf numFmtId="0" fontId="45" fillId="43" borderId="0" applyNumberFormat="0" applyBorder="0" applyAlignment="0" applyProtection="0">
      <alignment vertical="center"/>
    </xf>
    <xf numFmtId="0" fontId="39" fillId="25" borderId="0" applyNumberFormat="0" applyBorder="0" applyAlignment="0" applyProtection="0">
      <alignment vertical="center"/>
    </xf>
    <xf numFmtId="0" fontId="37" fillId="7" borderId="0" applyNumberFormat="0" applyBorder="0" applyAlignment="0" applyProtection="0">
      <alignment vertical="center"/>
    </xf>
    <xf numFmtId="0" fontId="45" fillId="35" borderId="0" applyNumberFormat="0" applyBorder="0" applyAlignment="0" applyProtection="0">
      <alignment vertical="center"/>
    </xf>
    <xf numFmtId="0" fontId="35" fillId="22" borderId="0" applyNumberFormat="0" applyBorder="0" applyAlignment="0" applyProtection="0">
      <alignment vertical="center"/>
    </xf>
    <xf numFmtId="0" fontId="64" fillId="44" borderId="8" applyNumberFormat="0" applyAlignment="0" applyProtection="0">
      <alignment vertical="center"/>
    </xf>
    <xf numFmtId="0" fontId="62" fillId="0" borderId="18" applyNumberFormat="0" applyFill="0" applyAlignment="0" applyProtection="0">
      <alignment vertical="center"/>
    </xf>
    <xf numFmtId="0" fontId="37" fillId="7" borderId="0" applyNumberFormat="0" applyBorder="0" applyAlignment="0" applyProtection="0">
      <alignment vertical="center"/>
    </xf>
    <xf numFmtId="0" fontId="45" fillId="46" borderId="0" applyNumberFormat="0" applyBorder="0" applyAlignment="0" applyProtection="0">
      <alignment vertical="center"/>
    </xf>
    <xf numFmtId="0" fontId="45" fillId="24" borderId="0" applyNumberFormat="0" applyBorder="0" applyAlignment="0" applyProtection="0">
      <alignment vertical="center"/>
    </xf>
    <xf numFmtId="0" fontId="37" fillId="7" borderId="0" applyNumberFormat="0" applyBorder="0" applyAlignment="0" applyProtection="0">
      <alignment vertical="center"/>
    </xf>
    <xf numFmtId="0" fontId="45" fillId="41" borderId="0" applyNumberFormat="0" applyBorder="0" applyAlignment="0" applyProtection="0">
      <alignment vertical="center"/>
    </xf>
    <xf numFmtId="0" fontId="39" fillId="40" borderId="0" applyNumberFormat="0" applyBorder="0" applyAlignment="0" applyProtection="0">
      <alignment vertical="center"/>
    </xf>
    <xf numFmtId="0" fontId="37" fillId="21" borderId="0" applyNumberFormat="0" applyBorder="0" applyAlignment="0" applyProtection="0">
      <alignment vertical="center"/>
    </xf>
    <xf numFmtId="0" fontId="39" fillId="47" borderId="0" applyNumberFormat="0" applyBorder="0" applyAlignment="0" applyProtection="0">
      <alignment vertical="center"/>
    </xf>
    <xf numFmtId="0" fontId="32" fillId="23" borderId="0" applyNumberFormat="0" applyBorder="0" applyAlignment="0" applyProtection="0">
      <alignment vertical="center"/>
    </xf>
    <xf numFmtId="0" fontId="37" fillId="21" borderId="0" applyNumberFormat="0" applyBorder="0" applyAlignment="0" applyProtection="0">
      <alignment vertical="center"/>
    </xf>
    <xf numFmtId="0" fontId="33" fillId="0" borderId="0" applyNumberFormat="0" applyFill="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37" fillId="21" borderId="0" applyNumberFormat="0" applyBorder="0" applyAlignment="0" applyProtection="0">
      <alignment vertical="center"/>
    </xf>
    <xf numFmtId="0" fontId="39" fillId="50"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45" fillId="45" borderId="0" applyNumberFormat="0" applyBorder="0" applyAlignment="0" applyProtection="0">
      <alignment vertical="center"/>
    </xf>
    <xf numFmtId="0" fontId="21" fillId="26" borderId="12" applyNumberFormat="0" applyFont="0" applyAlignment="0" applyProtection="0">
      <alignment vertical="center"/>
    </xf>
    <xf numFmtId="0" fontId="37" fillId="29" borderId="0" applyNumberFormat="0" applyBorder="0" applyAlignment="0" applyProtection="0">
      <alignment vertical="center"/>
    </xf>
    <xf numFmtId="0" fontId="39" fillId="51" borderId="0" applyNumberFormat="0" applyBorder="0" applyAlignment="0" applyProtection="0">
      <alignment vertical="center"/>
    </xf>
    <xf numFmtId="0" fontId="39" fillId="16" borderId="0" applyNumberFormat="0" applyBorder="0" applyAlignment="0" applyProtection="0">
      <alignment vertical="center"/>
    </xf>
    <xf numFmtId="0" fontId="32" fillId="5"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7" fillId="21" borderId="0" applyNumberFormat="0" applyBorder="0" applyAlignment="0" applyProtection="0">
      <alignment vertical="center"/>
    </xf>
    <xf numFmtId="0" fontId="42" fillId="13" borderId="0" applyNumberFormat="0" applyBorder="0" applyAlignment="0" applyProtection="0">
      <alignment vertical="center"/>
    </xf>
    <xf numFmtId="0" fontId="32" fillId="3" borderId="0" applyNumberFormat="0" applyBorder="0" applyAlignment="0" applyProtection="0">
      <alignment vertical="center"/>
    </xf>
    <xf numFmtId="0" fontId="37" fillId="10" borderId="0" applyNumberFormat="0" applyBorder="0" applyAlignment="0" applyProtection="0">
      <alignment vertical="center"/>
    </xf>
    <xf numFmtId="0" fontId="45" fillId="52" borderId="0" applyNumberFormat="0" applyBorder="0" applyAlignment="0" applyProtection="0">
      <alignment vertical="center"/>
    </xf>
    <xf numFmtId="0" fontId="39" fillId="53" borderId="0" applyNumberFormat="0" applyBorder="0" applyAlignment="0" applyProtection="0">
      <alignment vertical="center"/>
    </xf>
    <xf numFmtId="0" fontId="37" fillId="21" borderId="0" applyNumberFormat="0" applyBorder="0" applyAlignment="0" applyProtection="0">
      <alignment vertical="center"/>
    </xf>
    <xf numFmtId="0" fontId="37" fillId="30"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4" borderId="0" applyNumberFormat="0" applyBorder="0" applyAlignment="0" applyProtection="0">
      <alignment vertical="center"/>
    </xf>
    <xf numFmtId="0" fontId="37" fillId="21" borderId="0" applyNumberFormat="0" applyBorder="0" applyAlignment="0" applyProtection="0">
      <alignment vertical="center"/>
    </xf>
    <xf numFmtId="0" fontId="37" fillId="4" borderId="0" applyNumberFormat="0" applyBorder="0" applyAlignment="0" applyProtection="0">
      <alignment vertical="center"/>
    </xf>
    <xf numFmtId="0" fontId="37" fillId="21" borderId="0" applyNumberFormat="0" applyBorder="0" applyAlignment="0" applyProtection="0">
      <alignment vertical="center"/>
    </xf>
    <xf numFmtId="0" fontId="37" fillId="4"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7" borderId="0" applyNumberFormat="0" applyBorder="0" applyAlignment="0" applyProtection="0">
      <alignment vertical="center"/>
    </xf>
    <xf numFmtId="0" fontId="51" fillId="21" borderId="0" applyNumberFormat="0" applyBorder="0" applyAlignment="0" applyProtection="0">
      <alignment vertical="center"/>
    </xf>
    <xf numFmtId="0" fontId="37" fillId="4"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65" fillId="10" borderId="0" applyNumberFormat="0" applyBorder="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21" fillId="0" borderId="0" applyFont="0" applyFill="0" applyBorder="0" applyAlignment="0" applyProtection="0"/>
    <xf numFmtId="0" fontId="37" fillId="21" borderId="0" applyNumberFormat="0" applyBorder="0" applyAlignment="0" applyProtection="0">
      <alignment vertical="center"/>
    </xf>
    <xf numFmtId="0" fontId="36" fillId="0" borderId="7" applyNumberFormat="0" applyFill="0" applyAlignment="0" applyProtection="0">
      <alignment vertical="center"/>
    </xf>
    <xf numFmtId="0" fontId="37" fillId="21" borderId="0" applyNumberFormat="0" applyBorder="0" applyAlignment="0" applyProtection="0">
      <alignment vertical="center"/>
    </xf>
    <xf numFmtId="0" fontId="36" fillId="0" borderId="7" applyNumberFormat="0" applyFill="0" applyAlignment="0" applyProtection="0">
      <alignment vertical="center"/>
    </xf>
    <xf numFmtId="0" fontId="65" fillId="10" borderId="0" applyNumberFormat="0" applyBorder="0" applyAlignment="0" applyProtection="0">
      <alignment vertical="center"/>
    </xf>
    <xf numFmtId="0" fontId="37" fillId="29" borderId="0" applyNumberFormat="0" applyBorder="0" applyAlignment="0" applyProtection="0">
      <alignment vertical="center"/>
    </xf>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2" fillId="4" borderId="0" applyNumberFormat="0" applyBorder="0" applyAlignment="0" applyProtection="0">
      <alignment vertical="center"/>
    </xf>
    <xf numFmtId="0" fontId="32" fillId="23"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2" fillId="4"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51"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2" fillId="31" borderId="0" applyNumberFormat="0" applyBorder="0" applyAlignment="0" applyProtection="0">
      <alignment vertical="center"/>
    </xf>
    <xf numFmtId="0" fontId="26" fillId="0" borderId="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2" fillId="0" borderId="18" applyNumberFormat="0" applyFill="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2" fillId="0" borderId="18" applyNumberFormat="0" applyFill="0" applyAlignment="0" applyProtection="0">
      <alignment vertical="center"/>
    </xf>
    <xf numFmtId="0" fontId="67" fillId="0" borderId="20" applyNumberFormat="0" applyFill="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5" fillId="10" borderId="0" applyNumberFormat="0" applyBorder="0" applyAlignment="0" applyProtection="0">
      <alignment vertical="center"/>
    </xf>
    <xf numFmtId="0" fontId="37" fillId="29"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7"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51" fillId="10" borderId="0" applyNumberFormat="0" applyBorder="0" applyAlignment="0" applyProtection="0">
      <alignment vertical="center"/>
    </xf>
    <xf numFmtId="0" fontId="37" fillId="7"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10" borderId="0" applyNumberFormat="0" applyBorder="0" applyAlignment="0" applyProtection="0">
      <alignment vertical="center"/>
    </xf>
    <xf numFmtId="0" fontId="32" fillId="31"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2" fillId="3"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8" fillId="8" borderId="8" applyNumberFormat="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51" fillId="7" borderId="0" applyNumberFormat="0" applyBorder="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38" fillId="8" borderId="8" applyNumberFormat="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24" fillId="26" borderId="12" applyNumberFormat="0" applyFont="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24" fillId="26" borderId="12" applyNumberFormat="0" applyFont="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32" fillId="30"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68" fillId="0" borderId="0"/>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62" fillId="0" borderId="18" applyNumberFormat="0" applyFill="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30" borderId="0" applyNumberFormat="0" applyBorder="0" applyAlignment="0" applyProtection="0">
      <alignment vertical="center"/>
    </xf>
    <xf numFmtId="0" fontId="32" fillId="4" borderId="0" applyNumberFormat="0" applyBorder="0" applyAlignment="0" applyProtection="0">
      <alignment vertical="center"/>
    </xf>
    <xf numFmtId="0" fontId="51"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7" fillId="9" borderId="0" applyNumberFormat="0" applyBorder="0" applyAlignment="0" applyProtection="0">
      <alignment vertical="center"/>
    </xf>
    <xf numFmtId="0" fontId="32" fillId="5"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2" fillId="5"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2" fillId="5"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37" fontId="70" fillId="0" borderId="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24" fillId="26" borderId="12" applyNumberFormat="0" applyFont="0" applyAlignment="0" applyProtection="0">
      <alignment vertical="center"/>
    </xf>
    <xf numFmtId="0" fontId="37" fillId="11" borderId="0" applyNumberFormat="0" applyBorder="0" applyAlignment="0" applyProtection="0">
      <alignment vertical="center"/>
    </xf>
    <xf numFmtId="0" fontId="32" fillId="30" borderId="0" applyNumberFormat="0" applyBorder="0" applyAlignment="0" applyProtection="0">
      <alignment vertical="center"/>
    </xf>
    <xf numFmtId="0" fontId="37" fillId="8" borderId="0" applyNumberFormat="0" applyBorder="0" applyAlignment="0" applyProtection="0">
      <alignment vertical="center"/>
    </xf>
    <xf numFmtId="0" fontId="32" fillId="6" borderId="0" applyNumberFormat="0" applyBorder="0" applyAlignment="0" applyProtection="0">
      <alignment vertical="center"/>
    </xf>
    <xf numFmtId="0" fontId="37" fillId="8" borderId="0" applyNumberFormat="0" applyBorder="0" applyAlignment="0" applyProtection="0">
      <alignment vertical="center"/>
    </xf>
    <xf numFmtId="0" fontId="37" fillId="29" borderId="0" applyNumberFormat="0" applyBorder="0" applyAlignment="0" applyProtection="0">
      <alignment vertical="center"/>
    </xf>
    <xf numFmtId="0" fontId="32" fillId="6" borderId="0" applyNumberFormat="0" applyBorder="0" applyAlignment="0" applyProtection="0">
      <alignment vertical="center"/>
    </xf>
    <xf numFmtId="0" fontId="42" fillId="13" borderId="0" applyNumberFormat="0" applyBorder="0" applyAlignment="0" applyProtection="0">
      <alignment vertical="center"/>
    </xf>
    <xf numFmtId="0" fontId="37" fillId="8" borderId="0" applyNumberFormat="0" applyBorder="0" applyAlignment="0" applyProtection="0">
      <alignment vertical="center"/>
    </xf>
    <xf numFmtId="0" fontId="24" fillId="26" borderId="12" applyNumberFormat="0" applyFont="0" applyAlignment="0" applyProtection="0">
      <alignment vertical="center"/>
    </xf>
    <xf numFmtId="0" fontId="37" fillId="29" borderId="0" applyNumberFormat="0" applyBorder="0" applyAlignment="0" applyProtection="0">
      <alignment vertical="center"/>
    </xf>
    <xf numFmtId="0" fontId="32" fillId="30" borderId="0" applyNumberFormat="0" applyBorder="0" applyAlignment="0" applyProtection="0">
      <alignment vertical="center"/>
    </xf>
    <xf numFmtId="0" fontId="32" fillId="6" borderId="0" applyNumberFormat="0" applyBorder="0" applyAlignment="0" applyProtection="0">
      <alignment vertical="center"/>
    </xf>
    <xf numFmtId="0" fontId="51" fillId="8" borderId="0" applyNumberFormat="0" applyBorder="0" applyAlignment="0" applyProtection="0">
      <alignment vertical="center"/>
    </xf>
    <xf numFmtId="0" fontId="32" fillId="6" borderId="0" applyNumberFormat="0" applyBorder="0" applyAlignment="0" applyProtection="0">
      <alignment vertical="center"/>
    </xf>
    <xf numFmtId="0" fontId="65" fillId="10"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2" fillId="6" borderId="0" applyNumberFormat="0" applyBorder="0" applyAlignment="0" applyProtection="0">
      <alignment vertical="center"/>
    </xf>
    <xf numFmtId="0" fontId="32" fillId="36" borderId="0" applyNumberFormat="0" applyBorder="0" applyAlignment="0" applyProtection="0">
      <alignment vertical="center"/>
    </xf>
    <xf numFmtId="0" fontId="37" fillId="11" borderId="0" applyNumberFormat="0" applyBorder="0" applyAlignment="0" applyProtection="0">
      <alignment vertical="center"/>
    </xf>
    <xf numFmtId="0" fontId="42" fillId="13" borderId="0" applyNumberFormat="0" applyBorder="0" applyAlignment="0" applyProtection="0">
      <alignment vertical="center"/>
    </xf>
    <xf numFmtId="0" fontId="37" fillId="8" borderId="0" applyNumberFormat="0" applyBorder="0" applyAlignment="0" applyProtection="0">
      <alignment vertical="center"/>
    </xf>
    <xf numFmtId="0" fontId="66" fillId="54" borderId="19" applyNumberFormat="0" applyAlignment="0" applyProtection="0">
      <alignment vertical="center"/>
    </xf>
    <xf numFmtId="0" fontId="32" fillId="6" borderId="0" applyNumberFormat="0" applyBorder="0" applyAlignment="0" applyProtection="0">
      <alignment vertical="center"/>
    </xf>
    <xf numFmtId="0" fontId="32" fillId="36" borderId="0" applyNumberFormat="0" applyBorder="0" applyAlignment="0" applyProtection="0">
      <alignment vertical="center"/>
    </xf>
    <xf numFmtId="180" fontId="71" fillId="0" borderId="0" applyFont="0" applyFill="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2" fillId="6"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2" fillId="6" borderId="0" applyNumberFormat="0" applyBorder="0" applyAlignment="0" applyProtection="0">
      <alignment vertical="center"/>
    </xf>
    <xf numFmtId="0" fontId="32" fillId="36" borderId="0" applyNumberFormat="0" applyBorder="0" applyAlignment="0" applyProtection="0">
      <alignment vertical="center"/>
    </xf>
    <xf numFmtId="0" fontId="37" fillId="11" borderId="0" applyNumberFormat="0" applyBorder="0" applyAlignment="0" applyProtection="0">
      <alignment vertical="center"/>
    </xf>
    <xf numFmtId="0" fontId="40" fillId="13" borderId="0" applyNumberFormat="0" applyBorder="0" applyAlignment="0" applyProtection="0">
      <alignment vertical="center"/>
    </xf>
    <xf numFmtId="0" fontId="37" fillId="8" borderId="0" applyNumberFormat="0" applyBorder="0" applyAlignment="0" applyProtection="0">
      <alignment vertical="center"/>
    </xf>
    <xf numFmtId="0" fontId="66" fillId="54" borderId="19" applyNumberFormat="0" applyAlignment="0" applyProtection="0">
      <alignment vertical="center"/>
    </xf>
    <xf numFmtId="0" fontId="32" fillId="6" borderId="0" applyNumberFormat="0" applyBorder="0" applyAlignment="0" applyProtection="0">
      <alignment vertical="center"/>
    </xf>
    <xf numFmtId="0" fontId="37" fillId="8" borderId="0" applyNumberFormat="0" applyBorder="0" applyAlignment="0" applyProtection="0">
      <alignment vertical="center"/>
    </xf>
    <xf numFmtId="0" fontId="37" fillId="7" borderId="0" applyNumberFormat="0" applyBorder="0" applyAlignment="0" applyProtection="0">
      <alignment vertical="center"/>
    </xf>
    <xf numFmtId="0" fontId="37" fillId="11" borderId="0" applyNumberFormat="0" applyBorder="0" applyAlignment="0" applyProtection="0">
      <alignment vertical="center"/>
    </xf>
    <xf numFmtId="0" fontId="37" fillId="29" borderId="0" applyNumberFormat="0" applyBorder="0" applyAlignment="0" applyProtection="0">
      <alignment vertical="center"/>
    </xf>
    <xf numFmtId="0" fontId="37" fillId="11" borderId="0" applyNumberFormat="0" applyBorder="0" applyAlignment="0" applyProtection="0">
      <alignment vertical="center"/>
    </xf>
    <xf numFmtId="178" fontId="72" fillId="0" borderId="0" applyFont="0" applyFill="0" applyBorder="0" applyAlignment="0" applyProtection="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2" fillId="5"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5" fillId="30" borderId="0" applyNumberFormat="0" applyBorder="0" applyAlignment="0" applyProtection="0">
      <alignment vertical="center"/>
    </xf>
    <xf numFmtId="0" fontId="37" fillId="7" borderId="0" applyNumberFormat="0" applyBorder="0" applyAlignment="0" applyProtection="0">
      <alignment vertical="center"/>
    </xf>
    <xf numFmtId="0" fontId="26" fillId="0" borderId="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5" fillId="30"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1"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30"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30" borderId="0" applyNumberFormat="0" applyBorder="0" applyAlignment="0" applyProtection="0">
      <alignment vertical="center"/>
    </xf>
    <xf numFmtId="0" fontId="37" fillId="11" borderId="0" applyNumberFormat="0" applyBorder="0" applyAlignment="0" applyProtection="0">
      <alignment vertical="center"/>
    </xf>
    <xf numFmtId="0" fontId="37" fillId="30" borderId="0" applyNumberFormat="0" applyBorder="0" applyAlignment="0" applyProtection="0">
      <alignment vertical="center"/>
    </xf>
    <xf numFmtId="0" fontId="32" fillId="3"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74"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2" fillId="5"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51" fillId="30" borderId="0" applyNumberFormat="0" applyBorder="0" applyAlignment="0" applyProtection="0">
      <alignment vertical="center"/>
    </xf>
    <xf numFmtId="0" fontId="32" fillId="5" borderId="0" applyNumberFormat="0" applyBorder="0" applyAlignment="0" applyProtection="0">
      <alignment vertical="center"/>
    </xf>
    <xf numFmtId="0" fontId="71" fillId="0" borderId="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64" fillId="44" borderId="8" applyNumberFormat="0" applyAlignment="0" applyProtection="0">
      <alignment vertical="center"/>
    </xf>
    <xf numFmtId="0" fontId="62" fillId="0" borderId="18" applyNumberFormat="0" applyFill="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2" fillId="5"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51"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5" fillId="31"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51"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2" fillId="6" borderId="0" applyNumberFormat="0" applyBorder="0" applyAlignment="0" applyProtection="0">
      <alignment vertical="center"/>
    </xf>
    <xf numFmtId="0" fontId="37" fillId="11" borderId="0" applyNumberFormat="0" applyBorder="0" applyAlignment="0" applyProtection="0">
      <alignment vertical="center"/>
    </xf>
    <xf numFmtId="0" fontId="65" fillId="10" borderId="0" applyNumberFormat="0" applyBorder="0" applyAlignment="0" applyProtection="0">
      <alignment vertical="center"/>
    </xf>
    <xf numFmtId="0" fontId="37" fillId="11" borderId="0" applyNumberFormat="0" applyBorder="0" applyAlignment="0" applyProtection="0">
      <alignment vertical="center"/>
    </xf>
    <xf numFmtId="0" fontId="32" fillId="3" borderId="0" applyNumberFormat="0" applyBorder="0" applyAlignment="0" applyProtection="0">
      <alignment vertical="center"/>
    </xf>
    <xf numFmtId="0" fontId="37" fillId="11"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7" fillId="11" borderId="0" applyNumberFormat="0" applyBorder="0" applyAlignment="0" applyProtection="0">
      <alignment vertical="center"/>
    </xf>
    <xf numFmtId="0" fontId="66" fillId="54" borderId="19" applyNumberFormat="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180" fontId="21" fillId="0" borderId="0" applyFont="0" applyFill="0" applyBorder="0" applyAlignment="0" applyProtection="0">
      <alignment vertical="center"/>
    </xf>
    <xf numFmtId="0" fontId="37" fillId="11" borderId="0" applyNumberFormat="0" applyBorder="0" applyAlignment="0" applyProtection="0">
      <alignment vertical="center"/>
    </xf>
    <xf numFmtId="0" fontId="32" fillId="3" borderId="0" applyNumberFormat="0" applyBorder="0" applyAlignment="0" applyProtection="0">
      <alignment vertical="center"/>
    </xf>
    <xf numFmtId="0" fontId="37" fillId="11" borderId="0" applyNumberFormat="0" applyBorder="0" applyAlignment="0" applyProtection="0">
      <alignment vertical="center"/>
    </xf>
    <xf numFmtId="0" fontId="32" fillId="3" borderId="0" applyNumberFormat="0" applyBorder="0" applyAlignment="0" applyProtection="0">
      <alignment vertical="center"/>
    </xf>
    <xf numFmtId="0" fontId="37" fillId="11" borderId="0" applyNumberFormat="0" applyBorder="0" applyAlignment="0" applyProtection="0">
      <alignment vertical="center"/>
    </xf>
    <xf numFmtId="0" fontId="32" fillId="5" borderId="0" applyNumberFormat="0" applyBorder="0" applyAlignment="0" applyProtection="0">
      <alignment vertical="center"/>
    </xf>
    <xf numFmtId="0" fontId="51" fillId="11" borderId="0" applyNumberFormat="0" applyBorder="0" applyAlignment="0" applyProtection="0">
      <alignment vertical="center"/>
    </xf>
    <xf numFmtId="0" fontId="37" fillId="11" borderId="0" applyNumberFormat="0" applyBorder="0" applyAlignment="0" applyProtection="0">
      <alignment vertical="center"/>
    </xf>
    <xf numFmtId="0" fontId="21" fillId="26" borderId="12" applyNumberFormat="0" applyFont="0" applyAlignment="0" applyProtection="0">
      <alignment vertical="center"/>
    </xf>
    <xf numFmtId="0" fontId="37" fillId="11" borderId="0" applyNumberFormat="0" applyBorder="0" applyAlignment="0" applyProtection="0">
      <alignment vertical="center"/>
    </xf>
    <xf numFmtId="0" fontId="21" fillId="26" borderId="12" applyNumberFormat="0" applyFont="0" applyAlignment="0" applyProtection="0">
      <alignment vertical="center"/>
    </xf>
    <xf numFmtId="0" fontId="37" fillId="11" borderId="0" applyNumberFormat="0" applyBorder="0" applyAlignment="0" applyProtection="0">
      <alignment vertical="center"/>
    </xf>
    <xf numFmtId="0" fontId="65" fillId="10" borderId="0" applyNumberFormat="0" applyBorder="0" applyAlignment="0" applyProtection="0">
      <alignment vertical="center"/>
    </xf>
    <xf numFmtId="0" fontId="37" fillId="29" borderId="0" applyNumberFormat="0" applyBorder="0" applyAlignment="0" applyProtection="0">
      <alignment vertical="center"/>
    </xf>
    <xf numFmtId="0" fontId="28" fillId="0" borderId="0"/>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28" fillId="0" borderId="0"/>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62" fillId="0" borderId="18" applyNumberFormat="0" applyFill="0" applyAlignment="0" applyProtection="0">
      <alignment vertical="center"/>
    </xf>
    <xf numFmtId="0" fontId="37" fillId="29" borderId="0" applyNumberFormat="0" applyBorder="0" applyAlignment="0" applyProtection="0">
      <alignment vertical="center"/>
    </xf>
    <xf numFmtId="0" fontId="32" fillId="6" borderId="0" applyNumberFormat="0" applyBorder="0" applyAlignment="0" applyProtection="0">
      <alignment vertical="center"/>
    </xf>
    <xf numFmtId="0" fontId="62" fillId="0" borderId="18" applyNumberFormat="0" applyFill="0" applyAlignment="0" applyProtection="0">
      <alignment vertical="center"/>
    </xf>
    <xf numFmtId="0" fontId="51" fillId="29" borderId="0" applyNumberFormat="0" applyBorder="0" applyAlignment="0" applyProtection="0">
      <alignment vertical="center"/>
    </xf>
    <xf numFmtId="0" fontId="37" fillId="29" borderId="0" applyNumberFormat="0" applyBorder="0" applyAlignment="0" applyProtection="0">
      <alignment vertical="center"/>
    </xf>
    <xf numFmtId="0" fontId="32" fillId="6" borderId="0" applyNumberFormat="0" applyBorder="0" applyAlignment="0" applyProtection="0">
      <alignment vertical="center"/>
    </xf>
    <xf numFmtId="0" fontId="62" fillId="0" borderId="18" applyNumberFormat="0" applyFill="0" applyAlignment="0" applyProtection="0">
      <alignment vertical="center"/>
    </xf>
    <xf numFmtId="0" fontId="37" fillId="29"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56"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24" fillId="26" borderId="12" applyNumberFormat="0" applyFont="0" applyAlignment="0" applyProtection="0">
      <alignment vertical="center"/>
    </xf>
    <xf numFmtId="0" fontId="32" fillId="30" borderId="0" applyNumberFormat="0" applyBorder="0" applyAlignment="0" applyProtection="0">
      <alignment vertical="center"/>
    </xf>
    <xf numFmtId="0" fontId="56" fillId="30" borderId="0" applyNumberFormat="0" applyBorder="0" applyAlignment="0" applyProtection="0">
      <alignment vertical="center"/>
    </xf>
    <xf numFmtId="0" fontId="32" fillId="30" borderId="0" applyNumberFormat="0" applyBorder="0" applyAlignment="0" applyProtection="0">
      <alignment vertical="center"/>
    </xf>
    <xf numFmtId="0" fontId="35" fillId="30"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6"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6" borderId="0" applyNumberFormat="0" applyBorder="0" applyAlignment="0" applyProtection="0">
      <alignment vertical="center"/>
    </xf>
    <xf numFmtId="0" fontId="36" fillId="0" borderId="7" applyNumberFormat="0" applyFill="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4" fillId="26" borderId="12" applyNumberFormat="0" applyFont="0" applyAlignment="0" applyProtection="0">
      <alignment vertical="center"/>
    </xf>
    <xf numFmtId="0" fontId="66" fillId="54" borderId="19" applyNumberFormat="0" applyAlignment="0" applyProtection="0">
      <alignment vertical="center"/>
    </xf>
    <xf numFmtId="0" fontId="32" fillId="6" borderId="0" applyNumberFormat="0" applyBorder="0" applyAlignment="0" applyProtection="0">
      <alignment vertical="center"/>
    </xf>
    <xf numFmtId="0" fontId="24" fillId="26" borderId="12" applyNumberFormat="0" applyFont="0" applyAlignment="0" applyProtection="0">
      <alignment vertical="center"/>
    </xf>
    <xf numFmtId="0" fontId="5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6" fillId="54" borderId="19" applyNumberFormat="0" applyAlignment="0" applyProtection="0">
      <alignment vertical="center"/>
    </xf>
    <xf numFmtId="0" fontId="32" fillId="3" borderId="0" applyNumberFormat="0" applyBorder="0" applyAlignment="0" applyProtection="0">
      <alignment vertical="center"/>
    </xf>
    <xf numFmtId="0" fontId="66" fillId="54" borderId="19" applyNumberFormat="0" applyAlignment="0" applyProtection="0">
      <alignment vertical="center"/>
    </xf>
    <xf numFmtId="0" fontId="32" fillId="3" borderId="0" applyNumberFormat="0" applyBorder="0" applyAlignment="0" applyProtection="0">
      <alignment vertical="center"/>
    </xf>
    <xf numFmtId="0" fontId="5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6"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75" fillId="54" borderId="19" applyNumberFormat="0" applyAlignment="0" applyProtection="0">
      <alignment vertical="center"/>
    </xf>
    <xf numFmtId="9" fontId="21" fillId="0" borderId="0" applyFont="0" applyFill="0" applyBorder="0" applyAlignment="0" applyProtection="0">
      <alignment vertical="center"/>
    </xf>
    <xf numFmtId="0" fontId="62" fillId="0" borderId="18" applyNumberFormat="0" applyFill="0" applyAlignment="0" applyProtection="0">
      <alignment vertical="center"/>
    </xf>
    <xf numFmtId="0" fontId="62" fillId="0" borderId="18" applyNumberFormat="0" applyFill="0" applyAlignment="0" applyProtection="0">
      <alignment vertical="center"/>
    </xf>
    <xf numFmtId="0" fontId="62" fillId="0" borderId="18" applyNumberFormat="0" applyFill="0" applyAlignment="0" applyProtection="0">
      <alignment vertical="center"/>
    </xf>
    <xf numFmtId="0" fontId="32" fillId="22" borderId="0" applyNumberFormat="0" applyBorder="0" applyAlignment="0" applyProtection="0">
      <alignment vertical="center"/>
    </xf>
    <xf numFmtId="0" fontId="62" fillId="0" borderId="18" applyNumberFormat="0" applyFill="0" applyAlignment="0" applyProtection="0">
      <alignment vertical="center"/>
    </xf>
    <xf numFmtId="0" fontId="62" fillId="0" borderId="18" applyNumberFormat="0" applyFill="0" applyAlignment="0" applyProtection="0">
      <alignment vertical="center"/>
    </xf>
    <xf numFmtId="0" fontId="32" fillId="23" borderId="0" applyNumberFormat="0" applyBorder="0" applyAlignment="0" applyProtection="0">
      <alignment vertical="center"/>
    </xf>
    <xf numFmtId="0" fontId="62" fillId="0" borderId="18" applyNumberFormat="0" applyFill="0" applyAlignment="0" applyProtection="0">
      <alignment vertical="center"/>
    </xf>
    <xf numFmtId="0" fontId="62" fillId="0" borderId="18"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69" fillId="0" borderId="21" applyNumberFormat="0" applyFill="0" applyAlignment="0" applyProtection="0">
      <alignment vertical="center"/>
    </xf>
    <xf numFmtId="0" fontId="65" fillId="10" borderId="0" applyNumberFormat="0" applyBorder="0" applyAlignment="0" applyProtection="0">
      <alignment vertical="center"/>
    </xf>
    <xf numFmtId="0" fontId="69" fillId="0" borderId="21" applyNumberFormat="0" applyFill="0" applyAlignment="0" applyProtection="0">
      <alignment vertical="center"/>
    </xf>
    <xf numFmtId="0" fontId="65" fillId="10" borderId="0" applyNumberFormat="0" applyBorder="0" applyAlignment="0" applyProtection="0">
      <alignment vertical="center"/>
    </xf>
    <xf numFmtId="0" fontId="69" fillId="0" borderId="21" applyNumberFormat="0" applyFill="0" applyAlignment="0" applyProtection="0">
      <alignment vertical="center"/>
    </xf>
    <xf numFmtId="0" fontId="65" fillId="10" borderId="0" applyNumberFormat="0" applyBorder="0" applyAlignment="0" applyProtection="0">
      <alignment vertical="center"/>
    </xf>
    <xf numFmtId="0" fontId="69" fillId="0" borderId="21" applyNumberFormat="0" applyFill="0" applyAlignment="0" applyProtection="0">
      <alignment vertical="center"/>
    </xf>
    <xf numFmtId="0" fontId="65" fillId="10" borderId="0" applyNumberFormat="0" applyBorder="0" applyAlignment="0" applyProtection="0">
      <alignment vertical="center"/>
    </xf>
    <xf numFmtId="0" fontId="69" fillId="0" borderId="21" applyNumberFormat="0" applyFill="0" applyAlignment="0" applyProtection="0">
      <alignment vertical="center"/>
    </xf>
    <xf numFmtId="0" fontId="65" fillId="10" borderId="0" applyNumberFormat="0" applyBorder="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179" fontId="37" fillId="0" borderId="0" applyProtection="0">
      <alignment vertical="center"/>
    </xf>
    <xf numFmtId="0" fontId="69" fillId="0" borderId="0" applyNumberFormat="0" applyFill="0" applyBorder="0" applyAlignment="0" applyProtection="0">
      <alignment vertical="center"/>
    </xf>
    <xf numFmtId="180" fontId="21" fillId="0" borderId="0" applyFont="0" applyFill="0" applyBorder="0" applyAlignment="0" applyProtection="0">
      <alignment vertical="center"/>
    </xf>
    <xf numFmtId="0" fontId="69" fillId="0" borderId="0" applyNumberFormat="0" applyFill="0" applyBorder="0" applyAlignment="0" applyProtection="0">
      <alignment vertical="center"/>
    </xf>
    <xf numFmtId="0" fontId="32" fillId="22" borderId="0" applyNumberFormat="0" applyBorder="0" applyAlignment="0" applyProtection="0">
      <alignment vertical="center"/>
    </xf>
    <xf numFmtId="180" fontId="21"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180" fontId="21" fillId="0" borderId="0" applyFont="0" applyFill="0" applyBorder="0" applyAlignment="0" applyProtection="0">
      <alignment vertical="center"/>
    </xf>
    <xf numFmtId="0" fontId="69" fillId="0" borderId="0" applyNumberFormat="0" applyFill="0" applyBorder="0" applyAlignment="0" applyProtection="0">
      <alignment vertical="center"/>
    </xf>
    <xf numFmtId="0" fontId="56" fillId="22" borderId="0" applyNumberFormat="0" applyBorder="0" applyAlignment="0" applyProtection="0">
      <alignment vertical="center"/>
    </xf>
    <xf numFmtId="0" fontId="69" fillId="0" borderId="0" applyNumberFormat="0" applyFill="0" applyBorder="0" applyAlignment="0" applyProtection="0">
      <alignment vertical="center"/>
    </xf>
    <xf numFmtId="180" fontId="21" fillId="0" borderId="0" applyFont="0" applyFill="0" applyBorder="0" applyAlignment="0" applyProtection="0">
      <alignment vertical="center"/>
    </xf>
    <xf numFmtId="0" fontId="69" fillId="0" borderId="0" applyNumberFormat="0" applyFill="0" applyBorder="0" applyAlignment="0" applyProtection="0">
      <alignment vertical="center"/>
    </xf>
    <xf numFmtId="180" fontId="21" fillId="0" borderId="0" applyFont="0" applyFill="0" applyBorder="0" applyAlignment="0" applyProtection="0"/>
    <xf numFmtId="0" fontId="69" fillId="0" borderId="0" applyNumberFormat="0" applyFill="0" applyBorder="0" applyAlignment="0" applyProtection="0">
      <alignment vertical="center"/>
    </xf>
    <xf numFmtId="180" fontId="21" fillId="0" borderId="0" applyFont="0" applyFill="0" applyBorder="0" applyAlignment="0" applyProtection="0"/>
    <xf numFmtId="0" fontId="69" fillId="0" borderId="0" applyNumberFormat="0" applyFill="0" applyBorder="0" applyAlignment="0" applyProtection="0">
      <alignment vertical="center"/>
    </xf>
    <xf numFmtId="0" fontId="32" fillId="23" borderId="0" applyNumberFormat="0" applyBorder="0" applyAlignment="0" applyProtection="0">
      <alignment vertical="center"/>
    </xf>
    <xf numFmtId="181" fontId="28" fillId="0" borderId="0"/>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181" fontId="28" fillId="0" borderId="0"/>
    <xf numFmtId="0" fontId="69" fillId="0" borderId="0" applyNumberFormat="0" applyFill="0" applyBorder="0" applyAlignment="0" applyProtection="0">
      <alignment vertical="center"/>
    </xf>
    <xf numFmtId="0" fontId="56" fillId="23" borderId="0" applyNumberFormat="0" applyBorder="0" applyAlignment="0" applyProtection="0">
      <alignment vertical="center"/>
    </xf>
    <xf numFmtId="0" fontId="69" fillId="0" borderId="0" applyNumberFormat="0" applyFill="0" applyBorder="0" applyAlignment="0" applyProtection="0">
      <alignment vertical="center"/>
    </xf>
    <xf numFmtId="180" fontId="37" fillId="0" borderId="0" applyFont="0" applyFill="0" applyBorder="0" applyAlignment="0" applyProtection="0">
      <alignment vertical="center"/>
    </xf>
    <xf numFmtId="0" fontId="69" fillId="0" borderId="0" applyNumberFormat="0" applyFill="0" applyBorder="0" applyAlignment="0" applyProtection="0">
      <alignment vertical="center"/>
    </xf>
    <xf numFmtId="0" fontId="21" fillId="0" borderId="0" applyFont="0" applyFill="0" applyBorder="0" applyAlignment="0" applyProtection="0"/>
    <xf numFmtId="0" fontId="6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74" fillId="0" borderId="0" applyNumberFormat="0" applyFill="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76"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63" fillId="32" borderId="0" applyNumberFormat="0" applyBorder="0" applyAlignment="0" applyProtection="0">
      <alignment vertical="center"/>
    </xf>
    <xf numFmtId="0" fontId="77" fillId="55"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65" fillId="10" borderId="0" applyNumberFormat="0" applyBorder="0" applyAlignment="0" applyProtection="0">
      <alignment vertical="center"/>
    </xf>
    <xf numFmtId="0" fontId="21" fillId="0" borderId="0"/>
    <xf numFmtId="0" fontId="65" fillId="10" borderId="0" applyNumberFormat="0" applyBorder="0" applyAlignment="0" applyProtection="0">
      <alignment vertical="center"/>
    </xf>
    <xf numFmtId="0" fontId="21" fillId="0" borderId="0">
      <alignment vertical="center"/>
    </xf>
    <xf numFmtId="0" fontId="78" fillId="10" borderId="0" applyNumberFormat="0" applyBorder="0" applyAlignment="0" applyProtection="0">
      <alignment vertical="center"/>
    </xf>
    <xf numFmtId="0" fontId="28" fillId="0" borderId="0"/>
    <xf numFmtId="0" fontId="21" fillId="0" borderId="0"/>
    <xf numFmtId="0" fontId="32" fillId="36" borderId="0" applyNumberFormat="0" applyBorder="0" applyAlignment="0" applyProtection="0">
      <alignment vertical="center"/>
    </xf>
    <xf numFmtId="0" fontId="21" fillId="0" borderId="0">
      <alignment vertical="center"/>
    </xf>
    <xf numFmtId="0" fontId="32" fillId="36" borderId="0" applyNumberFormat="0" applyBorder="0" applyAlignment="0" applyProtection="0">
      <alignment vertical="center"/>
    </xf>
    <xf numFmtId="0" fontId="21" fillId="0" borderId="0">
      <alignment vertical="center"/>
    </xf>
    <xf numFmtId="0" fontId="32" fillId="36" borderId="0" applyNumberFormat="0" applyBorder="0" applyAlignment="0" applyProtection="0">
      <alignment vertical="center"/>
    </xf>
    <xf numFmtId="0" fontId="21" fillId="0" borderId="0"/>
    <xf numFmtId="0" fontId="35" fillId="36" borderId="0" applyNumberFormat="0" applyBorder="0" applyAlignment="0" applyProtection="0">
      <alignment vertical="center"/>
    </xf>
    <xf numFmtId="0" fontId="1" fillId="0" borderId="0">
      <alignment vertical="center"/>
    </xf>
    <xf numFmtId="0" fontId="21" fillId="0" borderId="0">
      <alignment vertical="center"/>
    </xf>
    <xf numFmtId="0" fontId="24" fillId="0" borderId="0"/>
    <xf numFmtId="0" fontId="21" fillId="0" borderId="0"/>
    <xf numFmtId="0" fontId="21" fillId="0" borderId="0"/>
    <xf numFmtId="0" fontId="24" fillId="0" borderId="0"/>
    <xf numFmtId="0" fontId="37" fillId="0" borderId="0">
      <alignment vertical="center"/>
    </xf>
    <xf numFmtId="0" fontId="21" fillId="0" borderId="0"/>
    <xf numFmtId="0" fontId="37" fillId="0" borderId="0">
      <alignment vertical="center"/>
    </xf>
    <xf numFmtId="0" fontId="37" fillId="0" borderId="0">
      <alignment vertical="center"/>
    </xf>
    <xf numFmtId="0" fontId="21" fillId="0" borderId="0"/>
    <xf numFmtId="0" fontId="27" fillId="0" borderId="0"/>
    <xf numFmtId="0" fontId="21" fillId="0" borderId="0">
      <alignment vertical="center"/>
    </xf>
    <xf numFmtId="0" fontId="51" fillId="0" borderId="0"/>
    <xf numFmtId="0" fontId="51" fillId="0" borderId="0"/>
    <xf numFmtId="0" fontId="5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8" fillId="8" borderId="8" applyNumberFormat="0" applyAlignment="0" applyProtection="0">
      <alignment vertical="center"/>
    </xf>
    <xf numFmtId="0" fontId="32" fillId="23" borderId="0" applyNumberFormat="0" applyBorder="0" applyAlignment="0" applyProtection="0">
      <alignment vertical="center"/>
    </xf>
    <xf numFmtId="0" fontId="51" fillId="0" borderId="0"/>
    <xf numFmtId="0" fontId="38" fillId="8" borderId="8" applyNumberFormat="0" applyAlignment="0" applyProtection="0">
      <alignment vertical="center"/>
    </xf>
    <xf numFmtId="0" fontId="51" fillId="0" borderId="0"/>
    <xf numFmtId="0" fontId="38" fillId="8" borderId="8" applyNumberFormat="0" applyAlignment="0" applyProtection="0">
      <alignment vertical="center"/>
    </xf>
    <xf numFmtId="0" fontId="32" fillId="23" borderId="0" applyNumberFormat="0" applyBorder="0" applyAlignment="0" applyProtection="0">
      <alignment vertical="center"/>
    </xf>
    <xf numFmtId="0" fontId="51" fillId="0" borderId="0"/>
    <xf numFmtId="0" fontId="79" fillId="44" borderId="22" applyNumberFormat="0" applyAlignment="0" applyProtection="0">
      <alignment vertical="center"/>
    </xf>
    <xf numFmtId="0" fontId="26" fillId="0" borderId="0">
      <alignment vertical="center"/>
    </xf>
    <xf numFmtId="0" fontId="27" fillId="0" borderId="0"/>
    <xf numFmtId="0" fontId="26" fillId="0" borderId="0">
      <alignment vertical="center"/>
    </xf>
    <xf numFmtId="0" fontId="28" fillId="0" borderId="0"/>
    <xf numFmtId="0" fontId="28" fillId="0" borderId="0"/>
    <xf numFmtId="0" fontId="21" fillId="0" borderId="0">
      <alignment vertical="center"/>
    </xf>
    <xf numFmtId="0" fontId="72" fillId="0" borderId="0"/>
    <xf numFmtId="0" fontId="21" fillId="0" borderId="0">
      <alignment vertical="center"/>
    </xf>
    <xf numFmtId="0" fontId="28"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xf numFmtId="0" fontId="28" fillId="0" borderId="0"/>
    <xf numFmtId="0" fontId="28" fillId="0" borderId="0"/>
    <xf numFmtId="0" fontId="32" fillId="2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xf numFmtId="0" fontId="79" fillId="44" borderId="22" applyNumberFormat="0" applyAlignment="0" applyProtection="0">
      <alignment vertical="center"/>
    </xf>
    <xf numFmtId="0" fontId="21" fillId="0" borderId="0"/>
    <xf numFmtId="0" fontId="24" fillId="0" borderId="0"/>
    <xf numFmtId="0" fontId="28" fillId="0" borderId="0"/>
    <xf numFmtId="0" fontId="28" fillId="0" borderId="0"/>
    <xf numFmtId="0" fontId="28" fillId="0" borderId="0"/>
    <xf numFmtId="0" fontId="21" fillId="0" borderId="0"/>
    <xf numFmtId="0" fontId="21" fillId="0" borderId="0"/>
    <xf numFmtId="0" fontId="28" fillId="0" borderId="0"/>
    <xf numFmtId="0" fontId="24" fillId="0" borderId="0"/>
    <xf numFmtId="0" fontId="80" fillId="0" borderId="0">
      <alignment vertical="center"/>
    </xf>
    <xf numFmtId="0" fontId="21" fillId="0" borderId="0"/>
    <xf numFmtId="0" fontId="80" fillId="0" borderId="0">
      <alignment vertical="center"/>
    </xf>
    <xf numFmtId="0" fontId="28" fillId="0" borderId="0"/>
    <xf numFmtId="0" fontId="81" fillId="44" borderId="22" applyNumberFormat="0" applyAlignment="0" applyProtection="0">
      <alignment vertical="center"/>
    </xf>
    <xf numFmtId="0" fontId="27" fillId="0" borderId="0"/>
    <xf numFmtId="0" fontId="26" fillId="0" borderId="0">
      <alignment vertical="center"/>
    </xf>
    <xf numFmtId="0" fontId="80" fillId="0" borderId="0">
      <alignment vertical="center"/>
    </xf>
    <xf numFmtId="0" fontId="26" fillId="0" borderId="0">
      <alignment vertical="center"/>
    </xf>
    <xf numFmtId="0" fontId="28" fillId="0" borderId="0"/>
    <xf numFmtId="0" fontId="80" fillId="0" borderId="0">
      <alignment vertical="center"/>
    </xf>
    <xf numFmtId="0" fontId="37" fillId="0" borderId="0" applyProtection="0"/>
    <xf numFmtId="0" fontId="72" fillId="0" borderId="0"/>
    <xf numFmtId="0" fontId="21" fillId="0" borderId="0"/>
    <xf numFmtId="0" fontId="72" fillId="0" borderId="0"/>
    <xf numFmtId="0" fontId="21" fillId="0" borderId="0"/>
    <xf numFmtId="0" fontId="21" fillId="0" borderId="0"/>
    <xf numFmtId="0" fontId="10" fillId="0" borderId="0">
      <alignment vertical="center"/>
    </xf>
    <xf numFmtId="0" fontId="21" fillId="0" borderId="0"/>
    <xf numFmtId="0" fontId="21" fillId="0" borderId="0"/>
    <xf numFmtId="0" fontId="28" fillId="0" borderId="0"/>
    <xf numFmtId="0" fontId="21" fillId="0" borderId="0"/>
    <xf numFmtId="0" fontId="8" fillId="0" borderId="0">
      <alignment vertical="center"/>
    </xf>
    <xf numFmtId="0" fontId="21" fillId="0" borderId="0"/>
    <xf numFmtId="0" fontId="21" fillId="0" borderId="0">
      <alignment vertical="center"/>
    </xf>
    <xf numFmtId="0" fontId="21" fillId="0" borderId="0"/>
    <xf numFmtId="0" fontId="26" fillId="0" borderId="0">
      <alignment vertical="center"/>
    </xf>
    <xf numFmtId="0" fontId="21" fillId="0" borderId="0">
      <alignment vertical="center"/>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82" fillId="56" borderId="0" applyNumberFormat="0" applyBorder="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83" fillId="0" borderId="0" applyNumberFormat="0" applyFill="0" applyBorder="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83" fillId="0" borderId="0" applyNumberFormat="0" applyFill="0" applyBorder="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84"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7" fillId="0" borderId="20" applyNumberFormat="0" applyFill="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85"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4" fillId="44" borderId="8"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8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66" fillId="54" borderId="19" applyNumberFormat="0" applyAlignment="0" applyProtection="0">
      <alignment vertical="center"/>
    </xf>
    <xf numFmtId="0" fontId="75" fillId="54" borderId="19" applyNumberFormat="0" applyAlignment="0" applyProtection="0">
      <alignment vertical="center"/>
    </xf>
    <xf numFmtId="0" fontId="75" fillId="54" borderId="19" applyNumberForma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90"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68" fillId="0" borderId="0"/>
    <xf numFmtId="183" fontId="21" fillId="0" borderId="0" applyFont="0" applyFill="0" applyBorder="0" applyAlignment="0" applyProtection="0"/>
    <xf numFmtId="4" fontId="68" fillId="0" borderId="0" applyFont="0" applyFill="0" applyBorder="0" applyAlignment="0" applyProtection="0"/>
    <xf numFmtId="0" fontId="21" fillId="0" borderId="0" applyFont="0" applyFill="0" applyBorder="0" applyAlignment="0" applyProtection="0"/>
    <xf numFmtId="180" fontId="21" fillId="0" borderId="0" applyFont="0" applyFill="0" applyBorder="0" applyAlignment="0" applyProtection="0"/>
    <xf numFmtId="0" fontId="21" fillId="0" borderId="0" applyFont="0" applyFill="0" applyBorder="0" applyAlignment="0" applyProtection="0"/>
    <xf numFmtId="43" fontId="21" fillId="0" borderId="0" applyFont="0" applyFill="0" applyBorder="0" applyAlignment="0" applyProtection="0">
      <alignment vertical="center"/>
    </xf>
    <xf numFmtId="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180" fontId="71" fillId="0" borderId="0" applyFont="0" applyFill="0" applyBorder="0" applyAlignment="0" applyProtection="0">
      <alignment vertical="center"/>
    </xf>
    <xf numFmtId="180" fontId="37" fillId="0" borderId="0" applyFont="0" applyFill="0" applyBorder="0" applyAlignment="0" applyProtection="0">
      <alignment vertical="center"/>
    </xf>
    <xf numFmtId="180" fontId="37" fillId="0" borderId="0" applyFont="0" applyFill="0" applyBorder="0" applyAlignment="0" applyProtection="0">
      <alignment vertical="center"/>
    </xf>
    <xf numFmtId="180" fontId="72" fillId="0" borderId="0" applyFont="0" applyFill="0" applyBorder="0" applyAlignment="0">
      <protection locked="0"/>
    </xf>
    <xf numFmtId="180" fontId="21" fillId="0" borderId="0" applyFont="0" applyFill="0" applyBorder="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79" fillId="44" borderId="22" applyNumberFormat="0" applyAlignment="0" applyProtection="0">
      <alignment vertical="center"/>
    </xf>
    <xf numFmtId="0" fontId="32" fillId="22" borderId="0" applyNumberFormat="0" applyBorder="0" applyAlignment="0" applyProtection="0">
      <alignment vertical="center"/>
    </xf>
    <xf numFmtId="0" fontId="79" fillId="44" borderId="22" applyNumberFormat="0" applyAlignment="0" applyProtection="0">
      <alignment vertical="center"/>
    </xf>
    <xf numFmtId="0" fontId="32"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56"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5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56"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79" fillId="44" borderId="22"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91"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38" fillId="8" borderId="8" applyNumberFormat="0" applyAlignment="0" applyProtection="0">
      <alignment vertical="center"/>
    </xf>
    <xf numFmtId="0" fontId="72" fillId="0" borderId="0"/>
    <xf numFmtId="0" fontId="21" fillId="26" borderId="12" applyNumberFormat="0" applyFont="0" applyAlignment="0" applyProtection="0">
      <alignment vertical="center"/>
    </xf>
    <xf numFmtId="0" fontId="21" fillId="26" borderId="12" applyNumberFormat="0" applyFont="0" applyAlignment="0" applyProtection="0">
      <alignment vertical="center"/>
    </xf>
    <xf numFmtId="0" fontId="24" fillId="26" borderId="12" applyNumberFormat="0" applyFont="0" applyAlignment="0" applyProtection="0">
      <alignment vertical="center"/>
    </xf>
    <xf numFmtId="0" fontId="21" fillId="26" borderId="12" applyNumberFormat="0" applyFont="0" applyAlignment="0" applyProtection="0">
      <alignment vertical="center"/>
    </xf>
    <xf numFmtId="0" fontId="21" fillId="26" borderId="12" applyNumberFormat="0" applyFont="0" applyAlignment="0" applyProtection="0">
      <alignment vertical="center"/>
    </xf>
    <xf numFmtId="0" fontId="24" fillId="26" borderId="12" applyNumberFormat="0" applyFont="0" applyAlignment="0" applyProtection="0">
      <alignment vertical="center"/>
    </xf>
    <xf numFmtId="0" fontId="21" fillId="26" borderId="12" applyNumberFormat="0" applyFont="0" applyAlignment="0" applyProtection="0">
      <alignment vertical="center"/>
    </xf>
    <xf numFmtId="0" fontId="24" fillId="26" borderId="12" applyNumberFormat="0" applyFont="0" applyAlignment="0" applyProtection="0">
      <alignment vertical="center"/>
    </xf>
    <xf numFmtId="0" fontId="24" fillId="26" borderId="12" applyNumberFormat="0" applyFont="0" applyAlignment="0" applyProtection="0">
      <alignment vertical="center"/>
    </xf>
    <xf numFmtId="0" fontId="24" fillId="26" borderId="12" applyNumberFormat="0" applyFont="0" applyAlignment="0" applyProtection="0">
      <alignment vertical="center"/>
    </xf>
    <xf numFmtId="0" fontId="24" fillId="26" borderId="12" applyNumberFormat="0" applyFont="0" applyAlignment="0" applyProtection="0">
      <alignment vertical="center"/>
    </xf>
    <xf numFmtId="0" fontId="24" fillId="26" borderId="12" applyNumberFormat="0" applyFont="0" applyAlignment="0" applyProtection="0">
      <alignment vertical="center"/>
    </xf>
  </cellStyleXfs>
  <cellXfs count="152">
    <xf numFmtId="0" fontId="0" fillId="0" borderId="0" xfId="0">
      <alignment vertical="center"/>
    </xf>
    <xf numFmtId="0" fontId="1" fillId="0" borderId="0" xfId="696">
      <alignment vertical="center"/>
    </xf>
    <xf numFmtId="0" fontId="2" fillId="0" borderId="0" xfId="696" applyFont="1" applyBorder="1" applyAlignment="1">
      <alignment horizontal="center" vertical="center" wrapText="1"/>
    </xf>
    <xf numFmtId="0" fontId="3" fillId="0" borderId="0" xfId="696" applyFont="1" applyBorder="1" applyAlignment="1">
      <alignment horizontal="right" vertical="center" wrapText="1"/>
    </xf>
    <xf numFmtId="0" fontId="4" fillId="0" borderId="1" xfId="696" applyFont="1" applyBorder="1" applyAlignment="1">
      <alignment horizontal="center" vertical="center" wrapText="1"/>
    </xf>
    <xf numFmtId="0" fontId="4" fillId="0" borderId="1" xfId="696" applyFont="1" applyBorder="1" applyAlignment="1">
      <alignment horizontal="left" vertical="center" wrapText="1"/>
    </xf>
    <xf numFmtId="184" fontId="4" fillId="0" borderId="1" xfId="696" applyNumberFormat="1" applyFont="1" applyBorder="1" applyAlignment="1">
      <alignment horizontal="center" vertical="center" wrapText="1"/>
    </xf>
    <xf numFmtId="4" fontId="4" fillId="0" borderId="1" xfId="696" applyNumberFormat="1" applyFont="1" applyBorder="1" applyAlignment="1">
      <alignment horizontal="center" vertical="center" wrapText="1"/>
    </xf>
    <xf numFmtId="184" fontId="4" fillId="0" borderId="1" xfId="696" applyNumberFormat="1" applyFont="1" applyFill="1" applyBorder="1" applyAlignment="1">
      <alignment horizontal="center" vertical="center" wrapText="1"/>
    </xf>
    <xf numFmtId="0" fontId="3" fillId="0" borderId="0" xfId="696" applyFont="1" applyBorder="1" applyAlignment="1">
      <alignment vertical="center" wrapText="1"/>
    </xf>
    <xf numFmtId="0" fontId="1" fillId="0" borderId="0" xfId="696" applyAlignment="1">
      <alignment horizontal="center" vertical="center"/>
    </xf>
    <xf numFmtId="0" fontId="5" fillId="0" borderId="0" xfId="696" applyFont="1" applyBorder="1" applyAlignment="1">
      <alignment horizontal="center" vertical="center" wrapText="1"/>
    </xf>
    <xf numFmtId="0" fontId="6" fillId="0" borderId="0" xfId="696" applyFont="1" applyBorder="1" applyAlignment="1">
      <alignment horizontal="right" vertical="center" wrapText="1"/>
    </xf>
    <xf numFmtId="0" fontId="4" fillId="0" borderId="1" xfId="696" applyFont="1" applyBorder="1" applyAlignment="1">
      <alignment vertical="center" wrapText="1"/>
    </xf>
    <xf numFmtId="0" fontId="7" fillId="0" borderId="0" xfId="696" applyFont="1" applyBorder="1" applyAlignment="1">
      <alignment vertical="center" wrapText="1"/>
    </xf>
    <xf numFmtId="57" fontId="4" fillId="0" borderId="1" xfId="696" applyNumberFormat="1" applyFont="1" applyBorder="1" applyAlignment="1">
      <alignment horizontal="center" vertical="center" wrapText="1"/>
    </xf>
    <xf numFmtId="0" fontId="6" fillId="0" borderId="0" xfId="696" applyFont="1" applyBorder="1" applyAlignment="1">
      <alignment horizontal="center" vertical="center" wrapText="1"/>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11" fillId="0" borderId="1" xfId="0" applyFont="1" applyBorder="1" applyAlignment="1">
      <alignment horizontal="center" vertical="center" shrinkToFit="1"/>
    </xf>
    <xf numFmtId="179" fontId="11" fillId="0" borderId="1" xfId="0" applyNumberFormat="1" applyFont="1" applyBorder="1" applyAlignment="1">
      <alignment horizontal="right" vertical="center" wrapText="1"/>
    </xf>
    <xf numFmtId="0" fontId="12" fillId="0" borderId="1" xfId="0" applyFont="1" applyBorder="1" applyAlignment="1">
      <alignment horizontal="center" vertical="center" shrinkToFit="1"/>
    </xf>
    <xf numFmtId="179" fontId="12" fillId="0" borderId="1" xfId="0" applyNumberFormat="1" applyFont="1" applyBorder="1" applyAlignment="1">
      <alignment vertical="center" wrapText="1"/>
    </xf>
    <xf numFmtId="0" fontId="13" fillId="0" borderId="1" xfId="0" applyFont="1" applyBorder="1" applyAlignment="1">
      <alignment horizontal="left" vertical="center" shrinkToFit="1"/>
    </xf>
    <xf numFmtId="179" fontId="13" fillId="0" borderId="1" xfId="0" applyNumberFormat="1" applyFont="1" applyBorder="1" applyAlignment="1">
      <alignment vertical="center" wrapText="1"/>
    </xf>
    <xf numFmtId="0" fontId="14" fillId="0" borderId="1" xfId="0" applyFont="1" applyBorder="1" applyAlignment="1">
      <alignment horizontal="center" vertical="center" shrinkToFit="1"/>
    </xf>
    <xf numFmtId="179" fontId="14" fillId="0" borderId="1" xfId="0" applyNumberFormat="1" applyFont="1" applyBorder="1" applyAlignment="1">
      <alignment horizontal="right" vertical="center" wrapText="1"/>
    </xf>
    <xf numFmtId="179" fontId="13" fillId="0" borderId="1" xfId="0" applyNumberFormat="1" applyFont="1" applyBorder="1" applyAlignment="1">
      <alignment horizontal="right" vertical="center" wrapText="1"/>
    </xf>
    <xf numFmtId="179" fontId="14" fillId="0" borderId="1" xfId="0" applyNumberFormat="1" applyFont="1" applyBorder="1" applyAlignment="1">
      <alignment vertical="center" wrapText="1"/>
    </xf>
    <xf numFmtId="0" fontId="14" fillId="0" borderId="1" xfId="0" applyFont="1" applyFill="1" applyBorder="1" applyAlignment="1">
      <alignment horizontal="center" vertical="center" shrinkToFit="1"/>
    </xf>
    <xf numFmtId="0" fontId="15" fillId="0" borderId="1" xfId="0" applyFont="1" applyBorder="1">
      <alignment vertical="center"/>
    </xf>
    <xf numFmtId="0" fontId="8" fillId="0" borderId="1" xfId="0" applyFont="1" applyBorder="1">
      <alignment vertical="center"/>
    </xf>
    <xf numFmtId="0" fontId="13" fillId="0" borderId="1" xfId="0" applyFont="1" applyFill="1" applyBorder="1" applyAlignment="1">
      <alignment horizontal="left" vertical="center" shrinkToFit="1"/>
    </xf>
    <xf numFmtId="179" fontId="13" fillId="0" borderId="1" xfId="0" applyNumberFormat="1" applyFont="1" applyFill="1" applyBorder="1" applyAlignment="1">
      <alignment vertical="center" wrapText="1"/>
    </xf>
    <xf numFmtId="186" fontId="0" fillId="0" borderId="0" xfId="0" applyNumberFormat="1">
      <alignment vertical="center"/>
    </xf>
    <xf numFmtId="186" fontId="10" fillId="0" borderId="0" xfId="0" applyNumberFormat="1" applyFont="1" applyAlignment="1">
      <alignment horizontal="right" vertical="center"/>
    </xf>
    <xf numFmtId="186" fontId="8" fillId="0" borderId="1" xfId="0" applyNumberFormat="1" applyFont="1" applyBorder="1" applyAlignment="1">
      <alignment horizontal="center" vertical="center"/>
    </xf>
    <xf numFmtId="186" fontId="16" fillId="0" borderId="1" xfId="18" applyNumberFormat="1" applyFont="1" applyFill="1" applyBorder="1">
      <alignment vertical="center"/>
    </xf>
    <xf numFmtId="0" fontId="17" fillId="0" borderId="1" xfId="731" applyFont="1" applyBorder="1" applyAlignment="1">
      <alignment horizontal="center" vertical="center"/>
    </xf>
    <xf numFmtId="0" fontId="10" fillId="0" borderId="0" xfId="779" applyAlignment="1"/>
    <xf numFmtId="0" fontId="18" fillId="0" borderId="0" xfId="707" applyFont="1" applyAlignment="1">
      <alignment horizontal="center" vertical="center" wrapText="1"/>
    </xf>
    <xf numFmtId="0" fontId="10" fillId="0" borderId="0" xfId="779" applyAlignment="1">
      <alignment vertical="center"/>
    </xf>
    <xf numFmtId="0" fontId="19" fillId="0" borderId="0" xfId="779" applyFont="1" applyBorder="1" applyAlignment="1">
      <alignment horizontal="right" vertical="center"/>
    </xf>
    <xf numFmtId="0" fontId="10" fillId="0" borderId="2" xfId="779" applyBorder="1" applyAlignment="1">
      <alignment horizontal="center" vertical="center" wrapText="1"/>
    </xf>
    <xf numFmtId="0" fontId="10" fillId="0" borderId="3" xfId="779" applyBorder="1" applyAlignment="1">
      <alignment horizontal="center" vertical="center" wrapText="1"/>
    </xf>
    <xf numFmtId="0" fontId="10" fillId="0" borderId="2" xfId="779" applyBorder="1" applyAlignment="1">
      <alignment horizontal="center" vertical="center"/>
    </xf>
    <xf numFmtId="0" fontId="10" fillId="0" borderId="4" xfId="779" applyBorder="1" applyAlignment="1">
      <alignment horizontal="center" vertical="center"/>
    </xf>
    <xf numFmtId="0" fontId="10" fillId="0" borderId="3" xfId="779" applyBorder="1" applyAlignment="1">
      <alignment horizontal="center" vertical="center"/>
    </xf>
    <xf numFmtId="0" fontId="10" fillId="0" borderId="1" xfId="779" applyBorder="1" applyAlignment="1">
      <alignment horizontal="center"/>
    </xf>
    <xf numFmtId="0" fontId="10" fillId="0" borderId="1" xfId="779" applyBorder="1" applyAlignment="1"/>
    <xf numFmtId="4" fontId="10" fillId="0" borderId="0" xfId="779" applyNumberFormat="1" applyAlignment="1"/>
    <xf numFmtId="4" fontId="10" fillId="0" borderId="1" xfId="779" applyNumberFormat="1" applyBorder="1" applyAlignment="1"/>
    <xf numFmtId="182" fontId="10" fillId="0" borderId="1" xfId="779" applyNumberFormat="1" applyBorder="1" applyAlignment="1"/>
    <xf numFmtId="182" fontId="10" fillId="0" borderId="0" xfId="779" applyNumberFormat="1" applyAlignment="1"/>
    <xf numFmtId="177" fontId="10" fillId="0" borderId="1" xfId="779" applyNumberFormat="1" applyBorder="1" applyAlignment="1"/>
    <xf numFmtId="0" fontId="20" fillId="0" borderId="0" xfId="688" applyFont="1" applyAlignment="1">
      <alignment vertical="center"/>
    </xf>
    <xf numFmtId="0" fontId="21" fillId="0" borderId="0" xfId="688" applyAlignment="1">
      <alignment vertical="center"/>
    </xf>
    <xf numFmtId="0" fontId="2" fillId="0" borderId="0" xfId="789" applyFont="1" applyAlignment="1">
      <alignment horizontal="center"/>
    </xf>
    <xf numFmtId="0" fontId="16" fillId="0" borderId="0" xfId="688" applyFont="1" applyBorder="1" applyAlignment="1">
      <alignment horizontal="left" vertical="center"/>
    </xf>
    <xf numFmtId="0" fontId="16" fillId="0" borderId="0" xfId="688" applyFont="1" applyBorder="1" applyAlignment="1">
      <alignment vertical="center"/>
    </xf>
    <xf numFmtId="0" fontId="16" fillId="0" borderId="0" xfId="688" applyFont="1" applyBorder="1" applyAlignment="1">
      <alignment horizontal="center" vertical="center"/>
    </xf>
    <xf numFmtId="0" fontId="16" fillId="0" borderId="0" xfId="789" applyFont="1" applyAlignment="1">
      <alignment vertical="center"/>
    </xf>
    <xf numFmtId="0" fontId="22" fillId="0" borderId="1" xfId="789" applyFont="1" applyBorder="1" applyAlignment="1">
      <alignment horizontal="center" vertical="center"/>
    </xf>
    <xf numFmtId="0" fontId="23" fillId="0" borderId="1" xfId="789" applyFont="1" applyBorder="1" applyAlignment="1">
      <alignment horizontal="center" vertical="center"/>
    </xf>
    <xf numFmtId="0" fontId="23" fillId="0" borderId="1" xfId="789" applyFont="1" applyBorder="1" applyAlignment="1">
      <alignment horizontal="center" vertical="center" wrapText="1"/>
    </xf>
    <xf numFmtId="0" fontId="23" fillId="0" borderId="1" xfId="789" applyFont="1" applyFill="1" applyBorder="1" applyAlignment="1">
      <alignment horizontal="center" vertical="center"/>
    </xf>
    <xf numFmtId="177" fontId="23" fillId="0" borderId="1" xfId="939" applyNumberFormat="1" applyFont="1" applyFill="1" applyBorder="1" applyAlignment="1">
      <alignment vertical="center"/>
    </xf>
    <xf numFmtId="0" fontId="23" fillId="0" borderId="1" xfId="789" applyFont="1" applyBorder="1" applyAlignment="1">
      <alignment horizontal="left" vertical="center"/>
    </xf>
    <xf numFmtId="0" fontId="23" fillId="0" borderId="1" xfId="789" applyFont="1" applyFill="1" applyBorder="1" applyAlignment="1">
      <alignment vertical="center"/>
    </xf>
    <xf numFmtId="0" fontId="24" fillId="0" borderId="1" xfId="789" applyFont="1" applyFill="1" applyBorder="1" applyAlignment="1">
      <alignment horizontal="left" vertical="center" indent="1"/>
    </xf>
    <xf numFmtId="177" fontId="24" fillId="0" borderId="1" xfId="939" applyNumberFormat="1" applyFont="1" applyFill="1" applyBorder="1" applyAlignment="1">
      <alignment vertical="center"/>
    </xf>
    <xf numFmtId="0" fontId="24" fillId="0" borderId="1" xfId="789" applyFont="1" applyFill="1" applyBorder="1" applyAlignment="1">
      <alignment horizontal="left" vertical="center" indent="2"/>
    </xf>
    <xf numFmtId="0" fontId="23" fillId="0" borderId="1" xfId="789" applyFont="1" applyFill="1" applyBorder="1" applyAlignment="1">
      <alignment horizontal="left" vertical="center"/>
    </xf>
    <xf numFmtId="0" fontId="24" fillId="0" borderId="1" xfId="789" applyFont="1" applyFill="1" applyBorder="1" applyAlignment="1">
      <alignment vertical="center"/>
    </xf>
    <xf numFmtId="0" fontId="24" fillId="0" borderId="1" xfId="789" applyFont="1" applyFill="1" applyBorder="1" applyAlignment="1" applyProtection="1">
      <alignment vertical="center"/>
      <protection locked="0"/>
    </xf>
    <xf numFmtId="0" fontId="16" fillId="0" borderId="0" xfId="688" applyFont="1" applyAlignment="1">
      <alignment vertical="center"/>
    </xf>
    <xf numFmtId="177" fontId="21" fillId="0" borderId="0" xfId="688" applyNumberFormat="1" applyAlignment="1">
      <alignment vertical="center"/>
    </xf>
    <xf numFmtId="0" fontId="16" fillId="0" borderId="0" xfId="789" applyFont="1" applyBorder="1" applyAlignment="1">
      <alignment horizontal="center" vertical="center"/>
    </xf>
    <xf numFmtId="177" fontId="23" fillId="0" borderId="1" xfId="789" applyNumberFormat="1" applyFont="1" applyFill="1" applyBorder="1" applyAlignment="1">
      <alignment vertical="center"/>
    </xf>
    <xf numFmtId="0" fontId="21" fillId="0" borderId="1" xfId="688" applyBorder="1" applyAlignment="1">
      <alignment vertical="center"/>
    </xf>
    <xf numFmtId="177" fontId="24" fillId="2" borderId="1" xfId="789" applyNumberFormat="1" applyFont="1" applyFill="1" applyBorder="1">
      <alignment vertical="center"/>
    </xf>
    <xf numFmtId="177" fontId="23" fillId="0" borderId="1" xfId="789" applyNumberFormat="1" applyFont="1" applyFill="1" applyBorder="1">
      <alignment vertical="center"/>
    </xf>
    <xf numFmtId="177" fontId="24" fillId="0" borderId="1" xfId="789" applyNumberFormat="1" applyFont="1" applyFill="1" applyBorder="1">
      <alignment vertical="center"/>
    </xf>
    <xf numFmtId="185" fontId="23" fillId="0" borderId="1" xfId="939" applyNumberFormat="1" applyFont="1" applyFill="1" applyBorder="1" applyAlignment="1">
      <alignment vertical="center"/>
    </xf>
    <xf numFmtId="185" fontId="23" fillId="0" borderId="1" xfId="789" applyNumberFormat="1" applyFont="1" applyFill="1" applyBorder="1" applyAlignment="1">
      <alignment horizontal="center" vertical="center"/>
    </xf>
    <xf numFmtId="185" fontId="23" fillId="0" borderId="1" xfId="789" applyNumberFormat="1" applyFont="1" applyFill="1" applyBorder="1" applyAlignment="1">
      <alignment vertical="center"/>
    </xf>
    <xf numFmtId="185" fontId="24" fillId="0" borderId="1" xfId="789" applyNumberFormat="1" applyFont="1" applyFill="1" applyBorder="1" applyAlignment="1">
      <alignment horizontal="left" vertical="center" indent="1"/>
    </xf>
    <xf numFmtId="185" fontId="24" fillId="0" borderId="1" xfId="789" applyNumberFormat="1" applyFont="1" applyFill="1" applyBorder="1" applyAlignme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186" fontId="8" fillId="0" borderId="1" xfId="0" applyNumberFormat="1" applyFont="1" applyBorder="1" applyAlignment="1">
      <alignment vertical="center"/>
    </xf>
    <xf numFmtId="186" fontId="8" fillId="0" borderId="1" xfId="0" applyNumberFormat="1" applyFont="1" applyFill="1" applyBorder="1" applyAlignment="1">
      <alignment vertical="center"/>
    </xf>
    <xf numFmtId="0" fontId="10" fillId="0" borderId="1" xfId="0" applyFont="1" applyBorder="1">
      <alignment vertical="center"/>
    </xf>
    <xf numFmtId="185" fontId="24" fillId="0" borderId="1" xfId="789" applyNumberFormat="1" applyFont="1" applyFill="1" applyBorder="1">
      <alignment vertical="center"/>
    </xf>
    <xf numFmtId="185" fontId="23" fillId="0" borderId="1" xfId="789" applyNumberFormat="1" applyFont="1" applyFill="1" applyBorder="1">
      <alignment vertical="center"/>
    </xf>
    <xf numFmtId="185" fontId="21" fillId="0" borderId="0" xfId="688" applyNumberFormat="1" applyAlignment="1">
      <alignment vertical="center"/>
    </xf>
    <xf numFmtId="176" fontId="16" fillId="0" borderId="1" xfId="0" applyNumberFormat="1" applyFont="1" applyFill="1" applyBorder="1">
      <alignment vertical="center"/>
    </xf>
    <xf numFmtId="0" fontId="10" fillId="0" borderId="5" xfId="0" applyFont="1" applyBorder="1" applyAlignment="1">
      <alignment horizontal="right" vertical="center"/>
    </xf>
    <xf numFmtId="177" fontId="8" fillId="0" borderId="1" xfId="0" applyNumberFormat="1" applyFont="1" applyBorder="1" applyAlignment="1">
      <alignment vertical="center"/>
    </xf>
    <xf numFmtId="177" fontId="0" fillId="0" borderId="0" xfId="0" applyNumberFormat="1">
      <alignment vertical="center"/>
    </xf>
    <xf numFmtId="0" fontId="8" fillId="0" borderId="1" xfId="0" applyFont="1" applyBorder="1" applyAlignment="1">
      <alignment vertical="center" shrinkToFit="1"/>
    </xf>
    <xf numFmtId="0" fontId="8" fillId="0" borderId="1" xfId="0" applyFont="1" applyFill="1" applyBorder="1" applyAlignment="1">
      <alignment vertical="center" shrinkToFit="1"/>
    </xf>
    <xf numFmtId="0" fontId="0" fillId="0" borderId="0" xfId="0" applyFill="1">
      <alignment vertical="center"/>
    </xf>
    <xf numFmtId="0" fontId="8" fillId="0" borderId="1" xfId="0" applyFont="1" applyBorder="1" applyAlignment="1">
      <alignment horizontal="left" vertical="center" shrinkToFit="1"/>
    </xf>
    <xf numFmtId="0" fontId="0" fillId="0" borderId="1" xfId="0" applyBorder="1">
      <alignment vertical="center"/>
    </xf>
    <xf numFmtId="0" fontId="25" fillId="0" borderId="0" xfId="0" applyFont="1">
      <alignment vertical="center"/>
    </xf>
    <xf numFmtId="0" fontId="16" fillId="0" borderId="1" xfId="0" applyNumberFormat="1" applyFont="1" applyFill="1" applyBorder="1" applyAlignment="1" applyProtection="1">
      <alignment horizontal="left" vertical="center"/>
    </xf>
    <xf numFmtId="3" fontId="16" fillId="0" borderId="1" xfId="0" applyNumberFormat="1" applyFont="1" applyFill="1" applyBorder="1" applyAlignment="1" applyProtection="1">
      <alignment horizontal="right" vertical="center"/>
    </xf>
    <xf numFmtId="0" fontId="26" fillId="0" borderId="1" xfId="0" applyFont="1" applyBorder="1">
      <alignment vertical="center"/>
    </xf>
    <xf numFmtId="179" fontId="21" fillId="0" borderId="0" xfId="688" applyNumberFormat="1" applyAlignment="1">
      <alignment vertical="center"/>
    </xf>
    <xf numFmtId="0" fontId="24" fillId="0" borderId="1" xfId="789" applyFont="1" applyFill="1" applyBorder="1" applyAlignment="1">
      <alignment horizontal="left" vertical="center" indent="2" shrinkToFit="1"/>
    </xf>
    <xf numFmtId="0" fontId="24" fillId="0" borderId="1" xfId="688" applyFont="1" applyBorder="1" applyAlignment="1">
      <alignment vertical="center"/>
    </xf>
    <xf numFmtId="0" fontId="24" fillId="0" borderId="1" xfId="789" applyFont="1" applyBorder="1" applyAlignment="1">
      <alignment horizontal="left" vertical="center"/>
    </xf>
    <xf numFmtId="179" fontId="16" fillId="0" borderId="0" xfId="789" applyNumberFormat="1" applyFont="1" applyBorder="1" applyAlignment="1">
      <alignment vertical="center"/>
    </xf>
    <xf numFmtId="179" fontId="23" fillId="0" borderId="1" xfId="789" applyNumberFormat="1" applyFont="1" applyBorder="1" applyAlignment="1">
      <alignment horizontal="center" vertical="center" wrapText="1"/>
    </xf>
    <xf numFmtId="185" fontId="24" fillId="2" borderId="1" xfId="789" applyNumberFormat="1" applyFont="1" applyFill="1" applyBorder="1">
      <alignment vertical="center"/>
    </xf>
    <xf numFmtId="185" fontId="21" fillId="0" borderId="1" xfId="688" applyNumberFormat="1" applyBorder="1" applyAlignment="1">
      <alignment vertical="center"/>
    </xf>
    <xf numFmtId="177" fontId="23" fillId="0" borderId="1" xfId="939" applyNumberFormat="1" applyFont="1" applyFill="1" applyBorder="1" applyAlignment="1">
      <alignment horizontal="right" vertical="center"/>
    </xf>
    <xf numFmtId="0" fontId="23" fillId="0" borderId="1" xfId="789" applyFont="1" applyFill="1" applyBorder="1" applyAlignment="1" applyProtection="1">
      <alignment horizontal="center" vertical="center"/>
      <protection locked="0"/>
    </xf>
    <xf numFmtId="177" fontId="24" fillId="0" borderId="1" xfId="939" applyNumberFormat="1" applyFont="1" applyFill="1" applyBorder="1" applyAlignment="1">
      <alignment horizontal="right" vertical="center"/>
    </xf>
    <xf numFmtId="0" fontId="24" fillId="0" borderId="1" xfId="789" applyFont="1" applyFill="1" applyBorder="1" applyAlignment="1" applyProtection="1">
      <alignment horizontal="left" vertical="center" indent="2"/>
      <protection locked="0"/>
    </xf>
    <xf numFmtId="177" fontId="24" fillId="0" borderId="1" xfId="789" applyNumberFormat="1" applyFont="1" applyFill="1" applyBorder="1" applyAlignment="1">
      <alignment vertical="center"/>
    </xf>
    <xf numFmtId="0" fontId="24" fillId="0" borderId="1" xfId="789" applyFont="1" applyFill="1" applyBorder="1" applyAlignment="1" applyProtection="1">
      <alignment horizontal="left" vertical="center" indent="1"/>
      <protection locked="0"/>
    </xf>
    <xf numFmtId="0" fontId="27" fillId="0" borderId="0" xfId="767"/>
    <xf numFmtId="0" fontId="18" fillId="0" borderId="0" xfId="767" applyFont="1" applyAlignment="1">
      <alignment horizontal="center"/>
    </xf>
    <xf numFmtId="0" fontId="28" fillId="0" borderId="0" xfId="767" applyFont="1"/>
    <xf numFmtId="0" fontId="28" fillId="0" borderId="1" xfId="767" applyFont="1" applyFill="1" applyBorder="1" applyAlignment="1">
      <alignment horizontal="center" vertical="center" shrinkToFit="1"/>
    </xf>
    <xf numFmtId="0" fontId="28" fillId="0" borderId="1" xfId="767" applyFont="1" applyFill="1" applyBorder="1" applyAlignment="1">
      <alignment horizontal="center" vertical="center" wrapText="1"/>
    </xf>
    <xf numFmtId="0" fontId="28" fillId="0" borderId="2" xfId="767" applyFont="1" applyFill="1" applyBorder="1" applyAlignment="1">
      <alignment horizontal="center" vertical="center" wrapText="1"/>
    </xf>
    <xf numFmtId="0" fontId="28" fillId="0" borderId="1" xfId="767" applyFont="1" applyFill="1" applyBorder="1" applyAlignment="1">
      <alignment horizontal="left" vertical="center" shrinkToFit="1"/>
    </xf>
    <xf numFmtId="177" fontId="28" fillId="0" borderId="1" xfId="767" applyNumberFormat="1" applyFont="1" applyFill="1" applyBorder="1" applyAlignment="1">
      <alignment horizontal="right" vertical="center" shrinkToFit="1"/>
    </xf>
    <xf numFmtId="177" fontId="28" fillId="0" borderId="2" xfId="767" applyNumberFormat="1" applyFont="1" applyFill="1" applyBorder="1" applyAlignment="1">
      <alignment horizontal="right" vertical="center" shrinkToFit="1"/>
    </xf>
    <xf numFmtId="186" fontId="27" fillId="0" borderId="1" xfId="767" applyNumberFormat="1" applyFont="1" applyFill="1" applyBorder="1"/>
    <xf numFmtId="185" fontId="27" fillId="0" borderId="0" xfId="767" applyNumberFormat="1"/>
    <xf numFmtId="185" fontId="23" fillId="0" borderId="1" xfId="939" applyNumberFormat="1" applyFont="1" applyFill="1" applyBorder="1" applyAlignment="1">
      <alignment horizontal="right" vertical="center"/>
    </xf>
    <xf numFmtId="185" fontId="24" fillId="0" borderId="1" xfId="939" applyNumberFormat="1" applyFont="1" applyFill="1" applyBorder="1" applyAlignment="1">
      <alignment horizontal="right" vertical="center"/>
    </xf>
    <xf numFmtId="186" fontId="21" fillId="0" borderId="0" xfId="688" applyNumberFormat="1" applyAlignment="1">
      <alignment vertical="center"/>
    </xf>
    <xf numFmtId="0" fontId="24" fillId="0" borderId="6" xfId="789" applyFont="1" applyBorder="1" applyAlignment="1">
      <alignment horizontal="left" vertical="center"/>
    </xf>
    <xf numFmtId="177" fontId="24" fillId="0" borderId="6" xfId="939" applyNumberFormat="1" applyFont="1" applyFill="1" applyBorder="1" applyAlignment="1">
      <alignment vertical="center"/>
    </xf>
    <xf numFmtId="186" fontId="20" fillId="0" borderId="0" xfId="688" applyNumberFormat="1" applyFont="1" applyAlignment="1">
      <alignment vertical="center"/>
    </xf>
    <xf numFmtId="0" fontId="21" fillId="0" borderId="0" xfId="688" applyBorder="1" applyAlignment="1">
      <alignment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horizontal="justify" vertical="center"/>
    </xf>
    <xf numFmtId="0" fontId="31" fillId="0" borderId="0" xfId="0" applyFont="1" applyAlignment="1">
      <alignment horizontal="center" vertical="center"/>
    </xf>
    <xf numFmtId="0" fontId="18" fillId="0" borderId="0" xfId="707" applyFont="1" applyAlignment="1" quotePrefix="1">
      <alignment horizontal="center" vertical="center" wrapText="1"/>
    </xf>
  </cellXfs>
  <cellStyles count="1151">
    <cellStyle name="常规" xfId="0" builtinId="0"/>
    <cellStyle name="60% - 强调文字颜色 6 6 3" xfId="1"/>
    <cellStyle name="货币[0]" xfId="2" builtinId="7"/>
    <cellStyle name="40% - 强调文字颜色 1 3 2 3" xfId="3"/>
    <cellStyle name="20% - 强调文字颜色 1 2" xfId="4"/>
    <cellStyle name="20% - 强调文字颜色 3" xfId="5" builtinId="38"/>
    <cellStyle name="强调文字颜色 2 3 2" xfId="6"/>
    <cellStyle name="输入" xfId="7" builtinId="20"/>
    <cellStyle name="货币" xfId="8" builtinId="4"/>
    <cellStyle name="标题 2 2 3 2" xfId="9"/>
    <cellStyle name="千位分隔[0]" xfId="10" builtinId="6"/>
    <cellStyle name="40% - 强调文字颜色 4 3 4" xfId="11"/>
    <cellStyle name="40% - 强调文字颜色 3" xfId="12" builtinId="39"/>
    <cellStyle name="40% - 强调文字颜色 3 3 3 2" xfId="13"/>
    <cellStyle name="40% - 强调文字颜色 3 5 3" xfId="14"/>
    <cellStyle name="差" xfId="15" builtinId="27"/>
    <cellStyle name="60% - 强调文字颜色 2 4 3" xfId="16"/>
    <cellStyle name="20% - 强调文字颜色 4 6 3" xfId="17"/>
    <cellStyle name="千位分隔" xfId="18" builtinId="3"/>
    <cellStyle name="20% - 强调文字颜色 1 2 2 2" xfId="19"/>
    <cellStyle name="60% - 强调文字颜色 3" xfId="20" builtinId="40"/>
    <cellStyle name="60% - 强调文字颜色 6 3 2" xfId="21"/>
    <cellStyle name="超链接" xfId="22" builtinId="8"/>
    <cellStyle name="60% - 强调文字颜色 5 4 2" xfId="23"/>
    <cellStyle name="强调文字颜色 4 4 3" xfId="24"/>
    <cellStyle name="40% - 强调文字颜色 5 3 3 2" xfId="25"/>
    <cellStyle name="百分比" xfId="26" builtinId="5"/>
    <cellStyle name="40% - 强调文字颜色 6 4 2" xfId="27"/>
    <cellStyle name="60% - 强调文字颜色 4 2 2 2" xfId="28"/>
    <cellStyle name="已访问的超链接" xfId="29" builtinId="9"/>
    <cellStyle name="注释" xfId="30" builtinId="10"/>
    <cellStyle name="60% - 强调文字颜色 2 3" xfId="31"/>
    <cellStyle name="20% - 强调文字颜色 4 5" xfId="32"/>
    <cellStyle name="60% - 强调文字颜色 2" xfId="33" builtinId="36"/>
    <cellStyle name="标题 4" xfId="34" builtinId="19"/>
    <cellStyle name="常规 6 5" xfId="35"/>
    <cellStyle name="警告文本" xfId="36" builtinId="11"/>
    <cellStyle name="60% - 强调文字颜色 2 2 2" xfId="37"/>
    <cellStyle name="20% - 强调文字颜色 4 4 2" xfId="38"/>
    <cellStyle name="标题" xfId="39" builtinId="15"/>
    <cellStyle name="解释性文本" xfId="40" builtinId="53"/>
    <cellStyle name="20% - 强调文字颜色 5 3 3" xfId="41"/>
    <cellStyle name="标题 1" xfId="42" builtinId="16"/>
    <cellStyle name="60% - 强调文字颜色 2 2 2 2" xfId="43"/>
    <cellStyle name="20% - 强调文字颜色 5 3 4" xfId="44"/>
    <cellStyle name="标题 2" xfId="45" builtinId="17"/>
    <cellStyle name="60% - 强调文字颜色 1" xfId="46" builtinId="32"/>
    <cellStyle name="60% - 强调文字颜色 2 2 2 3" xfId="47"/>
    <cellStyle name="标题 3" xfId="48" builtinId="18"/>
    <cellStyle name="20% - 强调文字颜色 1 2 2 3" xfId="49"/>
    <cellStyle name="注释 3 2 2" xfId="50"/>
    <cellStyle name="40% - 强调文字颜色 6 6 2" xfId="51"/>
    <cellStyle name="60% - 强调文字颜色 4" xfId="52" builtinId="44"/>
    <cellStyle name="输出" xfId="53" builtinId="21"/>
    <cellStyle name="20% - 强调文字颜色 2 4 2" xfId="54"/>
    <cellStyle name="40% - 强调文字颜色 3 3 3" xfId="55"/>
    <cellStyle name="计算" xfId="56" builtinId="22"/>
    <cellStyle name="40% - 强调文字颜色 4 2" xfId="57"/>
    <cellStyle name="20% - 强调文字颜色 1 4 3" xfId="58"/>
    <cellStyle name="检查单元格" xfId="59" builtinId="23"/>
    <cellStyle name="60% - 强调文字颜色 2 5 3" xfId="60"/>
    <cellStyle name="20% - 强调文字颜色 6" xfId="61" builtinId="50"/>
    <cellStyle name="强调文字颜色 2" xfId="62" builtinId="33"/>
    <cellStyle name="注释 2 3" xfId="63"/>
    <cellStyle name="60% - 强调文字颜色 2 3 2 3" xfId="64"/>
    <cellStyle name="链接单元格" xfId="65" builtinId="24"/>
    <cellStyle name="40% - 强调文字颜色 6 5" xfId="66"/>
    <cellStyle name="60% - 强调文字颜色 4 2 3" xfId="67"/>
    <cellStyle name="20% - 强调文字颜色 6 4 3" xfId="68"/>
    <cellStyle name="汇总" xfId="69" builtinId="25"/>
    <cellStyle name="40% - 强调文字颜色 2 5 3" xfId="70"/>
    <cellStyle name="差 2 3 2" xfId="71"/>
    <cellStyle name="好" xfId="72" builtinId="26"/>
    <cellStyle name="40% - 强调文字颜色 4 3 3 2" xfId="73"/>
    <cellStyle name="40% - 强调文字颜色 2 2" xfId="74"/>
    <cellStyle name="20% - 强调文字颜色 1 2 3" xfId="75"/>
    <cellStyle name="60% - 强调文字颜色 3 2 3 2" xfId="76"/>
    <cellStyle name="20% - 强调文字颜色 3 3" xfId="77"/>
    <cellStyle name="适中" xfId="78" builtinId="28"/>
    <cellStyle name="40% - 强调文字颜色 3 6 2" xfId="79"/>
    <cellStyle name="强调文字颜色 2 2 2 3" xfId="80"/>
    <cellStyle name="20% - 强调文字颜色 1 4" xfId="81"/>
    <cellStyle name="60% - 强调文字颜色 2 5 2" xfId="82"/>
    <cellStyle name="20% - 强调文字颜色 5" xfId="83" builtinId="46"/>
    <cellStyle name="强调文字颜色 1" xfId="84" builtinId="29"/>
    <cellStyle name="40% - 强调文字颜色 4 2 3 2" xfId="85"/>
    <cellStyle name="20% - 强调文字颜色 1" xfId="86" builtinId="30"/>
    <cellStyle name="强调文字颜色 1 6" xfId="87"/>
    <cellStyle name="计算 3 3 2" xfId="88"/>
    <cellStyle name="标题 1 3 2 3" xfId="89"/>
    <cellStyle name="40% - 强调文字颜色 4 3 2" xfId="90"/>
    <cellStyle name="40% - 强调文字颜色 1" xfId="91" builtinId="31"/>
    <cellStyle name="20% - 强调文字颜色 2" xfId="92" builtinId="34"/>
    <cellStyle name="40% - 强调文字颜色 4 3 3" xfId="93"/>
    <cellStyle name="40% - 强调文字颜色 2" xfId="94" builtinId="35"/>
    <cellStyle name="强调文字颜色 3" xfId="95" builtinId="37"/>
    <cellStyle name="20% - 强调文字颜色 1 3 2 2" xfId="96"/>
    <cellStyle name="强调文字颜色 4" xfId="97" builtinId="41"/>
    <cellStyle name="强调文字颜色 2 2 2 2" xfId="98"/>
    <cellStyle name="20% - 强调文字颜色 1 3" xfId="99"/>
    <cellStyle name="标题 5 3 2" xfId="100"/>
    <cellStyle name="20% - 强调文字颜色 4" xfId="101" builtinId="42"/>
    <cellStyle name="40% - 强调文字颜色 4" xfId="102" builtinId="43"/>
    <cellStyle name="20% - 强调文字颜色 1 3 2 3" xfId="103"/>
    <cellStyle name="强调文字颜色 5" xfId="104" builtinId="45"/>
    <cellStyle name="60% - 强调文字颜色 6 5 2" xfId="105"/>
    <cellStyle name="60% - 强调文字颜色 5 2 2 2" xfId="106"/>
    <cellStyle name="40% - 强调文字颜色 5" xfId="107" builtinId="47"/>
    <cellStyle name="注释 3 2 3" xfId="108"/>
    <cellStyle name="40% - 强调文字颜色 6 6 3" xfId="109"/>
    <cellStyle name="60% - 强调文字颜色 5" xfId="110" builtinId="48"/>
    <cellStyle name="强调文字颜色 6" xfId="111" builtinId="49"/>
    <cellStyle name="60% - 强调文字颜色 6 5 3" xfId="112"/>
    <cellStyle name="40% - 强调文字颜色 6 3 2 3" xfId="113"/>
    <cellStyle name="40% - 强调文字颜色 2 2 2" xfId="114"/>
    <cellStyle name="20% - 强调文字颜色 1 2 3 2" xfId="115"/>
    <cellStyle name="适中 2" xfId="116"/>
    <cellStyle name="60% - 强调文字颜色 5 2 2 3" xfId="117"/>
    <cellStyle name="20% - 强调文字颜色 3 3 2" xfId="118"/>
    <cellStyle name="40% - 强调文字颜色 6" xfId="119" builtinId="51"/>
    <cellStyle name="60% - 强调文字颜色 6" xfId="120" builtinId="52"/>
    <cellStyle name="20% - 强调文字颜色 1 2 2" xfId="121"/>
    <cellStyle name="40% - 强调文字颜色 2 3" xfId="122"/>
    <cellStyle name="20% - 强调文字颜色 1 2 4" xfId="123"/>
    <cellStyle name="20% - 强调文字颜色 1 3 2" xfId="124"/>
    <cellStyle name="40% - 强调文字颜色 3 2" xfId="125"/>
    <cellStyle name="20% - 强调文字颜色 1 3 3" xfId="126"/>
    <cellStyle name="40% - 强调文字颜色 3 2 2" xfId="127"/>
    <cellStyle name="20% - 强调文字颜色 1 3 3 2" xfId="128"/>
    <cellStyle name="40% - 强调文字颜色 3 3" xfId="129"/>
    <cellStyle name="20% - 强调文字颜色 1 3 4" xfId="130"/>
    <cellStyle name="20% - 强调文字颜色 1 4 2" xfId="131"/>
    <cellStyle name="40% - 强调文字颜色 4 3" xfId="132"/>
    <cellStyle name="20% - 强调文字颜色 1 4 4" xfId="133"/>
    <cellStyle name="40% - 强调文字颜色 3 6 3" xfId="134"/>
    <cellStyle name="20% - 强调文字颜色 1 5" xfId="135"/>
    <cellStyle name="20% - 强调文字颜色 1 5 2" xfId="136"/>
    <cellStyle name="好 2 3" xfId="137"/>
    <cellStyle name="40% - 强调文字颜色 5 2" xfId="138"/>
    <cellStyle name="20% - 强调文字颜色 1 5 3" xfId="139"/>
    <cellStyle name="千位[0]_1" xfId="140"/>
    <cellStyle name="20% - 强调文字颜色 1 6" xfId="141"/>
    <cellStyle name="标题 2 2 3" xfId="142"/>
    <cellStyle name="20% - 强调文字颜色 1 6 2" xfId="143"/>
    <cellStyle name="标题 2 2 4" xfId="144"/>
    <cellStyle name="好 3 3" xfId="145"/>
    <cellStyle name="40% - 强调文字颜色 6 2" xfId="146"/>
    <cellStyle name="20% - 强调文字颜色 3 3 2 2" xfId="147"/>
    <cellStyle name="20% - 强调文字颜色 1 6 3" xfId="148"/>
    <cellStyle name="20% - 强调文字颜色 2 2" xfId="149"/>
    <cellStyle name="20% - 强调文字颜色 2 2 2" xfId="150"/>
    <cellStyle name="20% - 强调文字颜色 2 6" xfId="151"/>
    <cellStyle name="20% - 强调文字颜色 2 2 2 2" xfId="152"/>
    <cellStyle name="20% - 强调文字颜色 2 2 2 3" xfId="153"/>
    <cellStyle name="20% - 强调文字颜色 2 2 3" xfId="154"/>
    <cellStyle name="60% - 强调文字颜色 1 4" xfId="155"/>
    <cellStyle name="20% - 强调文字颜色 3 6" xfId="156"/>
    <cellStyle name="20% - 强调文字颜色 2 2 3 2" xfId="157"/>
    <cellStyle name="20% - 强调文字颜色 2 2 4" xfId="158"/>
    <cellStyle name="60% - 强调文字颜色 3 2 2 2" xfId="159"/>
    <cellStyle name="强调文字颜色 2 2 3 2" xfId="160"/>
    <cellStyle name="20% - 强调文字颜色 2 3" xfId="161"/>
    <cellStyle name="20% - 强调文字颜色 2 3 2" xfId="162"/>
    <cellStyle name="20% - 强调文字颜色 2 3 2 2" xfId="163"/>
    <cellStyle name="20% - 强调文字颜色 2 3 2 3" xfId="164"/>
    <cellStyle name="20% - 强调文字颜色 2 3 3" xfId="165"/>
    <cellStyle name="20% - 强调文字颜色 2 3 3 2" xfId="166"/>
    <cellStyle name="20% - 强调文字颜色 2 3 4" xfId="167"/>
    <cellStyle name="60% - 强调文字颜色 3 2 2 3" xfId="168"/>
    <cellStyle name="20% - 强调文字颜色 2 4" xfId="169"/>
    <cellStyle name="20% - 强调文字颜色 2 4 3" xfId="170"/>
    <cellStyle name="20% - 强调文字颜色 2 4 4" xfId="171"/>
    <cellStyle name="20% - 强调文字颜色 2 5" xfId="172"/>
    <cellStyle name="20% - 强调文字颜色 2 5 2" xfId="173"/>
    <cellStyle name="20% - 强调文字颜色 2 5 3" xfId="174"/>
    <cellStyle name="20% - 强调文字颜色 2 6 2" xfId="175"/>
    <cellStyle name="20% - 强调文字颜色 2 6 3" xfId="176"/>
    <cellStyle name="60% - 强调文字颜色 1 2 2 2" xfId="177"/>
    <cellStyle name="常规 3 2 5" xfId="178"/>
    <cellStyle name="20% - 强调文字颜色 3 2" xfId="179"/>
    <cellStyle name="20% - 强调文字颜色 3 2 2" xfId="180"/>
    <cellStyle name="标题 1 2 4" xfId="181"/>
    <cellStyle name="20% - 强调文字颜色 3 2 2 2" xfId="182"/>
    <cellStyle name="20% - 强调文字颜色 3 2 2 3" xfId="183"/>
    <cellStyle name="20% - 强调文字颜色 3 2 3" xfId="184"/>
    <cellStyle name="标题 1 3 4" xfId="185"/>
    <cellStyle name="汇总 5" xfId="186"/>
    <cellStyle name="20% - 强调文字颜色 3 2 3 2" xfId="187"/>
    <cellStyle name="20% - 强调文字颜色 3 2 4" xfId="188"/>
    <cellStyle name="好 3 4" xfId="189"/>
    <cellStyle name="40% - 强调文字颜色 6 3" xfId="190"/>
    <cellStyle name="20% - 强调文字颜色 3 3 2 3" xfId="191"/>
    <cellStyle name="20% - 强调文字颜色 3 3 3" xfId="192"/>
    <cellStyle name="20% - 强调文字颜色 3 3 3 2" xfId="193"/>
    <cellStyle name="20% - 强调文字颜色 3 3 4" xfId="194"/>
    <cellStyle name="20% - 强调文字颜色 4 2 2 2" xfId="195"/>
    <cellStyle name="60% - 强调文字颜色 1 2" xfId="196"/>
    <cellStyle name="20% - 强调文字颜色 3 4" xfId="197"/>
    <cellStyle name="60% - 强调文字颜色 1 2 2" xfId="198"/>
    <cellStyle name="20% - 强调文字颜色 3 4 2" xfId="199"/>
    <cellStyle name="60% - 强调文字颜色 1 2 3" xfId="200"/>
    <cellStyle name="20% - 强调文字颜色 3 4 3" xfId="201"/>
    <cellStyle name="60% - 强调文字颜色 1 2 4" xfId="202"/>
    <cellStyle name="20% - 强调文字颜色 3 4 4" xfId="203"/>
    <cellStyle name="20% - 强调文字颜色 4 2 3 2" xfId="204"/>
    <cellStyle name="60% - 强调文字颜色 1 3" xfId="205"/>
    <cellStyle name="20% - 强调文字颜色 3 5" xfId="206"/>
    <cellStyle name="60% - 强调文字颜色 1 3 2" xfId="207"/>
    <cellStyle name="20% - 强调文字颜色 3 5 2" xfId="208"/>
    <cellStyle name="60% - 强调文字颜色 1 3 3" xfId="209"/>
    <cellStyle name="20% - 强调文字颜色 3 5 3" xfId="210"/>
    <cellStyle name="60% - 强调文字颜色 1 4 2" xfId="211"/>
    <cellStyle name="20% - 强调文字颜色 3 6 2" xfId="212"/>
    <cellStyle name="60% - 强调文字颜色 1 4 3" xfId="213"/>
    <cellStyle name="20% - 强调文字颜色 3 6 3" xfId="214"/>
    <cellStyle name="60% - 强调文字颜色 1 3 2 2" xfId="215"/>
    <cellStyle name="20% - 强调文字颜色 4 2" xfId="216"/>
    <cellStyle name="20% - 强调文字颜色 4 2 2" xfId="217"/>
    <cellStyle name="20% - 强调文字颜色 4 2 2 3" xfId="218"/>
    <cellStyle name="20% - 强调文字颜色 4 2 3" xfId="219"/>
    <cellStyle name="20% - 强调文字颜色 4 2 4" xfId="220"/>
    <cellStyle name="20% - 强调文字颜色 4 3" xfId="221"/>
    <cellStyle name="60% - 强调文字颜色 5 3 2 3" xfId="222"/>
    <cellStyle name="20% - 强调文字颜色 4 3 2" xfId="223"/>
    <cellStyle name="20% - 强调文字颜色 4 3 2 2" xfId="224"/>
    <cellStyle name="20% - 强调文字颜色 4 3 4" xfId="225"/>
    <cellStyle name="20% - 强调文字颜色 4 3 2 3" xfId="226"/>
    <cellStyle name="20% - 强调文字颜色 4 3 3" xfId="227"/>
    <cellStyle name="输入 6 3" xfId="228"/>
    <cellStyle name="60% - 强调文字颜色 2 2 4" xfId="229"/>
    <cellStyle name="20% - 强调文字颜色 4 3 3 2" xfId="230"/>
    <cellStyle name="20% - 强调文字颜色 4 4 4" xfId="231"/>
    <cellStyle name="60% - 强调文字颜色 2 2" xfId="232"/>
    <cellStyle name="20% - 强调文字颜色 4 4" xfId="233"/>
    <cellStyle name="输入 6 2" xfId="234"/>
    <cellStyle name="60% - 强调文字颜色 2 2 3" xfId="235"/>
    <cellStyle name="20% - 强调文字颜色 4 4 3" xfId="236"/>
    <cellStyle name="注释 2" xfId="237"/>
    <cellStyle name="60% - 强调文字颜色 2 3 2" xfId="238"/>
    <cellStyle name="20% - 强调文字颜色 4 5 2" xfId="239"/>
    <cellStyle name="注释 3" xfId="240"/>
    <cellStyle name="60% - 强调文字颜色 2 3 3" xfId="241"/>
    <cellStyle name="20% - 强调文字颜色 4 5 3" xfId="242"/>
    <cellStyle name="60% - 强调文字颜色 2 4" xfId="243"/>
    <cellStyle name="20% - 强调文字颜色 4 6" xfId="244"/>
    <cellStyle name="60% - 强调文字颜色 2 4 2" xfId="245"/>
    <cellStyle name="20% - 强调文字颜色 4 6 2" xfId="246"/>
    <cellStyle name="20% - 强调文字颜色 5 2" xfId="247"/>
    <cellStyle name="20% - 强调文字颜色 5 2 2" xfId="248"/>
    <cellStyle name="20% - 强调文字颜色 5 2 2 2" xfId="249"/>
    <cellStyle name="20% - 强调文字颜色 5 2 2 3" xfId="250"/>
    <cellStyle name="20% - 强调文字颜色 5 2 3" xfId="251"/>
    <cellStyle name="20% - 强调文字颜色 5 2 3 2" xfId="252"/>
    <cellStyle name="20% - 强调文字颜色 5 2 4" xfId="253"/>
    <cellStyle name="20% - 强调文字颜色 5 3" xfId="254"/>
    <cellStyle name="Normal_APR" xfId="255"/>
    <cellStyle name="20% - 强调文字颜色 5 3 2" xfId="256"/>
    <cellStyle name="20% - 强调文字颜色 5 3 2 2" xfId="257"/>
    <cellStyle name="20% - 强调文字颜色 5 3 2 3" xfId="258"/>
    <cellStyle name="标题 1 2" xfId="259"/>
    <cellStyle name="20% - 强调文字颜色 5 3 3 2" xfId="260"/>
    <cellStyle name="60% - 强调文字颜色 3 2" xfId="261"/>
    <cellStyle name="20% - 强调文字颜色 5 4" xfId="262"/>
    <cellStyle name="60% - 强调文字颜色 3 2 2" xfId="263"/>
    <cellStyle name="20% - 强调文字颜色 5 4 2" xfId="264"/>
    <cellStyle name="60% - 强调文字颜色 3 2 3" xfId="265"/>
    <cellStyle name="20% - 强调文字颜色 5 4 3" xfId="266"/>
    <cellStyle name="60% - 强调文字颜色 2 2 3 2" xfId="267"/>
    <cellStyle name="60% - 强调文字颜色 3 2 4" xfId="268"/>
    <cellStyle name="20% - 强调文字颜色 5 4 4" xfId="269"/>
    <cellStyle name="60% - 强调文字颜色 3 3" xfId="270"/>
    <cellStyle name="20% - 强调文字颜色 5 5" xfId="271"/>
    <cellStyle name="60% - 强调文字颜色 3 3 2" xfId="272"/>
    <cellStyle name="20% - 强调文字颜色 5 5 2" xfId="273"/>
    <cellStyle name="60% - 强调文字颜色 3 3 3" xfId="274"/>
    <cellStyle name="20% - 强调文字颜色 5 5 3" xfId="275"/>
    <cellStyle name="60% - 强调文字颜色 3 4" xfId="276"/>
    <cellStyle name="20% - 强调文字颜色 5 6" xfId="277"/>
    <cellStyle name="60% - 强调文字颜色 3 4 2" xfId="278"/>
    <cellStyle name="20% - 强调文字颜色 5 6 2" xfId="279"/>
    <cellStyle name="60% - 强调文字颜色 3 4 3" xfId="280"/>
    <cellStyle name="20% - 强调文字颜色 5 6 3" xfId="281"/>
    <cellStyle name="60% - 强调文字颜色 6 2 4" xfId="282"/>
    <cellStyle name="20% - 强调文字颜色 6 2" xfId="283"/>
    <cellStyle name="40% - 强调文字颜色 4 4" xfId="284"/>
    <cellStyle name="20% - 强调文字颜色 6 2 2" xfId="285"/>
    <cellStyle name="40% - 强调文字颜色 4 4 2" xfId="286"/>
    <cellStyle name="20% - 强调文字颜色 6 2 2 2" xfId="287"/>
    <cellStyle name="40% - 强调文字颜色 4 4 3" xfId="288"/>
    <cellStyle name="20% - 强调文字颜色 6 2 2 3" xfId="289"/>
    <cellStyle name="40% - 强调文字颜色 4 5" xfId="290"/>
    <cellStyle name="20% - 强调文字颜色 6 2 3" xfId="291"/>
    <cellStyle name="40% - 强调文字颜色 4 5 2" xfId="292"/>
    <cellStyle name="20% - 强调文字颜色 6 2 3 2" xfId="293"/>
    <cellStyle name="40% - 强调文字颜色 4 6" xfId="294"/>
    <cellStyle name="20% - 强调文字颜色 6 2 4" xfId="295"/>
    <cellStyle name="20% - 强调文字颜色 6 3" xfId="296"/>
    <cellStyle name="40% - 强调文字颜色 5 4" xfId="297"/>
    <cellStyle name="20% - 强调文字颜色 6 3 2" xfId="298"/>
    <cellStyle name="60% - 强调文字颜色 6 3" xfId="299"/>
    <cellStyle name="40% - 强调文字颜色 5 4 2" xfId="300"/>
    <cellStyle name="20% - 强调文字颜色 6 3 2 2" xfId="301"/>
    <cellStyle name="60% - 强调文字颜色 6 4" xfId="302"/>
    <cellStyle name="40% - 强调文字颜色 5 4 3" xfId="303"/>
    <cellStyle name="20% - 强调文字颜色 6 3 2 3" xfId="304"/>
    <cellStyle name="20% - 强调文字颜色 6 3 3" xfId="305"/>
    <cellStyle name="no dec" xfId="306"/>
    <cellStyle name="40% - 强调文字颜色 5 5" xfId="307"/>
    <cellStyle name="40% - 强调文字颜色 5 5 2" xfId="308"/>
    <cellStyle name="20% - 强调文字颜色 6 3 3 2" xfId="309"/>
    <cellStyle name="注释 2 2" xfId="310"/>
    <cellStyle name="40% - 强调文字颜色 5 6" xfId="311"/>
    <cellStyle name="60% - 强调文字颜色 2 3 2 2" xfId="312"/>
    <cellStyle name="20% - 强调文字颜色 6 3 4" xfId="313"/>
    <cellStyle name="60% - 强调文字颜色 4 2" xfId="314"/>
    <cellStyle name="20% - 强调文字颜色 6 4" xfId="315"/>
    <cellStyle name="40% - 强调文字颜色 6 4" xfId="316"/>
    <cellStyle name="60% - 强调文字颜色 4 2 2" xfId="317"/>
    <cellStyle name="适中 2 4" xfId="318"/>
    <cellStyle name="20% - 强调文字颜色 6 4 2" xfId="319"/>
    <cellStyle name="注释 3 2" xfId="320"/>
    <cellStyle name="40% - 强调文字颜色 6 6" xfId="321"/>
    <cellStyle name="60% - 强调文字颜色 2 3 3 2" xfId="322"/>
    <cellStyle name="60% - 强调文字颜色 4 2 4" xfId="323"/>
    <cellStyle name="20% - 强调文字颜色 6 4 4" xfId="324"/>
    <cellStyle name="60% - 强调文字颜色 4 3" xfId="325"/>
    <cellStyle name="好 2 3 2" xfId="326"/>
    <cellStyle name="40% - 强调文字颜色 5 2 2" xfId="327"/>
    <cellStyle name="20% - 强调文字颜色 6 5" xfId="328"/>
    <cellStyle name="60% - 强调文字颜色 4 3 2" xfId="329"/>
    <cellStyle name="强调文字颜色 3 3 3" xfId="330"/>
    <cellStyle name="40% - 强调文字颜色 5 2 2 2" xfId="331"/>
    <cellStyle name="适中 3 4" xfId="332"/>
    <cellStyle name="20% - 强调文字颜色 6 5 2" xfId="333"/>
    <cellStyle name="检查单元格 2 2 2" xfId="334"/>
    <cellStyle name="60% - 强调文字颜色 4 3 3" xfId="335"/>
    <cellStyle name="强调文字颜色 3 3 4" xfId="336"/>
    <cellStyle name="千位分隔 5 2 2" xfId="337"/>
    <cellStyle name="40% - 强调文字颜色 5 2 2 3" xfId="338"/>
    <cellStyle name="20% - 强调文字颜色 6 5 3" xfId="339"/>
    <cellStyle name="60% - 强调文字颜色 4 4" xfId="340"/>
    <cellStyle name="40% - 强调文字颜色 5 2 3" xfId="341"/>
    <cellStyle name="20% - 强调文字颜色 6 6" xfId="342"/>
    <cellStyle name="60% - 强调文字颜色 4 4 2" xfId="343"/>
    <cellStyle name="强调文字颜色 3 4 3" xfId="344"/>
    <cellStyle name="40% - 强调文字颜色 5 2 3 2" xfId="345"/>
    <cellStyle name="适中 4 4" xfId="346"/>
    <cellStyle name="20% - 强调文字颜色 6 6 2" xfId="347"/>
    <cellStyle name="检查单元格 2 3 2" xfId="348"/>
    <cellStyle name="60% - 强调文字颜色 4 4 3" xfId="349"/>
    <cellStyle name="20% - 强调文字颜色 6 6 3" xfId="350"/>
    <cellStyle name="40% - 强调文字颜色 4 3 2 2" xfId="351"/>
    <cellStyle name="40% - 强调文字颜色 1 2" xfId="352"/>
    <cellStyle name="40% - 强调文字颜色 6 2 2 3" xfId="353"/>
    <cellStyle name="40% - 强调文字颜色 1 2 2" xfId="354"/>
    <cellStyle name="Currency_1995" xfId="355"/>
    <cellStyle name="40% - 强调文字颜色 1 2 2 2" xfId="356"/>
    <cellStyle name="40% - 强调文字颜色 1 2 2 3" xfId="357"/>
    <cellStyle name="40% - 强调文字颜色 1 2 3" xfId="358"/>
    <cellStyle name="60% - 强调文字颜色 6 3 2 3" xfId="359"/>
    <cellStyle name="超链接 3" xfId="360"/>
    <cellStyle name="40% - 强调文字颜色 1 2 3 2" xfId="361"/>
    <cellStyle name="40% - 强调文字颜色 1 2 4" xfId="362"/>
    <cellStyle name="60% - 强调文字颜色 2 6 2" xfId="363"/>
    <cellStyle name="40% - 强调文字颜色 4 3 2 3" xfId="364"/>
    <cellStyle name="常规 9 2" xfId="365"/>
    <cellStyle name="40% - 强调文字颜色 1 3" xfId="366"/>
    <cellStyle name="40% - 强调文字颜色 1 3 2" xfId="367"/>
    <cellStyle name="40% - 强调文字颜色 1 3 2 2" xfId="368"/>
    <cellStyle name="40% - 强调文字颜色 1 3 3" xfId="369"/>
    <cellStyle name="40% - 强调文字颜色 1 3 3 2" xfId="370"/>
    <cellStyle name="40% - 强调文字颜色 1 3 4" xfId="371"/>
    <cellStyle name="60% - 强调文字颜色 2 6 3" xfId="372"/>
    <cellStyle name="40% - 强调文字颜色 1 4" xfId="373"/>
    <cellStyle name="40% - 强调文字颜色 1 4 2" xfId="374"/>
    <cellStyle name="40% - 强调文字颜色 1 4 3" xfId="375"/>
    <cellStyle name="40% - 强调文字颜色 1 4 4" xfId="376"/>
    <cellStyle name="40% - 强调文字颜色 1 5" xfId="377"/>
    <cellStyle name="40% - 强调文字颜色 1 5 2" xfId="378"/>
    <cellStyle name="40% - 强调文字颜色 2 3 2 2" xfId="379"/>
    <cellStyle name="40% - 强调文字颜色 1 5 3" xfId="380"/>
    <cellStyle name="40% - 强调文字颜色 1 6" xfId="381"/>
    <cellStyle name="40% - 强调文字颜色 1 6 2" xfId="382"/>
    <cellStyle name="40% - 强调文字颜色 2 3 3 2" xfId="383"/>
    <cellStyle name="40% - 强调文字颜色 1 6 3" xfId="384"/>
    <cellStyle name="40% - 强调文字颜色 2 2 2 2" xfId="385"/>
    <cellStyle name="60% - 强调文字颜色 5 2" xfId="386"/>
    <cellStyle name="40% - 强调文字颜色 2 2 2 3" xfId="387"/>
    <cellStyle name="40% - 强调文字颜色 2 2 3" xfId="388"/>
    <cellStyle name="40% - 强调文字颜色 2 2 3 2" xfId="389"/>
    <cellStyle name="40% - 强调文字颜色 2 2 4" xfId="390"/>
    <cellStyle name="40% - 强调文字颜色 2 3 2" xfId="391"/>
    <cellStyle name="解释性文本 2" xfId="392"/>
    <cellStyle name="40% - 强调文字颜色 2 3 2 3" xfId="393"/>
    <cellStyle name="40% - 强调文字颜色 2 3 3" xfId="394"/>
    <cellStyle name="40% - 强调文字颜色 2 3 4" xfId="395"/>
    <cellStyle name="60% - 强调文字颜色 6 2 2 2" xfId="396"/>
    <cellStyle name="40% - 强调文字颜色 2 4" xfId="397"/>
    <cellStyle name="40% - 强调文字颜色 2 4 2" xfId="398"/>
    <cellStyle name="40% - 强调文字颜色 2 4 3" xfId="399"/>
    <cellStyle name="40% - 强调文字颜色 2 4 4" xfId="400"/>
    <cellStyle name="60% - 强调文字颜色 6 2 2 3" xfId="401"/>
    <cellStyle name="常规 2_2013经费追加正式" xfId="402"/>
    <cellStyle name="40% - 强调文字颜色 2 5" xfId="403"/>
    <cellStyle name="40% - 强调文字颜色 2 5 2" xfId="404"/>
    <cellStyle name="40% - 强调文字颜色 2 6" xfId="405"/>
    <cellStyle name="40% - 强调文字颜色 2 6 2" xfId="406"/>
    <cellStyle name="40% - 强调文字颜色 2 6 3" xfId="407"/>
    <cellStyle name="40% - 强调文字颜色 3 2 4" xfId="408"/>
    <cellStyle name="40% - 强调文字颜色 3 2 2 2" xfId="409"/>
    <cellStyle name="40% - 强调文字颜色 3 2 2 3" xfId="410"/>
    <cellStyle name="40% - 强调文字颜色 3 2 3" xfId="411"/>
    <cellStyle name="40% - 强调文字颜色 3 3 4" xfId="412"/>
    <cellStyle name="40% - 强调文字颜色 3 2 3 2" xfId="413"/>
    <cellStyle name="计算 2 3 2" xfId="414"/>
    <cellStyle name="标题 1 2 2 3" xfId="415"/>
    <cellStyle name="40% - 强调文字颜色 3 3 2" xfId="416"/>
    <cellStyle name="40% - 强调文字颜色 4 2 4" xfId="417"/>
    <cellStyle name="40% - 强调文字颜色 3 3 2 2" xfId="418"/>
    <cellStyle name="40% - 强调文字颜色 3 3 2 3" xfId="419"/>
    <cellStyle name="60% - 强调文字颜色 6 2 3 2" xfId="420"/>
    <cellStyle name="40% - 强调文字颜色 3 4" xfId="421"/>
    <cellStyle name="40% - 强调文字颜色 3 4 2" xfId="422"/>
    <cellStyle name="40% - 强调文字颜色 3 4 3" xfId="423"/>
    <cellStyle name="40% - 强调文字颜色 3 4 4" xfId="424"/>
    <cellStyle name="40% - 强调文字颜色 3 5" xfId="425"/>
    <cellStyle name="40% - 强调文字颜色 3 5 2" xfId="426"/>
    <cellStyle name="40% - 强调文字颜色 3 6" xfId="427"/>
    <cellStyle name="40% - 强调文字颜色 4 2 2" xfId="428"/>
    <cellStyle name="40% - 强调文字颜色 4 2 2 2" xfId="429"/>
    <cellStyle name="60% - 强调文字颜色 1 6 2" xfId="430"/>
    <cellStyle name="40% - 强调文字颜色 4 2 2 3" xfId="431"/>
    <cellStyle name="40% - 强调文字颜色 4 2 3" xfId="432"/>
    <cellStyle name="40% - 强调文字颜色 4 4 4" xfId="433"/>
    <cellStyle name="40% - 强调文字颜色 4 5 3" xfId="434"/>
    <cellStyle name="40% - 强调文字颜色 4 6 2" xfId="435"/>
    <cellStyle name="40% - 强调文字颜色 4 6 3" xfId="436"/>
    <cellStyle name="60% - 强调文字颜色 4 5" xfId="437"/>
    <cellStyle name="40% - 强调文字颜色 5 2 4" xfId="438"/>
    <cellStyle name="好 2 4" xfId="439"/>
    <cellStyle name="40% - 强调文字颜色 5 3" xfId="440"/>
    <cellStyle name="60% - 强调文字颜色 5 3" xfId="441"/>
    <cellStyle name="40% - 强调文字颜色 5 3 2" xfId="442"/>
    <cellStyle name="60% - 强调文字颜色 5 3 2" xfId="443"/>
    <cellStyle name="强调文字颜色 4 3 3" xfId="444"/>
    <cellStyle name="40% - 强调文字颜色 5 3 2 2" xfId="445"/>
    <cellStyle name="检查单元格 3 2 2" xfId="446"/>
    <cellStyle name="60% - 强调文字颜色 5 3 3" xfId="447"/>
    <cellStyle name="强调文字颜色 4 3 4" xfId="448"/>
    <cellStyle name="千位分隔 6 2 2" xfId="449"/>
    <cellStyle name="40% - 强调文字颜色 5 3 2 3" xfId="450"/>
    <cellStyle name="60% - 强调文字颜色 5 4" xfId="451"/>
    <cellStyle name="40% - 强调文字颜色 5 3 3" xfId="452"/>
    <cellStyle name="60% - 强调文字颜色 5 5" xfId="453"/>
    <cellStyle name="40% - 强调文字颜色 5 3 4" xfId="454"/>
    <cellStyle name="60% - 强调文字颜色 6 5" xfId="455"/>
    <cellStyle name="40% - 强调文字颜色 5 4 4" xfId="456"/>
    <cellStyle name="40% - 强调文字颜色 5 5 3" xfId="457"/>
    <cellStyle name="注释 2 2 2" xfId="458"/>
    <cellStyle name="40% - 强调文字颜色 5 6 2" xfId="459"/>
    <cellStyle name="注释 2 2 3" xfId="460"/>
    <cellStyle name="40% - 强调文字颜色 5 6 3" xfId="461"/>
    <cellStyle name="好 3 3 2" xfId="462"/>
    <cellStyle name="40% - 强调文字颜色 6 2 2" xfId="463"/>
    <cellStyle name="常规 5 6" xfId="464"/>
    <cellStyle name="40% - 强调文字颜色 6 2 2 2" xfId="465"/>
    <cellStyle name="40% - 强调文字颜色 6 2 3" xfId="466"/>
    <cellStyle name="常规 6 6" xfId="467"/>
    <cellStyle name="40% - 强调文字颜色 6 2 3 2" xfId="468"/>
    <cellStyle name="40% - 强调文字颜色 6 2 4" xfId="469"/>
    <cellStyle name="40% - 强调文字颜色 6 3 2" xfId="470"/>
    <cellStyle name="40% - 强调文字颜色 6 3 2 2" xfId="471"/>
    <cellStyle name="40% - 强调文字颜色 6 3 3" xfId="472"/>
    <cellStyle name="40% - 强调文字颜色 6 3 3 2" xfId="473"/>
    <cellStyle name="40% - 强调文字颜色 6 3 4" xfId="474"/>
    <cellStyle name="标题 1 2 2" xfId="475"/>
    <cellStyle name="40% - 强调文字颜色 6 4 3" xfId="476"/>
    <cellStyle name="60% - 强调文字颜色 4 2 2 3" xfId="477"/>
    <cellStyle name="标题 1 2 3" xfId="478"/>
    <cellStyle name="40% - 强调文字颜色 6 4 4" xfId="479"/>
    <cellStyle name="40% - 强调文字颜色 6 5 2" xfId="480"/>
    <cellStyle name="60% - 强调文字颜色 4 2 3 2" xfId="481"/>
    <cellStyle name="标题 1 3 2" xfId="482"/>
    <cellStyle name="40% - 强调文字颜色 6 5 3" xfId="483"/>
    <cellStyle name="60% - 强调文字颜色 1 2 2 3" xfId="484"/>
    <cellStyle name="60% - 强调文字颜色 1 2 3 2" xfId="485"/>
    <cellStyle name="60% - 强调文字颜色 1 4 4" xfId="486"/>
    <cellStyle name="60% - 强调文字颜色 1 3 2 3" xfId="487"/>
    <cellStyle name="60% - 强调文字颜色 1 5 3" xfId="488"/>
    <cellStyle name="60% - 强调文字颜色 1 3 3 2" xfId="489"/>
    <cellStyle name="60% - 强调文字颜色 1 3 4" xfId="490"/>
    <cellStyle name="60% - 强调文字颜色 1 5" xfId="491"/>
    <cellStyle name="60% - 强调文字颜色 1 5 2" xfId="492"/>
    <cellStyle name="60% - 强调文字颜色 1 6" xfId="493"/>
    <cellStyle name="60% - 强调文字颜色 1 6 3" xfId="494"/>
    <cellStyle name="注释 4" xfId="495"/>
    <cellStyle name="60% - 强调文字颜色 2 3 4" xfId="496"/>
    <cellStyle name="60% - 强调文字颜色 2 4 4" xfId="497"/>
    <cellStyle name="60% - 强调文字颜色 2 5" xfId="498"/>
    <cellStyle name="60% - 强调文字颜色 2 6" xfId="499"/>
    <cellStyle name="60% - 强调文字颜色 3 3 2 2" xfId="500"/>
    <cellStyle name="60% - 强调文字颜色 3 3 2 3" xfId="501"/>
    <cellStyle name="60% - 强调文字颜色 3 3 3 2" xfId="502"/>
    <cellStyle name="60% - 强调文字颜色 3 3 4" xfId="503"/>
    <cellStyle name="60% - 强调文字颜色 3 4 4" xfId="504"/>
    <cellStyle name="60% - 强调文字颜色 3 5" xfId="505"/>
    <cellStyle name="60% - 强调文字颜色 3 5 2" xfId="506"/>
    <cellStyle name="60% - 强调文字颜色 3 5 3" xfId="507"/>
    <cellStyle name="60% - 强调文字颜色 3 6" xfId="508"/>
    <cellStyle name="60% - 强调文字颜色 3 6 2" xfId="509"/>
    <cellStyle name="60% - 强调文字颜色 3 6 3" xfId="510"/>
    <cellStyle name="60% - 强调文字颜色 4 3 2 2" xfId="511"/>
    <cellStyle name="标题 2 2 2" xfId="512"/>
    <cellStyle name="60% - 强调文字颜色 4 3 2 3" xfId="513"/>
    <cellStyle name="60% - 强调文字颜色 4 3 3 2" xfId="514"/>
    <cellStyle name="注释 4 2" xfId="515"/>
    <cellStyle name="检查单元格 2 2 3" xfId="516"/>
    <cellStyle name="60% - 强调文字颜色 4 3 4" xfId="517"/>
    <cellStyle name="注释 5 2" xfId="518"/>
    <cellStyle name="60% - 强调文字颜色 4 4 4" xfId="519"/>
    <cellStyle name="60% - 强调文字颜色 4 5 2" xfId="520"/>
    <cellStyle name="60% - 强调文字颜色 4 5 3" xfId="521"/>
    <cellStyle name="60% - 强调文字颜色 4 6" xfId="522"/>
    <cellStyle name="60% - 强调文字颜色 4 6 2" xfId="523"/>
    <cellStyle name="60% - 强调文字颜色 4 6 3" xfId="524"/>
    <cellStyle name="60% - 强调文字颜色 5 2 2" xfId="525"/>
    <cellStyle name="60% - 强调文字颜色 5 2 3" xfId="526"/>
    <cellStyle name="60% - 强调文字颜色 5 2 3 2" xfId="527"/>
    <cellStyle name="60% - 强调文字颜色 5 2 4" xfId="528"/>
    <cellStyle name="60% - 强调文字颜色 5 3 2 2" xfId="529"/>
    <cellStyle name="60% - 强调文字颜色 5 3 3 2" xfId="530"/>
    <cellStyle name="检查单元格 3 2 3" xfId="531"/>
    <cellStyle name="60% - 强调文字颜色 5 3 4" xfId="532"/>
    <cellStyle name="检查单元格 3 3 2" xfId="533"/>
    <cellStyle name="60% - 强调文字颜色 5 4 3" xfId="534"/>
    <cellStyle name="60% - 强调文字颜色 5 4 4" xfId="535"/>
    <cellStyle name="60% - 强调文字颜色 5 5 2" xfId="536"/>
    <cellStyle name="60% - 强调文字颜色 5 5 3" xfId="537"/>
    <cellStyle name="60% - 强调文字颜色 5 6" xfId="538"/>
    <cellStyle name="60% - 强调文字颜色 5 6 2" xfId="539"/>
    <cellStyle name="60% - 强调文字颜色 5 6 3" xfId="540"/>
    <cellStyle name="60% - 强调文字颜色 6 2" xfId="541"/>
    <cellStyle name="60% - 强调文字颜色 6 2 2" xfId="542"/>
    <cellStyle name="60% - 强调文字颜色 6 2 3" xfId="543"/>
    <cellStyle name="60% - 强调文字颜色 6 3 2 2" xfId="544"/>
    <cellStyle name="60% - 强调文字颜色 6 3 3" xfId="545"/>
    <cellStyle name="60% - 强调文字颜色 6 3 3 2" xfId="546"/>
    <cellStyle name="60% - 强调文字颜色 6 3 4" xfId="547"/>
    <cellStyle name="60% - 强调文字颜色 6 4 2" xfId="548"/>
    <cellStyle name="60% - 强调文字颜色 6 4 3" xfId="549"/>
    <cellStyle name="60% - 强调文字颜色 6 4 4" xfId="550"/>
    <cellStyle name="60% - 强调文字颜色 6 6" xfId="551"/>
    <cellStyle name="60% - 强调文字颜色 6 6 2" xfId="552"/>
    <cellStyle name="检查单元格 6 3" xfId="553"/>
    <cellStyle name="百分比 2" xfId="554"/>
    <cellStyle name="标题 1 2 2 2" xfId="555"/>
    <cellStyle name="标题 1 2 3 2" xfId="556"/>
    <cellStyle name="标题 1 3" xfId="557"/>
    <cellStyle name="强调文字颜色 1 5" xfId="558"/>
    <cellStyle name="标题 1 3 2 2" xfId="559"/>
    <cellStyle name="标题 1 3 3" xfId="560"/>
    <cellStyle name="强调文字颜色 2 5" xfId="561"/>
    <cellStyle name="标题 1 3 3 2" xfId="562"/>
    <cellStyle name="标题 1 4" xfId="563"/>
    <cellStyle name="标题 2 2" xfId="564"/>
    <cellStyle name="标题 2 2 2 2" xfId="565"/>
    <cellStyle name="标题 2 2 2 3" xfId="566"/>
    <cellStyle name="标题 2 3" xfId="567"/>
    <cellStyle name="标题 2 3 2" xfId="568"/>
    <cellStyle name="标题 2 3 2 2" xfId="569"/>
    <cellStyle name="标题 2 3 2 3" xfId="570"/>
    <cellStyle name="标题 2 3 3" xfId="571"/>
    <cellStyle name="标题 2 3 3 2" xfId="572"/>
    <cellStyle name="标题 2 3 4" xfId="573"/>
    <cellStyle name="标题 2 4" xfId="574"/>
    <cellStyle name="标题 2 4 2" xfId="575"/>
    <cellStyle name="标题 2 4 3" xfId="576"/>
    <cellStyle name="标题 2 4 4" xfId="577"/>
    <cellStyle name="标题 2 5" xfId="578"/>
    <cellStyle name="标题 2 5 2" xfId="579"/>
    <cellStyle name="标题 2 5 3" xfId="580"/>
    <cellStyle name="标题 2 6" xfId="581"/>
    <cellStyle name="标题 2 6 2" xfId="582"/>
    <cellStyle name="标题 2 6 3" xfId="583"/>
    <cellStyle name="标题 3 2" xfId="584"/>
    <cellStyle name="好 5" xfId="585"/>
    <cellStyle name="标题 3 2 2" xfId="586"/>
    <cellStyle name="好 5 2" xfId="587"/>
    <cellStyle name="标题 3 2 2 2" xfId="588"/>
    <cellStyle name="好 5 3" xfId="589"/>
    <cellStyle name="标题 3 2 2 3" xfId="590"/>
    <cellStyle name="好 6" xfId="591"/>
    <cellStyle name="标题 3 2 3" xfId="592"/>
    <cellStyle name="好 6 2" xfId="593"/>
    <cellStyle name="标题 3 2 3 2" xfId="594"/>
    <cellStyle name="标题 3 2 4" xfId="595"/>
    <cellStyle name="标题 3 3" xfId="596"/>
    <cellStyle name="标题 3 3 2" xfId="597"/>
    <cellStyle name="标题 3 3 2 2" xfId="598"/>
    <cellStyle name="标题 3 3 2 3" xfId="599"/>
    <cellStyle name="标题 3 3 3" xfId="600"/>
    <cellStyle name="标题 3 3 3 2" xfId="601"/>
    <cellStyle name="标题 3 3 4" xfId="602"/>
    <cellStyle name="标题 3 4" xfId="603"/>
    <cellStyle name="千位分隔 3" xfId="604"/>
    <cellStyle name="标题 4 2" xfId="605"/>
    <cellStyle name="千位分隔 3 2" xfId="606"/>
    <cellStyle name="标题 4 2 2" xfId="607"/>
    <cellStyle name="强调文字颜色 1 3 4" xfId="608"/>
    <cellStyle name="千位分隔 3 2 2" xfId="609"/>
    <cellStyle name="标题 4 2 2 2" xfId="610"/>
    <cellStyle name="标题 4 2 2 3" xfId="611"/>
    <cellStyle name="千位分隔 3 3" xfId="612"/>
    <cellStyle name="标题 4 2 3" xfId="613"/>
    <cellStyle name="强调文字颜色 1 4 4" xfId="614"/>
    <cellStyle name="标题 4 2 3 2" xfId="615"/>
    <cellStyle name="千位分隔 3 4" xfId="616"/>
    <cellStyle name="标题 4 2 4" xfId="617"/>
    <cellStyle name="千位分隔 4" xfId="618"/>
    <cellStyle name="标题 4 3" xfId="619"/>
    <cellStyle name="千位分隔 4 2" xfId="620"/>
    <cellStyle name="标题 4 3 2" xfId="621"/>
    <cellStyle name="强调文字颜色 2 3 4" xfId="622"/>
    <cellStyle name="千位分隔 4 2 2" xfId="623"/>
    <cellStyle name="标题 4 3 2 2" xfId="624"/>
    <cellStyle name="标题 4 3 2 3" xfId="625"/>
    <cellStyle name="千位分隔 4 3" xfId="626"/>
    <cellStyle name="标题 4 3 3" xfId="627"/>
    <cellStyle name="强调文字颜色 2 4 4" xfId="628"/>
    <cellStyle name="标题 4 3 3 2" xfId="629"/>
    <cellStyle name="千位分隔 4 4" xfId="630"/>
    <cellStyle name="标题 4 3 4" xfId="631"/>
    <cellStyle name="千位分隔 5" xfId="632"/>
    <cellStyle name="标题 4 4" xfId="633"/>
    <cellStyle name="标题 5" xfId="634"/>
    <cellStyle name="标题 5 2" xfId="635"/>
    <cellStyle name="标题 5 2 2" xfId="636"/>
    <cellStyle name="标题 5 2 3" xfId="637"/>
    <cellStyle name="标题 5 3" xfId="638"/>
    <cellStyle name="标题 5 4" xfId="639"/>
    <cellStyle name="标题 6" xfId="640"/>
    <cellStyle name="标题 6 2" xfId="641"/>
    <cellStyle name="标题 6 2 2" xfId="642"/>
    <cellStyle name="标题 6 2 3" xfId="643"/>
    <cellStyle name="标题 6 3" xfId="644"/>
    <cellStyle name="标题 6 3 2" xfId="645"/>
    <cellStyle name="标题 6 4" xfId="646"/>
    <cellStyle name="标题 7" xfId="647"/>
    <cellStyle name="解释性文本 5" xfId="648"/>
    <cellStyle name="差 2" xfId="649"/>
    <cellStyle name="解释性文本 5 2" xfId="650"/>
    <cellStyle name="差 2 2" xfId="651"/>
    <cellStyle name="差 2 2 2" xfId="652"/>
    <cellStyle name="差 2 2 3" xfId="653"/>
    <cellStyle name="解释性文本 5 3" xfId="654"/>
    <cellStyle name="差 2 3" xfId="655"/>
    <cellStyle name="差 2 4" xfId="656"/>
    <cellStyle name="解释性文本 6" xfId="657"/>
    <cellStyle name="差 3" xfId="658"/>
    <cellStyle name="解释性文本 6 2" xfId="659"/>
    <cellStyle name="差 3 2" xfId="660"/>
    <cellStyle name="差 3 2 2" xfId="661"/>
    <cellStyle name="差 3 2 3" xfId="662"/>
    <cellStyle name="解释性文本 6 3" xfId="663"/>
    <cellStyle name="差 3 3" xfId="664"/>
    <cellStyle name="差 3 3 2" xfId="665"/>
    <cellStyle name="差 3 4" xfId="666"/>
    <cellStyle name="差 4" xfId="667"/>
    <cellStyle name="差 4 2" xfId="668"/>
    <cellStyle name="差 4 3" xfId="669"/>
    <cellStyle name="差 4 4" xfId="670"/>
    <cellStyle name="差 5" xfId="671"/>
    <cellStyle name="差 5 2" xfId="672"/>
    <cellStyle name="差 5 3" xfId="673"/>
    <cellStyle name="差 6" xfId="674"/>
    <cellStyle name="差 6 2" xfId="675"/>
    <cellStyle name="差 6 3" xfId="676"/>
    <cellStyle name="差_StartUp" xfId="677"/>
    <cellStyle name="常规 10" xfId="678"/>
    <cellStyle name="常规 10 2" xfId="679"/>
    <cellStyle name="常规 11" xfId="680"/>
    <cellStyle name="常规 11 2" xfId="681"/>
    <cellStyle name="好 4 2" xfId="682"/>
    <cellStyle name="常规 12" xfId="683"/>
    <cellStyle name="好 4 3" xfId="684"/>
    <cellStyle name="常规 13" xfId="685"/>
    <cellStyle name="好 4 4" xfId="686"/>
    <cellStyle name="常规 14" xfId="687"/>
    <cellStyle name="常规 2" xfId="688"/>
    <cellStyle name="强调文字颜色 3 3" xfId="689"/>
    <cellStyle name="常规 2 10" xfId="690"/>
    <cellStyle name="强调文字颜色 3 4" xfId="691"/>
    <cellStyle name="常规 2 11" xfId="692"/>
    <cellStyle name="强调文字颜色 3 5" xfId="693"/>
    <cellStyle name="常规 2 12" xfId="694"/>
    <cellStyle name="强调文字颜色 3 6" xfId="695"/>
    <cellStyle name="常规 2 13" xfId="696"/>
    <cellStyle name="常规 2 2" xfId="697"/>
    <cellStyle name="常规 2 2 2" xfId="698"/>
    <cellStyle name="常规 2 2 2 2" xfId="699"/>
    <cellStyle name="常规 2 2 2 3" xfId="700"/>
    <cellStyle name="常规 2 2 3" xfId="701"/>
    <cellStyle name="常规 2 2 3 2" xfId="702"/>
    <cellStyle name="常规 2 2 3 3" xfId="703"/>
    <cellStyle name="常规 2 2 4" xfId="704"/>
    <cellStyle name="常规 2 2 4 2" xfId="705"/>
    <cellStyle name="常规 2 2 5" xfId="706"/>
    <cellStyle name="常规 2 3" xfId="707"/>
    <cellStyle name="常规 2 3 2" xfId="708"/>
    <cellStyle name="常规 2 3 2 2" xfId="709"/>
    <cellStyle name="常规 2 3 3" xfId="710"/>
    <cellStyle name="常规 2 3 4" xfId="711"/>
    <cellStyle name="常规 2 3 5" xfId="712"/>
    <cellStyle name="常规 2 3 6" xfId="713"/>
    <cellStyle name="常规 2 4" xfId="714"/>
    <cellStyle name="常规 2 4 2" xfId="715"/>
    <cellStyle name="常规 2 5" xfId="716"/>
    <cellStyle name="常规 2 5 2" xfId="717"/>
    <cellStyle name="常规 2 6" xfId="718"/>
    <cellStyle name="常规 2 6 2" xfId="719"/>
    <cellStyle name="常规 2 7" xfId="720"/>
    <cellStyle name="常规 2 7 2" xfId="721"/>
    <cellStyle name="输入 2" xfId="722"/>
    <cellStyle name="强调文字颜色 2 3 2 2" xfId="723"/>
    <cellStyle name="常规 2 8" xfId="724"/>
    <cellStyle name="输入 2 2" xfId="725"/>
    <cellStyle name="常规 2 8 2" xfId="726"/>
    <cellStyle name="输入 3" xfId="727"/>
    <cellStyle name="强调文字颜色 2 3 2 3" xfId="728"/>
    <cellStyle name="常规 2 9" xfId="729"/>
    <cellStyle name="输出 4 2" xfId="730"/>
    <cellStyle name="常规 3" xfId="731"/>
    <cellStyle name="常规 3 2" xfId="732"/>
    <cellStyle name="常规 3 2 2" xfId="733"/>
    <cellStyle name="常规 3 2 2 2" xfId="734"/>
    <cellStyle name="常规 3 2 3" xfId="735"/>
    <cellStyle name="常规 3 2 3 2" xfId="736"/>
    <cellStyle name="常规 3 2 4" xfId="737"/>
    <cellStyle name="常规 3 3" xfId="738"/>
    <cellStyle name="常规 3 3 2" xfId="739"/>
    <cellStyle name="常规 3 3 3" xfId="740"/>
    <cellStyle name="常规 3 4" xfId="741"/>
    <cellStyle name="常规 3 4 2" xfId="742"/>
    <cellStyle name="常规 3 5" xfId="743"/>
    <cellStyle name="常规 3 5 2" xfId="744"/>
    <cellStyle name="常规 3 6" xfId="745"/>
    <cellStyle name="常规 3 6 2" xfId="746"/>
    <cellStyle name="常规 3 7" xfId="747"/>
    <cellStyle name="强调文字颜色 2 3 3 2" xfId="748"/>
    <cellStyle name="常规 3 8" xfId="749"/>
    <cellStyle name="常规 3 9" xfId="750"/>
    <cellStyle name="常规 33" xfId="751"/>
    <cellStyle name="输出 4 3" xfId="752"/>
    <cellStyle name="常规 4" xfId="753"/>
    <cellStyle name="常规 4 2" xfId="754"/>
    <cellStyle name="常规 4 4" xfId="755"/>
    <cellStyle name="常规 4 2 2" xfId="756"/>
    <cellStyle name="常规 4 5" xfId="757"/>
    <cellStyle name="常规 4 2 3" xfId="758"/>
    <cellStyle name="常规 4 6" xfId="759"/>
    <cellStyle name="常规 4 2 4" xfId="760"/>
    <cellStyle name="常规 4 3" xfId="761"/>
    <cellStyle name="常规 5 4" xfId="762"/>
    <cellStyle name="常规 4 3 2" xfId="763"/>
    <cellStyle name="常规 5 5" xfId="764"/>
    <cellStyle name="常规 4 3 3" xfId="765"/>
    <cellStyle name="输出 4 4" xfId="766"/>
    <cellStyle name="常规 5" xfId="767"/>
    <cellStyle name="常规 5 2" xfId="768"/>
    <cellStyle name="常规 5 2 2" xfId="769"/>
    <cellStyle name="常规 5 3" xfId="770"/>
    <cellStyle name="常规 5 3 2" xfId="771"/>
    <cellStyle name="常规 5 4 2" xfId="772"/>
    <cellStyle name="常规 6" xfId="773"/>
    <cellStyle name="常规 6 2" xfId="774"/>
    <cellStyle name="常规 6 2 2" xfId="775"/>
    <cellStyle name="常规 6 3" xfId="776"/>
    <cellStyle name="常规 6 4" xfId="777"/>
    <cellStyle name="常规 6 4 2" xfId="778"/>
    <cellStyle name="常规 7" xfId="779"/>
    <cellStyle name="常规 7 2" xfId="780"/>
    <cellStyle name="常规 7 2 2" xfId="781"/>
    <cellStyle name="常规 7 3" xfId="782"/>
    <cellStyle name="常规 7 4" xfId="783"/>
    <cellStyle name="常规 8" xfId="784"/>
    <cellStyle name="常规 8 2" xfId="785"/>
    <cellStyle name="常规 8 2 2" xfId="786"/>
    <cellStyle name="常规 8 3" xfId="787"/>
    <cellStyle name="常规 9" xfId="788"/>
    <cellStyle name="常规_决算差额" xfId="789"/>
    <cellStyle name="超链接 2" xfId="790"/>
    <cellStyle name="超链接 2 2" xfId="791"/>
    <cellStyle name="超链接 2 2 2" xfId="792"/>
    <cellStyle name="超链接 2 3" xfId="793"/>
    <cellStyle name="超链接 3 2" xfId="794"/>
    <cellStyle name="好 2" xfId="795"/>
    <cellStyle name="好 2 2" xfId="796"/>
    <cellStyle name="好 2 2 2" xfId="797"/>
    <cellStyle name="好 2 2 3" xfId="798"/>
    <cellStyle name="好 3" xfId="799"/>
    <cellStyle name="好 3 2" xfId="800"/>
    <cellStyle name="好 3 2 2" xfId="801"/>
    <cellStyle name="好 3 2 3" xfId="802"/>
    <cellStyle name="好 4" xfId="803"/>
    <cellStyle name="好 6 3" xfId="804"/>
    <cellStyle name="好_StartUp" xfId="805"/>
    <cellStyle name="汇总 2" xfId="806"/>
    <cellStyle name="汇总 2 2" xfId="807"/>
    <cellStyle name="汇总 2 2 2" xfId="808"/>
    <cellStyle name="警告文本 2 2 2" xfId="809"/>
    <cellStyle name="汇总 2 2 3" xfId="810"/>
    <cellStyle name="汇总 2 3" xfId="811"/>
    <cellStyle name="汇总 2 3 2" xfId="812"/>
    <cellStyle name="汇总 2 4" xfId="813"/>
    <cellStyle name="汇总 3" xfId="814"/>
    <cellStyle name="汇总 3 2" xfId="815"/>
    <cellStyle name="汇总 3 2 2" xfId="816"/>
    <cellStyle name="警告文本 3 2 2" xfId="817"/>
    <cellStyle name="汇总 3 2 3" xfId="818"/>
    <cellStyle name="汇总 3 3" xfId="819"/>
    <cellStyle name="汇总 3 3 2" xfId="820"/>
    <cellStyle name="汇总 3 4" xfId="821"/>
    <cellStyle name="汇总 4" xfId="822"/>
    <cellStyle name="汇总 4 2" xfId="823"/>
    <cellStyle name="汇总 4 3" xfId="824"/>
    <cellStyle name="汇总 4 4" xfId="825"/>
    <cellStyle name="汇总 5 2" xfId="826"/>
    <cellStyle name="汇总 5 3" xfId="827"/>
    <cellStyle name="汇总 6" xfId="828"/>
    <cellStyle name="汇总 6 2" xfId="829"/>
    <cellStyle name="汇总 6 3" xfId="830"/>
    <cellStyle name="计算 2" xfId="831"/>
    <cellStyle name="计算 2 2" xfId="832"/>
    <cellStyle name="计算 2 2 2" xfId="833"/>
    <cellStyle name="计算 2 2 3" xfId="834"/>
    <cellStyle name="计算 2 3" xfId="835"/>
    <cellStyle name="计算 2 4" xfId="836"/>
    <cellStyle name="计算 3" xfId="837"/>
    <cellStyle name="计算 3 2" xfId="838"/>
    <cellStyle name="计算 3 2 2" xfId="839"/>
    <cellStyle name="计算 3 2 3" xfId="840"/>
    <cellStyle name="计算 3 3" xfId="841"/>
    <cellStyle name="计算 3 4" xfId="842"/>
    <cellStyle name="计算 4" xfId="843"/>
    <cellStyle name="计算 4 2" xfId="844"/>
    <cellStyle name="计算 4 3" xfId="845"/>
    <cellStyle name="计算 4 4" xfId="846"/>
    <cellStyle name="计算 5" xfId="847"/>
    <cellStyle name="计算 5 2" xfId="848"/>
    <cellStyle name="计算 5 3" xfId="849"/>
    <cellStyle name="计算 6" xfId="850"/>
    <cellStyle name="计算 6 2" xfId="851"/>
    <cellStyle name="计算 6 3" xfId="852"/>
    <cellStyle name="检查单元格 2" xfId="853"/>
    <cellStyle name="检查单元格 2 2" xfId="854"/>
    <cellStyle name="检查单元格 2 3" xfId="855"/>
    <cellStyle name="检查单元格 2 4" xfId="856"/>
    <cellStyle name="检查单元格 3" xfId="857"/>
    <cellStyle name="检查单元格 3 2" xfId="858"/>
    <cellStyle name="检查单元格 3 3" xfId="859"/>
    <cellStyle name="检查单元格 3 4" xfId="860"/>
    <cellStyle name="检查单元格 4" xfId="861"/>
    <cellStyle name="检查单元格 4 2" xfId="862"/>
    <cellStyle name="检查单元格 4 3" xfId="863"/>
    <cellStyle name="检查单元格 4 4" xfId="864"/>
    <cellStyle name="检查单元格 5" xfId="865"/>
    <cellStyle name="检查单元格 5 2" xfId="866"/>
    <cellStyle name="检查单元格 5 3" xfId="867"/>
    <cellStyle name="检查单元格 6" xfId="868"/>
    <cellStyle name="检查单元格 6 2" xfId="869"/>
    <cellStyle name="解释性文本 2 2" xfId="870"/>
    <cellStyle name="解释性文本 2 2 2" xfId="871"/>
    <cellStyle name="解释性文本 2 2 3" xfId="872"/>
    <cellStyle name="解释性文本 2 3" xfId="873"/>
    <cellStyle name="解释性文本 2 3 2" xfId="874"/>
    <cellStyle name="解释性文本 2 4" xfId="875"/>
    <cellStyle name="解释性文本 3" xfId="876"/>
    <cellStyle name="解释性文本 3 2" xfId="877"/>
    <cellStyle name="解释性文本 3 2 2" xfId="878"/>
    <cellStyle name="解释性文本 3 2 3" xfId="879"/>
    <cellStyle name="解释性文本 3 3" xfId="880"/>
    <cellStyle name="解释性文本 3 3 2" xfId="881"/>
    <cellStyle name="解释性文本 3 4" xfId="882"/>
    <cellStyle name="解释性文本 4" xfId="883"/>
    <cellStyle name="解释性文本 4 2" xfId="884"/>
    <cellStyle name="解释性文本 4 3" xfId="885"/>
    <cellStyle name="解释性文本 4 4" xfId="886"/>
    <cellStyle name="警告文本 2" xfId="887"/>
    <cellStyle name="警告文本 2 2" xfId="888"/>
    <cellStyle name="警告文本 2 2 3" xfId="889"/>
    <cellStyle name="警告文本 2 3" xfId="890"/>
    <cellStyle name="警告文本 2 3 2" xfId="891"/>
    <cellStyle name="警告文本 2 4" xfId="892"/>
    <cellStyle name="警告文本 3" xfId="893"/>
    <cellStyle name="警告文本 3 2" xfId="894"/>
    <cellStyle name="警告文本 3 2 3" xfId="895"/>
    <cellStyle name="警告文本 3 3" xfId="896"/>
    <cellStyle name="警告文本 3 3 2" xfId="897"/>
    <cellStyle name="警告文本 3 4" xfId="898"/>
    <cellStyle name="警告文本 4" xfId="899"/>
    <cellStyle name="警告文本 4 2" xfId="900"/>
    <cellStyle name="警告文本 4 3" xfId="901"/>
    <cellStyle name="警告文本 4 4" xfId="902"/>
    <cellStyle name="警告文本 5" xfId="903"/>
    <cellStyle name="警告文本 5 2" xfId="904"/>
    <cellStyle name="警告文本 5 3" xfId="905"/>
    <cellStyle name="警告文本 6" xfId="906"/>
    <cellStyle name="警告文本 6 2" xfId="907"/>
    <cellStyle name="警告文本 6 3" xfId="908"/>
    <cellStyle name="链接单元格 2" xfId="909"/>
    <cellStyle name="链接单元格 2 2" xfId="910"/>
    <cellStyle name="链接单元格 2 2 2" xfId="911"/>
    <cellStyle name="链接单元格 2 2 3" xfId="912"/>
    <cellStyle name="链接单元格 2 3" xfId="913"/>
    <cellStyle name="链接单元格 2 3 2" xfId="914"/>
    <cellStyle name="链接单元格 2 4" xfId="915"/>
    <cellStyle name="链接单元格 3" xfId="916"/>
    <cellStyle name="链接单元格 3 2" xfId="917"/>
    <cellStyle name="链接单元格 3 2 2" xfId="918"/>
    <cellStyle name="链接单元格 3 2 3" xfId="919"/>
    <cellStyle name="链接单元格 3 3" xfId="920"/>
    <cellStyle name="链接单元格 3 3 2" xfId="921"/>
    <cellStyle name="链接单元格 3 4" xfId="922"/>
    <cellStyle name="链接单元格 4" xfId="923"/>
    <cellStyle name="链接单元格 4 2" xfId="924"/>
    <cellStyle name="链接单元格 4 3" xfId="925"/>
    <cellStyle name="链接单元格 4 4" xfId="926"/>
    <cellStyle name="链接单元格 5" xfId="927"/>
    <cellStyle name="链接单元格 5 2" xfId="928"/>
    <cellStyle name="链接单元格 5 3" xfId="929"/>
    <cellStyle name="链接单元格 6" xfId="930"/>
    <cellStyle name="链接单元格 6 2" xfId="931"/>
    <cellStyle name="链接单元格 6 3" xfId="932"/>
    <cellStyle name="普通_97-917" xfId="933"/>
    <cellStyle name="千分位[0]_laroux" xfId="934"/>
    <cellStyle name="千分位_97-917" xfId="935"/>
    <cellStyle name="千位_1" xfId="936"/>
    <cellStyle name="千位分隔 10" xfId="937"/>
    <cellStyle name="千位分隔 11" xfId="938"/>
    <cellStyle name="千位分隔 2" xfId="939"/>
    <cellStyle name="千位分隔 2 2" xfId="940"/>
    <cellStyle name="千位分隔 2 2 2" xfId="941"/>
    <cellStyle name="千位分隔 2 3" xfId="942"/>
    <cellStyle name="千位分隔 2 3 2" xfId="943"/>
    <cellStyle name="千位分隔 2 4" xfId="944"/>
    <cellStyle name="千位分隔 2 5" xfId="945"/>
    <cellStyle name="千位分隔 3 5" xfId="946"/>
    <cellStyle name="千位分隔 5 2" xfId="947"/>
    <cellStyle name="千位分隔 5 3" xfId="948"/>
    <cellStyle name="千位分隔 6" xfId="949"/>
    <cellStyle name="千位分隔 6 2" xfId="950"/>
    <cellStyle name="千位分隔 7" xfId="951"/>
    <cellStyle name="千位分隔 7 2" xfId="952"/>
    <cellStyle name="千位分隔 8" xfId="953"/>
    <cellStyle name="千位分隔 8 2" xfId="954"/>
    <cellStyle name="千位分隔 9" xfId="955"/>
    <cellStyle name="千位分隔 9 2" xfId="956"/>
    <cellStyle name="千位分隔[0] 2" xfId="957"/>
    <cellStyle name="强调文字颜色 1 2" xfId="958"/>
    <cellStyle name="强调文字颜色 1 2 2" xfId="959"/>
    <cellStyle name="强调文字颜色 1 2 2 2" xfId="960"/>
    <cellStyle name="强调文字颜色 1 2 2 3" xfId="961"/>
    <cellStyle name="强调文字颜色 1 2 3" xfId="962"/>
    <cellStyle name="强调文字颜色 1 2 3 2" xfId="963"/>
    <cellStyle name="强调文字颜色 1 2 4" xfId="964"/>
    <cellStyle name="强调文字颜色 1 3" xfId="965"/>
    <cellStyle name="强调文字颜色 1 3 2" xfId="966"/>
    <cellStyle name="强调文字颜色 1 3 2 2" xfId="967"/>
    <cellStyle name="强调文字颜色 1 3 2 3" xfId="968"/>
    <cellStyle name="强调文字颜色 1 3 3" xfId="969"/>
    <cellStyle name="强调文字颜色 1 3 3 2" xfId="970"/>
    <cellStyle name="强调文字颜色 1 4" xfId="971"/>
    <cellStyle name="强调文字颜色 1 4 2" xfId="972"/>
    <cellStyle name="强调文字颜色 1 4 3" xfId="973"/>
    <cellStyle name="输出 4" xfId="974"/>
    <cellStyle name="强调文字颜色 1 5 2" xfId="975"/>
    <cellStyle name="输出 5" xfId="976"/>
    <cellStyle name="强调文字颜色 1 5 3" xfId="977"/>
    <cellStyle name="强调文字颜色 1 6 2" xfId="978"/>
    <cellStyle name="强调文字颜色 1 6 3" xfId="979"/>
    <cellStyle name="强调文字颜色 2 2" xfId="980"/>
    <cellStyle name="强调文字颜色 2 2 2" xfId="981"/>
    <cellStyle name="强调文字颜色 2 2 3" xfId="982"/>
    <cellStyle name="强调文字颜色 2 2 4" xfId="983"/>
    <cellStyle name="强调文字颜色 2 3" xfId="984"/>
    <cellStyle name="强调文字颜色 2 3 3" xfId="985"/>
    <cellStyle name="强调文字颜色 2 4" xfId="986"/>
    <cellStyle name="强调文字颜色 2 4 2" xfId="987"/>
    <cellStyle name="强调文字颜色 2 4 3" xfId="988"/>
    <cellStyle name="强调文字颜色 2 5 2" xfId="989"/>
    <cellStyle name="强调文字颜色 2 5 3" xfId="990"/>
    <cellStyle name="强调文字颜色 2 6" xfId="991"/>
    <cellStyle name="强调文字颜色 2 6 2" xfId="992"/>
    <cellStyle name="强调文字颜色 2 6 3" xfId="993"/>
    <cellStyle name="强调文字颜色 3 2" xfId="994"/>
    <cellStyle name="强调文字颜色 3 2 2" xfId="995"/>
    <cellStyle name="强调文字颜色 3 2 2 2" xfId="996"/>
    <cellStyle name="强调文字颜色 3 2 2 3" xfId="997"/>
    <cellStyle name="强调文字颜色 3 2 3" xfId="998"/>
    <cellStyle name="强调文字颜色 3 2 3 2" xfId="999"/>
    <cellStyle name="强调文字颜色 3 2 4" xfId="1000"/>
    <cellStyle name="强调文字颜色 3 3 2" xfId="1001"/>
    <cellStyle name="强调文字颜色 3 3 2 2" xfId="1002"/>
    <cellStyle name="强调文字颜色 3 3 2 3" xfId="1003"/>
    <cellStyle name="强调文字颜色 3 3 3 2" xfId="1004"/>
    <cellStyle name="强调文字颜色 3 4 2" xfId="1005"/>
    <cellStyle name="强调文字颜色 3 4 4" xfId="1006"/>
    <cellStyle name="强调文字颜色 3 5 2" xfId="1007"/>
    <cellStyle name="强调文字颜色 3 5 3" xfId="1008"/>
    <cellStyle name="强调文字颜色 3 6 2" xfId="1009"/>
    <cellStyle name="强调文字颜色 3 6 3" xfId="1010"/>
    <cellStyle name="强调文字颜色 4 2" xfId="1011"/>
    <cellStyle name="强调文字颜色 4 2 2" xfId="1012"/>
    <cellStyle name="强调文字颜色 4 2 2 2" xfId="1013"/>
    <cellStyle name="强调文字颜色 4 2 2 3" xfId="1014"/>
    <cellStyle name="强调文字颜色 4 2 3" xfId="1015"/>
    <cellStyle name="强调文字颜色 4 2 3 2" xfId="1016"/>
    <cellStyle name="强调文字颜色 4 2 4" xfId="1017"/>
    <cellStyle name="强调文字颜色 4 3" xfId="1018"/>
    <cellStyle name="强调文字颜色 4 3 2" xfId="1019"/>
    <cellStyle name="强调文字颜色 4 3 2 2" xfId="1020"/>
    <cellStyle name="强调文字颜色 4 3 2 3" xfId="1021"/>
    <cellStyle name="强调文字颜色 4 3 3 2" xfId="1022"/>
    <cellStyle name="强调文字颜色 4 4" xfId="1023"/>
    <cellStyle name="强调文字颜色 4 4 2" xfId="1024"/>
    <cellStyle name="强调文字颜色 4 4 4" xfId="1025"/>
    <cellStyle name="强调文字颜色 4 5" xfId="1026"/>
    <cellStyle name="强调文字颜色 4 5 2" xfId="1027"/>
    <cellStyle name="强调文字颜色 4 5 3" xfId="1028"/>
    <cellStyle name="强调文字颜色 4 6" xfId="1029"/>
    <cellStyle name="强调文字颜色 4 6 2" xfId="1030"/>
    <cellStyle name="强调文字颜色 4 6 3" xfId="1031"/>
    <cellStyle name="强调文字颜色 5 2" xfId="1032"/>
    <cellStyle name="强调文字颜色 5 2 2" xfId="1033"/>
    <cellStyle name="强调文字颜色 5 2 2 2" xfId="1034"/>
    <cellStyle name="强调文字颜色 5 2 2 3" xfId="1035"/>
    <cellStyle name="强调文字颜色 5 2 3" xfId="1036"/>
    <cellStyle name="强调文字颜色 5 2 3 2" xfId="1037"/>
    <cellStyle name="强调文字颜色 5 2 4" xfId="1038"/>
    <cellStyle name="强调文字颜色 5 3" xfId="1039"/>
    <cellStyle name="强调文字颜色 5 3 2" xfId="1040"/>
    <cellStyle name="强调文字颜色 5 3 2 2" xfId="1041"/>
    <cellStyle name="强调文字颜色 5 3 2 3" xfId="1042"/>
    <cellStyle name="强调文字颜色 5 3 3" xfId="1043"/>
    <cellStyle name="强调文字颜色 5 3 3 2" xfId="1044"/>
    <cellStyle name="强调文字颜色 5 3 4" xfId="1045"/>
    <cellStyle name="强调文字颜色 5 4" xfId="1046"/>
    <cellStyle name="强调文字颜色 5 4 2" xfId="1047"/>
    <cellStyle name="强调文字颜色 5 4 3" xfId="1048"/>
    <cellStyle name="强调文字颜色 5 4 4" xfId="1049"/>
    <cellStyle name="强调文字颜色 5 5" xfId="1050"/>
    <cellStyle name="强调文字颜色 5 5 2" xfId="1051"/>
    <cellStyle name="强调文字颜色 5 5 3" xfId="1052"/>
    <cellStyle name="强调文字颜色 5 6" xfId="1053"/>
    <cellStyle name="强调文字颜色 5 6 2" xfId="1054"/>
    <cellStyle name="强调文字颜色 5 6 3" xfId="1055"/>
    <cellStyle name="强调文字颜色 6 2" xfId="1056"/>
    <cellStyle name="强调文字颜色 6 2 2" xfId="1057"/>
    <cellStyle name="强调文字颜色 6 2 2 2" xfId="1058"/>
    <cellStyle name="强调文字颜色 6 2 2 3" xfId="1059"/>
    <cellStyle name="强调文字颜色 6 2 3" xfId="1060"/>
    <cellStyle name="强调文字颜色 6 2 3 2" xfId="1061"/>
    <cellStyle name="强调文字颜色 6 2 4" xfId="1062"/>
    <cellStyle name="强调文字颜色 6 3" xfId="1063"/>
    <cellStyle name="强调文字颜色 6 3 2" xfId="1064"/>
    <cellStyle name="强调文字颜色 6 3 2 2" xfId="1065"/>
    <cellStyle name="强调文字颜色 6 3 2 3" xfId="1066"/>
    <cellStyle name="强调文字颜色 6 3 3" xfId="1067"/>
    <cellStyle name="强调文字颜色 6 3 3 2" xfId="1068"/>
    <cellStyle name="强调文字颜色 6 3 4" xfId="1069"/>
    <cellStyle name="强调文字颜色 6 4" xfId="1070"/>
    <cellStyle name="强调文字颜色 6 4 2" xfId="1071"/>
    <cellStyle name="强调文字颜色 6 4 3" xfId="1072"/>
    <cellStyle name="强调文字颜色 6 4 4" xfId="1073"/>
    <cellStyle name="强调文字颜色 6 5" xfId="1074"/>
    <cellStyle name="强调文字颜色 6 5 2" xfId="1075"/>
    <cellStyle name="强调文字颜色 6 5 3" xfId="1076"/>
    <cellStyle name="强调文字颜色 6 6" xfId="1077"/>
    <cellStyle name="强调文字颜色 6 6 2" xfId="1078"/>
    <cellStyle name="强调文字颜色 6 6 3" xfId="1079"/>
    <cellStyle name="适中 2 2" xfId="1080"/>
    <cellStyle name="适中 2 2 2" xfId="1081"/>
    <cellStyle name="适中 2 2 3" xfId="1082"/>
    <cellStyle name="适中 2 3" xfId="1083"/>
    <cellStyle name="适中 2 3 2" xfId="1084"/>
    <cellStyle name="适中 3" xfId="1085"/>
    <cellStyle name="适中 3 2" xfId="1086"/>
    <cellStyle name="适中 3 2 2" xfId="1087"/>
    <cellStyle name="适中 3 2 3" xfId="1088"/>
    <cellStyle name="适中 3 3" xfId="1089"/>
    <cellStyle name="适中 3 3 2" xfId="1090"/>
    <cellStyle name="适中 4" xfId="1091"/>
    <cellStyle name="适中 4 2" xfId="1092"/>
    <cellStyle name="适中 4 3" xfId="1093"/>
    <cellStyle name="适中 5" xfId="1094"/>
    <cellStyle name="适中 5 2" xfId="1095"/>
    <cellStyle name="适中 5 3" xfId="1096"/>
    <cellStyle name="适中 6" xfId="1097"/>
    <cellStyle name="适中 6 2" xfId="1098"/>
    <cellStyle name="适中 6 3" xfId="1099"/>
    <cellStyle name="输出 2" xfId="1100"/>
    <cellStyle name="输出 2 2" xfId="1101"/>
    <cellStyle name="输出 2 2 2" xfId="1102"/>
    <cellStyle name="输出 2 2 3" xfId="1103"/>
    <cellStyle name="输出 2 3" xfId="1104"/>
    <cellStyle name="输出 2 3 2" xfId="1105"/>
    <cellStyle name="输出 2 4" xfId="1106"/>
    <cellStyle name="输出 3" xfId="1107"/>
    <cellStyle name="输出 3 2" xfId="1108"/>
    <cellStyle name="输出 3 2 2" xfId="1109"/>
    <cellStyle name="输出 3 2 3" xfId="1110"/>
    <cellStyle name="输出 3 3" xfId="1111"/>
    <cellStyle name="输出 3 3 2" xfId="1112"/>
    <cellStyle name="输出 3 4" xfId="1113"/>
    <cellStyle name="输出 5 2" xfId="1114"/>
    <cellStyle name="输出 5 3" xfId="1115"/>
    <cellStyle name="输出 6" xfId="1116"/>
    <cellStyle name="输出 6 2" xfId="1117"/>
    <cellStyle name="输出 6 3" xfId="1118"/>
    <cellStyle name="输入 2 2 2" xfId="1119"/>
    <cellStyle name="输入 2 2 3" xfId="1120"/>
    <cellStyle name="输入 2 3" xfId="1121"/>
    <cellStyle name="输入 2 3 2" xfId="1122"/>
    <cellStyle name="输入 2 4" xfId="1123"/>
    <cellStyle name="输入 3 2" xfId="1124"/>
    <cellStyle name="输入 3 2 2" xfId="1125"/>
    <cellStyle name="输入 3 2 3" xfId="1126"/>
    <cellStyle name="输入 3 3" xfId="1127"/>
    <cellStyle name="输入 3 3 2" xfId="1128"/>
    <cellStyle name="输入 3 4" xfId="1129"/>
    <cellStyle name="输入 4" xfId="1130"/>
    <cellStyle name="输入 4 2" xfId="1131"/>
    <cellStyle name="输入 4 3" xfId="1132"/>
    <cellStyle name="输入 4 4" xfId="1133"/>
    <cellStyle name="输入 5" xfId="1134"/>
    <cellStyle name="输入 5 2" xfId="1135"/>
    <cellStyle name="输入 5 3" xfId="1136"/>
    <cellStyle name="输入 6" xfId="1137"/>
    <cellStyle name="样式 1" xfId="1138"/>
    <cellStyle name="注释 2 3 2" xfId="1139"/>
    <cellStyle name="注释 2 4" xfId="1140"/>
    <cellStyle name="注释 3 3" xfId="1141"/>
    <cellStyle name="注释 3 3 2" xfId="1142"/>
    <cellStyle name="注释 3 4" xfId="1143"/>
    <cellStyle name="注释 4 3" xfId="1144"/>
    <cellStyle name="注释 4 4" xfId="1145"/>
    <cellStyle name="注释 5" xfId="1146"/>
    <cellStyle name="注释 5 3" xfId="1147"/>
    <cellStyle name="注释 6" xfId="1148"/>
    <cellStyle name="注释 6 2" xfId="1149"/>
    <cellStyle name="注释 6 3" xfId="11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H16" sqref="H16"/>
    </sheetView>
  </sheetViews>
  <sheetFormatPr defaultColWidth="9" defaultRowHeight="13.5" outlineLevelCol="1"/>
  <cols>
    <col min="1" max="1" width="67" customWidth="1"/>
    <col min="2" max="2" width="9" style="146"/>
  </cols>
  <sheetData>
    <row r="1" ht="56.25" customHeight="1" spans="1:1">
      <c r="A1" s="147" t="s">
        <v>0</v>
      </c>
    </row>
    <row r="2" ht="24.95" customHeight="1" spans="1:2">
      <c r="A2" s="148" t="s">
        <v>1</v>
      </c>
      <c r="B2" s="149" t="s">
        <v>2</v>
      </c>
    </row>
    <row r="3" ht="24.95" customHeight="1" spans="1:2">
      <c r="A3" s="150" t="s">
        <v>3</v>
      </c>
      <c r="B3" s="151">
        <v>1</v>
      </c>
    </row>
    <row r="4" ht="24.95" customHeight="1" spans="1:2">
      <c r="A4" s="150" t="s">
        <v>4</v>
      </c>
      <c r="B4" s="151">
        <v>2</v>
      </c>
    </row>
    <row r="5" ht="24.95" customHeight="1" spans="1:2">
      <c r="A5" s="150" t="s">
        <v>5</v>
      </c>
      <c r="B5" s="151">
        <v>3</v>
      </c>
    </row>
    <row r="6" ht="24.95" customHeight="1" spans="1:2">
      <c r="A6" s="150" t="s">
        <v>6</v>
      </c>
      <c r="B6" s="151">
        <v>4</v>
      </c>
    </row>
    <row r="7" ht="24.95" customHeight="1" spans="1:2">
      <c r="A7" s="150" t="s">
        <v>7</v>
      </c>
      <c r="B7" s="151">
        <v>5</v>
      </c>
    </row>
    <row r="8" ht="24.95" customHeight="1" spans="1:2">
      <c r="A8" s="150" t="s">
        <v>8</v>
      </c>
      <c r="B8" s="151">
        <v>6</v>
      </c>
    </row>
    <row r="9" ht="24.95" customHeight="1" spans="1:2">
      <c r="A9" s="150" t="s">
        <v>9</v>
      </c>
      <c r="B9" s="151">
        <v>7</v>
      </c>
    </row>
    <row r="10" ht="24.95" customHeight="1" spans="1:2">
      <c r="A10" s="150" t="s">
        <v>10</v>
      </c>
      <c r="B10" s="151">
        <v>8</v>
      </c>
    </row>
    <row r="11" ht="24.95" customHeight="1" spans="1:2">
      <c r="A11" s="150" t="s">
        <v>11</v>
      </c>
      <c r="B11" s="151">
        <v>9</v>
      </c>
    </row>
    <row r="12" ht="24.95" customHeight="1" spans="1:2">
      <c r="A12" s="150" t="s">
        <v>12</v>
      </c>
      <c r="B12" s="151">
        <v>25</v>
      </c>
    </row>
    <row r="13" ht="24.95" customHeight="1" spans="1:2">
      <c r="A13" s="150" t="s">
        <v>13</v>
      </c>
      <c r="B13" s="151">
        <v>27</v>
      </c>
    </row>
    <row r="14" ht="24.95" customHeight="1" spans="1:2">
      <c r="A14" s="150" t="s">
        <v>14</v>
      </c>
      <c r="B14" s="151">
        <v>28</v>
      </c>
    </row>
    <row r="15" ht="24.95" customHeight="1" spans="1:2">
      <c r="A15" s="150" t="s">
        <v>15</v>
      </c>
      <c r="B15" s="151">
        <v>29</v>
      </c>
    </row>
    <row r="16" ht="24.95" customHeight="1" spans="1:2">
      <c r="A16" s="150" t="s">
        <v>16</v>
      </c>
      <c r="B16" s="151">
        <v>30</v>
      </c>
    </row>
    <row r="17" ht="24.95" customHeight="1" spans="1:2">
      <c r="A17" s="150" t="s">
        <v>17</v>
      </c>
      <c r="B17" s="151">
        <v>31</v>
      </c>
    </row>
    <row r="18" ht="24.95" customHeight="1" spans="1:2">
      <c r="A18" s="150" t="s">
        <v>18</v>
      </c>
      <c r="B18" s="151">
        <v>32</v>
      </c>
    </row>
    <row r="19" ht="24.95" customHeight="1" spans="1:2">
      <c r="A19" s="150" t="s">
        <v>19</v>
      </c>
      <c r="B19" s="151">
        <v>33</v>
      </c>
    </row>
    <row r="20" ht="24.95" customHeight="1" spans="1:2">
      <c r="A20" s="150" t="s">
        <v>20</v>
      </c>
      <c r="B20" s="151">
        <v>34</v>
      </c>
    </row>
    <row r="21" ht="24.95" customHeight="1" spans="1:2">
      <c r="A21" s="150" t="s">
        <v>21</v>
      </c>
      <c r="B21" s="151">
        <v>50</v>
      </c>
    </row>
    <row r="22" ht="24.95" customHeight="1" spans="1:2">
      <c r="A22" s="150" t="s">
        <v>22</v>
      </c>
      <c r="B22" s="151">
        <v>56</v>
      </c>
    </row>
    <row r="23" ht="22.5" customHeight="1" spans="1:2">
      <c r="A23" s="150" t="s">
        <v>23</v>
      </c>
      <c r="B23" s="151">
        <v>57</v>
      </c>
    </row>
    <row r="24" ht="24.75" customHeight="1" spans="1:2">
      <c r="A24" s="150" t="s">
        <v>24</v>
      </c>
      <c r="B24" s="151">
        <v>58</v>
      </c>
    </row>
  </sheetData>
  <printOptions horizontalCentered="1"/>
  <pageMargins left="0.708661417322835" right="0.39370078740157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77"/>
  <sheetViews>
    <sheetView workbookViewId="0">
      <selection activeCell="A1" sqref="A1:B1"/>
    </sheetView>
  </sheetViews>
  <sheetFormatPr defaultColWidth="9" defaultRowHeight="13.5" outlineLevelCol="1"/>
  <cols>
    <col min="1" max="1" width="57" customWidth="1"/>
    <col min="2" max="2" width="17.75" customWidth="1"/>
  </cols>
  <sheetData>
    <row r="1" ht="24" spans="1:2">
      <c r="A1" s="92" t="s">
        <v>142</v>
      </c>
      <c r="B1" s="92"/>
    </row>
    <row r="2" ht="21" customHeight="1" spans="1:2">
      <c r="A2" s="19" t="s">
        <v>143</v>
      </c>
      <c r="B2" s="20" t="s">
        <v>27</v>
      </c>
    </row>
    <row r="3" s="110" customFormat="1" ht="20.1" customHeight="1" spans="1:2">
      <c r="A3" s="22" t="s">
        <v>144</v>
      </c>
      <c r="B3" s="22" t="s">
        <v>107</v>
      </c>
    </row>
    <row r="4" s="110" customFormat="1" ht="18" customHeight="1" spans="1:2">
      <c r="A4" s="111" t="s">
        <v>40</v>
      </c>
      <c r="B4" s="112">
        <v>71655</v>
      </c>
    </row>
    <row r="5" s="110" customFormat="1" ht="18" customHeight="1" spans="1:2">
      <c r="A5" s="111" t="s">
        <v>145</v>
      </c>
      <c r="B5" s="112">
        <v>2000</v>
      </c>
    </row>
    <row r="6" s="110" customFormat="1" ht="18" customHeight="1" spans="1:2">
      <c r="A6" s="111" t="s">
        <v>146</v>
      </c>
      <c r="B6" s="112">
        <v>1435</v>
      </c>
    </row>
    <row r="7" s="110" customFormat="1" ht="18" customHeight="1" spans="1:2">
      <c r="A7" s="111" t="s">
        <v>147</v>
      </c>
      <c r="B7" s="112">
        <v>52</v>
      </c>
    </row>
    <row r="8" s="110" customFormat="1" ht="18" customHeight="1" spans="1:2">
      <c r="A8" s="111" t="s">
        <v>148</v>
      </c>
      <c r="B8" s="112">
        <v>143</v>
      </c>
    </row>
    <row r="9" s="110" customFormat="1" ht="18" customHeight="1" spans="1:2">
      <c r="A9" s="111" t="s">
        <v>149</v>
      </c>
      <c r="B9" s="112">
        <v>37</v>
      </c>
    </row>
    <row r="10" s="110" customFormat="1" ht="18" customHeight="1" spans="1:2">
      <c r="A10" s="111" t="s">
        <v>150</v>
      </c>
      <c r="B10" s="112">
        <v>130</v>
      </c>
    </row>
    <row r="11" s="110" customFormat="1" ht="18" customHeight="1" spans="1:2">
      <c r="A11" s="111" t="s">
        <v>151</v>
      </c>
      <c r="B11" s="112">
        <v>84</v>
      </c>
    </row>
    <row r="12" s="110" customFormat="1" ht="18" customHeight="1" spans="1:2">
      <c r="A12" s="111" t="s">
        <v>152</v>
      </c>
      <c r="B12" s="112">
        <v>2</v>
      </c>
    </row>
    <row r="13" s="110" customFormat="1" ht="18" customHeight="1" spans="1:2">
      <c r="A13" s="111" t="s">
        <v>153</v>
      </c>
      <c r="B13" s="112">
        <v>108</v>
      </c>
    </row>
    <row r="14" s="110" customFormat="1" ht="18" customHeight="1" spans="1:2">
      <c r="A14" s="111" t="s">
        <v>154</v>
      </c>
      <c r="B14" s="112">
        <v>9</v>
      </c>
    </row>
    <row r="15" s="110" customFormat="1" ht="18" customHeight="1" spans="1:2">
      <c r="A15" s="111" t="s">
        <v>155</v>
      </c>
      <c r="B15" s="112">
        <v>1549</v>
      </c>
    </row>
    <row r="16" s="110" customFormat="1" ht="18" customHeight="1" spans="1:2">
      <c r="A16" s="111" t="s">
        <v>146</v>
      </c>
      <c r="B16" s="112">
        <v>874</v>
      </c>
    </row>
    <row r="17" s="110" customFormat="1" ht="18" customHeight="1" spans="1:2">
      <c r="A17" s="111" t="s">
        <v>147</v>
      </c>
      <c r="B17" s="112">
        <v>80</v>
      </c>
    </row>
    <row r="18" s="110" customFormat="1" ht="18" customHeight="1" spans="1:2">
      <c r="A18" s="111" t="s">
        <v>156</v>
      </c>
      <c r="B18" s="112">
        <v>99</v>
      </c>
    </row>
    <row r="19" s="110" customFormat="1" ht="18" customHeight="1" spans="1:2">
      <c r="A19" s="111" t="s">
        <v>157</v>
      </c>
      <c r="B19" s="112">
        <v>147</v>
      </c>
    </row>
    <row r="20" s="110" customFormat="1" ht="18" customHeight="1" spans="1:2">
      <c r="A20" s="111" t="s">
        <v>158</v>
      </c>
      <c r="B20" s="112">
        <v>176</v>
      </c>
    </row>
    <row r="21" s="110" customFormat="1" ht="18" customHeight="1" spans="1:2">
      <c r="A21" s="111" t="s">
        <v>153</v>
      </c>
      <c r="B21" s="112">
        <v>170</v>
      </c>
    </row>
    <row r="22" s="110" customFormat="1" ht="18" customHeight="1" spans="1:2">
      <c r="A22" s="111" t="s">
        <v>159</v>
      </c>
      <c r="B22" s="112">
        <v>3</v>
      </c>
    </row>
    <row r="23" s="110" customFormat="1" ht="18" customHeight="1" spans="1:2">
      <c r="A23" s="111" t="s">
        <v>160</v>
      </c>
      <c r="B23" s="112">
        <v>21071</v>
      </c>
    </row>
    <row r="24" s="110" customFormat="1" ht="18" customHeight="1" spans="1:2">
      <c r="A24" s="111" t="s">
        <v>146</v>
      </c>
      <c r="B24" s="112">
        <v>9739</v>
      </c>
    </row>
    <row r="25" s="110" customFormat="1" ht="18" customHeight="1" spans="1:2">
      <c r="A25" s="111" t="s">
        <v>147</v>
      </c>
      <c r="B25" s="112">
        <v>7001</v>
      </c>
    </row>
    <row r="26" s="110" customFormat="1" ht="18" customHeight="1" spans="1:2">
      <c r="A26" s="111" t="s">
        <v>161</v>
      </c>
      <c r="B26" s="112">
        <v>124</v>
      </c>
    </row>
    <row r="27" s="110" customFormat="1" ht="18" customHeight="1" spans="1:2">
      <c r="A27" s="111" t="s">
        <v>162</v>
      </c>
      <c r="B27" s="112">
        <v>748</v>
      </c>
    </row>
    <row r="28" s="110" customFormat="1" ht="18" customHeight="1" spans="1:2">
      <c r="A28" s="111" t="s">
        <v>163</v>
      </c>
      <c r="B28" s="112">
        <v>546</v>
      </c>
    </row>
    <row r="29" s="110" customFormat="1" ht="18" customHeight="1" spans="1:2">
      <c r="A29" s="111" t="s">
        <v>164</v>
      </c>
      <c r="B29" s="112">
        <v>576</v>
      </c>
    </row>
    <row r="30" s="110" customFormat="1" ht="18" customHeight="1" spans="1:2">
      <c r="A30" s="111" t="s">
        <v>153</v>
      </c>
      <c r="B30" s="112">
        <v>774</v>
      </c>
    </row>
    <row r="31" s="110" customFormat="1" ht="18" customHeight="1" spans="1:2">
      <c r="A31" s="111" t="s">
        <v>165</v>
      </c>
      <c r="B31" s="112">
        <v>1563</v>
      </c>
    </row>
    <row r="32" s="110" customFormat="1" ht="18" customHeight="1" spans="1:2">
      <c r="A32" s="111" t="s">
        <v>166</v>
      </c>
      <c r="B32" s="112">
        <v>2003</v>
      </c>
    </row>
    <row r="33" s="110" customFormat="1" ht="18" customHeight="1" spans="1:2">
      <c r="A33" s="111" t="s">
        <v>146</v>
      </c>
      <c r="B33" s="112">
        <v>696</v>
      </c>
    </row>
    <row r="34" s="110" customFormat="1" ht="18" customHeight="1" spans="1:2">
      <c r="A34" s="111" t="s">
        <v>147</v>
      </c>
      <c r="B34" s="112">
        <v>724</v>
      </c>
    </row>
    <row r="35" s="110" customFormat="1" ht="18" customHeight="1" spans="1:2">
      <c r="A35" s="111" t="s">
        <v>167</v>
      </c>
      <c r="B35" s="112">
        <v>253</v>
      </c>
    </row>
    <row r="36" s="110" customFormat="1" ht="18" customHeight="1" spans="1:2">
      <c r="A36" s="111" t="s">
        <v>153</v>
      </c>
      <c r="B36" s="112">
        <v>170</v>
      </c>
    </row>
    <row r="37" s="110" customFormat="1" ht="18" customHeight="1" spans="1:2">
      <c r="A37" s="111" t="s">
        <v>168</v>
      </c>
      <c r="B37" s="112">
        <v>160</v>
      </c>
    </row>
    <row r="38" s="110" customFormat="1" ht="18" customHeight="1" spans="1:2">
      <c r="A38" s="111" t="s">
        <v>169</v>
      </c>
      <c r="B38" s="112">
        <v>1648</v>
      </c>
    </row>
    <row r="39" s="110" customFormat="1" ht="18" customHeight="1" spans="1:2">
      <c r="A39" s="111" t="s">
        <v>146</v>
      </c>
      <c r="B39" s="112">
        <v>730</v>
      </c>
    </row>
    <row r="40" s="110" customFormat="1" ht="18" customHeight="1" spans="1:2">
      <c r="A40" s="111" t="s">
        <v>170</v>
      </c>
      <c r="B40" s="112">
        <v>343</v>
      </c>
    </row>
    <row r="41" s="110" customFormat="1" ht="18" customHeight="1" spans="1:2">
      <c r="A41" s="111" t="s">
        <v>171</v>
      </c>
      <c r="B41" s="112">
        <v>434</v>
      </c>
    </row>
    <row r="42" s="110" customFormat="1" ht="18" customHeight="1" spans="1:2">
      <c r="A42" s="111" t="s">
        <v>172</v>
      </c>
      <c r="B42" s="112">
        <v>130</v>
      </c>
    </row>
    <row r="43" s="110" customFormat="1" ht="18" customHeight="1" spans="1:2">
      <c r="A43" s="111" t="s">
        <v>173</v>
      </c>
      <c r="B43" s="112">
        <v>11</v>
      </c>
    </row>
    <row r="44" s="110" customFormat="1" ht="18" customHeight="1" spans="1:2">
      <c r="A44" s="111" t="s">
        <v>174</v>
      </c>
      <c r="B44" s="112">
        <v>5072</v>
      </c>
    </row>
    <row r="45" s="110" customFormat="1" ht="18" customHeight="1" spans="1:2">
      <c r="A45" s="111" t="s">
        <v>146</v>
      </c>
      <c r="B45" s="112">
        <v>2791</v>
      </c>
    </row>
    <row r="46" s="110" customFormat="1" ht="18" customHeight="1" spans="1:2">
      <c r="A46" s="111" t="s">
        <v>147</v>
      </c>
      <c r="B46" s="112">
        <v>418</v>
      </c>
    </row>
    <row r="47" s="110" customFormat="1" ht="18" customHeight="1" spans="1:2">
      <c r="A47" s="111" t="s">
        <v>175</v>
      </c>
      <c r="B47" s="112">
        <v>423</v>
      </c>
    </row>
    <row r="48" s="110" customFormat="1" ht="18" customHeight="1" spans="1:2">
      <c r="A48" s="111" t="s">
        <v>176</v>
      </c>
      <c r="B48" s="112">
        <v>1021</v>
      </c>
    </row>
    <row r="49" s="110" customFormat="1" ht="18" customHeight="1" spans="1:2">
      <c r="A49" s="111" t="s">
        <v>153</v>
      </c>
      <c r="B49" s="112">
        <v>5</v>
      </c>
    </row>
    <row r="50" s="110" customFormat="1" ht="18" customHeight="1" spans="1:2">
      <c r="A50" s="111" t="s">
        <v>177</v>
      </c>
      <c r="B50" s="112">
        <v>414</v>
      </c>
    </row>
    <row r="51" s="110" customFormat="1" ht="18" customHeight="1" spans="1:2">
      <c r="A51" s="111" t="s">
        <v>178</v>
      </c>
      <c r="B51" s="112">
        <v>2563</v>
      </c>
    </row>
    <row r="52" s="110" customFormat="1" ht="18" customHeight="1" spans="1:2">
      <c r="A52" s="111" t="s">
        <v>179</v>
      </c>
      <c r="B52" s="112">
        <v>2563</v>
      </c>
    </row>
    <row r="53" s="110" customFormat="1" ht="18" customHeight="1" spans="1:2">
      <c r="A53" s="111" t="s">
        <v>180</v>
      </c>
      <c r="B53" s="112">
        <v>1190</v>
      </c>
    </row>
    <row r="54" s="110" customFormat="1" ht="18" customHeight="1" spans="1:2">
      <c r="A54" s="111" t="s">
        <v>181</v>
      </c>
      <c r="B54" s="112">
        <v>400</v>
      </c>
    </row>
    <row r="55" s="110" customFormat="1" ht="18" customHeight="1" spans="1:2">
      <c r="A55" s="111" t="s">
        <v>182</v>
      </c>
      <c r="B55" s="112">
        <v>790</v>
      </c>
    </row>
    <row r="56" s="110" customFormat="1" ht="18" customHeight="1" spans="1:2">
      <c r="A56" s="111" t="s">
        <v>183</v>
      </c>
      <c r="B56" s="112">
        <v>893</v>
      </c>
    </row>
    <row r="57" s="110" customFormat="1" ht="18" customHeight="1" spans="1:2">
      <c r="A57" s="111" t="s">
        <v>184</v>
      </c>
      <c r="B57" s="112">
        <v>893</v>
      </c>
    </row>
    <row r="58" s="110" customFormat="1" ht="18" customHeight="1" spans="1:2">
      <c r="A58" s="111" t="s">
        <v>185</v>
      </c>
      <c r="B58" s="112">
        <v>4948</v>
      </c>
    </row>
    <row r="59" s="110" customFormat="1" ht="18" customHeight="1" spans="1:2">
      <c r="A59" s="111" t="s">
        <v>146</v>
      </c>
      <c r="B59" s="112">
        <v>3365</v>
      </c>
    </row>
    <row r="60" s="110" customFormat="1" ht="18" customHeight="1" spans="1:2">
      <c r="A60" s="111" t="s">
        <v>147</v>
      </c>
      <c r="B60" s="112">
        <v>1266</v>
      </c>
    </row>
    <row r="61" s="110" customFormat="1" ht="18" customHeight="1" spans="1:2">
      <c r="A61" s="111" t="s">
        <v>153</v>
      </c>
      <c r="B61" s="112">
        <v>258</v>
      </c>
    </row>
    <row r="62" s="110" customFormat="1" ht="18" customHeight="1" spans="1:2">
      <c r="A62" s="111" t="s">
        <v>186</v>
      </c>
      <c r="B62" s="112">
        <v>59</v>
      </c>
    </row>
    <row r="63" s="110" customFormat="1" ht="18" customHeight="1" spans="1:2">
      <c r="A63" s="111" t="s">
        <v>187</v>
      </c>
      <c r="B63" s="112">
        <v>2016</v>
      </c>
    </row>
    <row r="64" s="110" customFormat="1" ht="18" customHeight="1" spans="1:2">
      <c r="A64" s="111" t="s">
        <v>146</v>
      </c>
      <c r="B64" s="112">
        <v>844</v>
      </c>
    </row>
    <row r="65" s="110" customFormat="1" ht="18" customHeight="1" spans="1:2">
      <c r="A65" s="111" t="s">
        <v>147</v>
      </c>
      <c r="B65" s="112">
        <v>783</v>
      </c>
    </row>
    <row r="66" s="110" customFormat="1" ht="18" customHeight="1" spans="1:2">
      <c r="A66" s="111" t="s">
        <v>188</v>
      </c>
      <c r="B66" s="112">
        <v>63</v>
      </c>
    </row>
    <row r="67" s="110" customFormat="1" ht="18" customHeight="1" spans="1:2">
      <c r="A67" s="111" t="s">
        <v>153</v>
      </c>
      <c r="B67" s="112">
        <v>295</v>
      </c>
    </row>
    <row r="68" s="110" customFormat="1" ht="18" customHeight="1" spans="1:2">
      <c r="A68" s="111" t="s">
        <v>189</v>
      </c>
      <c r="B68" s="112">
        <v>31</v>
      </c>
    </row>
    <row r="69" s="110" customFormat="1" ht="18" customHeight="1" spans="1:2">
      <c r="A69" s="111" t="s">
        <v>190</v>
      </c>
      <c r="B69" s="112">
        <v>21</v>
      </c>
    </row>
    <row r="70" s="110" customFormat="1" ht="18" customHeight="1" spans="1:2">
      <c r="A70" s="111" t="s">
        <v>191</v>
      </c>
      <c r="B70" s="112">
        <v>21</v>
      </c>
    </row>
    <row r="71" s="110" customFormat="1" ht="18" customHeight="1" spans="1:2">
      <c r="A71" s="111" t="s">
        <v>192</v>
      </c>
      <c r="B71" s="112">
        <v>617</v>
      </c>
    </row>
    <row r="72" s="110" customFormat="1" ht="18" customHeight="1" spans="1:2">
      <c r="A72" s="111" t="s">
        <v>146</v>
      </c>
      <c r="B72" s="112">
        <v>341</v>
      </c>
    </row>
    <row r="73" s="110" customFormat="1" ht="18" customHeight="1" spans="1:2">
      <c r="A73" s="111" t="s">
        <v>193</v>
      </c>
      <c r="B73" s="112">
        <v>276</v>
      </c>
    </row>
    <row r="74" s="110" customFormat="1" ht="18" customHeight="1" spans="1:2">
      <c r="A74" s="111" t="s">
        <v>194</v>
      </c>
      <c r="B74" s="112">
        <v>1274</v>
      </c>
    </row>
    <row r="75" s="110" customFormat="1" ht="18" customHeight="1" spans="1:2">
      <c r="A75" s="111" t="s">
        <v>146</v>
      </c>
      <c r="B75" s="112">
        <v>375</v>
      </c>
    </row>
    <row r="76" s="110" customFormat="1" ht="18" customHeight="1" spans="1:2">
      <c r="A76" s="111" t="s">
        <v>147</v>
      </c>
      <c r="B76" s="112">
        <v>260</v>
      </c>
    </row>
    <row r="77" s="110" customFormat="1" ht="18" customHeight="1" spans="1:2">
      <c r="A77" s="111" t="s">
        <v>158</v>
      </c>
      <c r="B77" s="112">
        <v>226</v>
      </c>
    </row>
    <row r="78" s="110" customFormat="1" ht="18" customHeight="1" spans="1:2">
      <c r="A78" s="111" t="s">
        <v>153</v>
      </c>
      <c r="B78" s="112">
        <v>44</v>
      </c>
    </row>
    <row r="79" s="110" customFormat="1" ht="18" customHeight="1" spans="1:2">
      <c r="A79" s="111" t="s">
        <v>195</v>
      </c>
      <c r="B79" s="112">
        <v>369</v>
      </c>
    </row>
    <row r="80" s="110" customFormat="1" ht="18" customHeight="1" spans="1:2">
      <c r="A80" s="111" t="s">
        <v>196</v>
      </c>
      <c r="B80" s="112">
        <v>2382</v>
      </c>
    </row>
    <row r="81" s="110" customFormat="1" ht="18" customHeight="1" spans="1:2">
      <c r="A81" s="111" t="s">
        <v>146</v>
      </c>
      <c r="B81" s="112">
        <v>838</v>
      </c>
    </row>
    <row r="82" s="110" customFormat="1" ht="18" customHeight="1" spans="1:2">
      <c r="A82" s="111" t="s">
        <v>147</v>
      </c>
      <c r="B82" s="112">
        <v>1108</v>
      </c>
    </row>
    <row r="83" s="110" customFormat="1" ht="18" customHeight="1" spans="1:2">
      <c r="A83" s="111" t="s">
        <v>153</v>
      </c>
      <c r="B83" s="112">
        <v>261</v>
      </c>
    </row>
    <row r="84" s="110" customFormat="1" ht="18" customHeight="1" spans="1:2">
      <c r="A84" s="111" t="s">
        <v>197</v>
      </c>
      <c r="B84" s="112">
        <v>175</v>
      </c>
    </row>
    <row r="85" s="110" customFormat="1" ht="18" customHeight="1" spans="1:2">
      <c r="A85" s="111" t="s">
        <v>198</v>
      </c>
      <c r="B85" s="112">
        <v>3216</v>
      </c>
    </row>
    <row r="86" s="110" customFormat="1" ht="18" customHeight="1" spans="1:2">
      <c r="A86" s="111" t="s">
        <v>146</v>
      </c>
      <c r="B86" s="112">
        <v>2377</v>
      </c>
    </row>
    <row r="87" s="110" customFormat="1" ht="18" customHeight="1" spans="1:2">
      <c r="A87" s="111" t="s">
        <v>147</v>
      </c>
      <c r="B87" s="112">
        <v>696</v>
      </c>
    </row>
    <row r="88" s="110" customFormat="1" ht="18" customHeight="1" spans="1:2">
      <c r="A88" s="111" t="s">
        <v>153</v>
      </c>
      <c r="B88" s="112">
        <v>143</v>
      </c>
    </row>
    <row r="89" s="110" customFormat="1" ht="18" customHeight="1" spans="1:2">
      <c r="A89" s="111" t="s">
        <v>199</v>
      </c>
      <c r="B89" s="112">
        <v>4121</v>
      </c>
    </row>
    <row r="90" s="110" customFormat="1" ht="18" customHeight="1" spans="1:2">
      <c r="A90" s="111" t="s">
        <v>146</v>
      </c>
      <c r="B90" s="112">
        <v>1356</v>
      </c>
    </row>
    <row r="91" s="110" customFormat="1" ht="18" customHeight="1" spans="1:2">
      <c r="A91" s="111" t="s">
        <v>147</v>
      </c>
      <c r="B91" s="112">
        <v>1510</v>
      </c>
    </row>
    <row r="92" s="110" customFormat="1" ht="18" customHeight="1" spans="1:2">
      <c r="A92" s="111" t="s">
        <v>153</v>
      </c>
      <c r="B92" s="112">
        <v>176</v>
      </c>
    </row>
    <row r="93" s="110" customFormat="1" ht="18" customHeight="1" spans="1:2">
      <c r="A93" s="111" t="s">
        <v>200</v>
      </c>
      <c r="B93" s="112">
        <v>1079</v>
      </c>
    </row>
    <row r="94" s="110" customFormat="1" ht="18" customHeight="1" spans="1:2">
      <c r="A94" s="111" t="s">
        <v>201</v>
      </c>
      <c r="B94" s="112">
        <v>3638</v>
      </c>
    </row>
    <row r="95" s="110" customFormat="1" ht="18" customHeight="1" spans="1:2">
      <c r="A95" s="111" t="s">
        <v>146</v>
      </c>
      <c r="B95" s="112">
        <v>1131</v>
      </c>
    </row>
    <row r="96" s="110" customFormat="1" ht="18" customHeight="1" spans="1:2">
      <c r="A96" s="111" t="s">
        <v>147</v>
      </c>
      <c r="B96" s="112">
        <v>2423</v>
      </c>
    </row>
    <row r="97" s="110" customFormat="1" ht="18" customHeight="1" spans="1:2">
      <c r="A97" s="111" t="s">
        <v>202</v>
      </c>
      <c r="B97" s="112">
        <v>84</v>
      </c>
    </row>
    <row r="98" s="110" customFormat="1" ht="18" customHeight="1" spans="1:2">
      <c r="A98" s="111" t="s">
        <v>203</v>
      </c>
      <c r="B98" s="112">
        <v>787</v>
      </c>
    </row>
    <row r="99" s="110" customFormat="1" ht="18" customHeight="1" spans="1:2">
      <c r="A99" s="111" t="s">
        <v>146</v>
      </c>
      <c r="B99" s="112">
        <v>192</v>
      </c>
    </row>
    <row r="100" s="110" customFormat="1" ht="18" customHeight="1" spans="1:2">
      <c r="A100" s="111" t="s">
        <v>147</v>
      </c>
      <c r="B100" s="112">
        <v>285</v>
      </c>
    </row>
    <row r="101" s="110" customFormat="1" ht="18" customHeight="1" spans="1:2">
      <c r="A101" s="111" t="s">
        <v>204</v>
      </c>
      <c r="B101" s="112">
        <v>49</v>
      </c>
    </row>
    <row r="102" s="110" customFormat="1" ht="18" customHeight="1" spans="1:2">
      <c r="A102" s="111" t="s">
        <v>153</v>
      </c>
      <c r="B102" s="112">
        <v>232</v>
      </c>
    </row>
    <row r="103" s="110" customFormat="1" ht="18" customHeight="1" spans="1:2">
      <c r="A103" s="111" t="s">
        <v>205</v>
      </c>
      <c r="B103" s="112">
        <v>29</v>
      </c>
    </row>
    <row r="104" s="110" customFormat="1" ht="18" customHeight="1" spans="1:2">
      <c r="A104" s="111" t="s">
        <v>206</v>
      </c>
      <c r="B104" s="112">
        <v>4079</v>
      </c>
    </row>
    <row r="105" s="110" customFormat="1" ht="18" customHeight="1" spans="1:2">
      <c r="A105" s="111" t="s">
        <v>146</v>
      </c>
      <c r="B105" s="112">
        <v>1120</v>
      </c>
    </row>
    <row r="106" s="110" customFormat="1" ht="18" customHeight="1" spans="1:2">
      <c r="A106" s="111" t="s">
        <v>147</v>
      </c>
      <c r="B106" s="112">
        <v>2298</v>
      </c>
    </row>
    <row r="107" s="110" customFormat="1" ht="18" customHeight="1" spans="1:2">
      <c r="A107" s="111" t="s">
        <v>153</v>
      </c>
      <c r="B107" s="112">
        <v>218</v>
      </c>
    </row>
    <row r="108" s="110" customFormat="1" ht="18" customHeight="1" spans="1:2">
      <c r="A108" s="111" t="s">
        <v>207</v>
      </c>
      <c r="B108" s="112">
        <v>443</v>
      </c>
    </row>
    <row r="109" s="110" customFormat="1" ht="18" customHeight="1" spans="1:2">
      <c r="A109" s="111" t="s">
        <v>208</v>
      </c>
      <c r="B109" s="112">
        <v>938</v>
      </c>
    </row>
    <row r="110" s="110" customFormat="1" ht="18" customHeight="1" spans="1:2">
      <c r="A110" s="111" t="s">
        <v>146</v>
      </c>
      <c r="B110" s="112">
        <v>41</v>
      </c>
    </row>
    <row r="111" s="110" customFormat="1" ht="18" customHeight="1" spans="1:2">
      <c r="A111" s="111" t="s">
        <v>147</v>
      </c>
      <c r="B111" s="112">
        <v>745</v>
      </c>
    </row>
    <row r="112" s="110" customFormat="1" ht="18" customHeight="1" spans="1:2">
      <c r="A112" s="111" t="s">
        <v>153</v>
      </c>
      <c r="B112" s="112">
        <v>152</v>
      </c>
    </row>
    <row r="113" s="110" customFormat="1" ht="18" customHeight="1" spans="1:2">
      <c r="A113" s="111" t="s">
        <v>209</v>
      </c>
      <c r="B113" s="112">
        <v>3783</v>
      </c>
    </row>
    <row r="114" s="110" customFormat="1" ht="18" customHeight="1" spans="1:2">
      <c r="A114" s="111" t="s">
        <v>147</v>
      </c>
      <c r="B114" s="112">
        <v>396</v>
      </c>
    </row>
    <row r="115" s="110" customFormat="1" ht="18" customHeight="1" spans="1:2">
      <c r="A115" s="111" t="s">
        <v>210</v>
      </c>
      <c r="B115" s="112">
        <v>357</v>
      </c>
    </row>
    <row r="116" s="110" customFormat="1" ht="18" customHeight="1" spans="1:2">
      <c r="A116" s="111" t="s">
        <v>211</v>
      </c>
      <c r="B116" s="112">
        <v>350</v>
      </c>
    </row>
    <row r="117" s="110" customFormat="1" ht="18" customHeight="1" spans="1:2">
      <c r="A117" s="111" t="s">
        <v>175</v>
      </c>
      <c r="B117" s="112">
        <v>30</v>
      </c>
    </row>
    <row r="118" s="110" customFormat="1" ht="18" customHeight="1" spans="1:2">
      <c r="A118" s="111" t="s">
        <v>212</v>
      </c>
      <c r="B118" s="112">
        <v>1838</v>
      </c>
    </row>
    <row r="119" s="110" customFormat="1" ht="18" customHeight="1" spans="1:2">
      <c r="A119" s="111" t="s">
        <v>213</v>
      </c>
      <c r="B119" s="112">
        <v>321</v>
      </c>
    </row>
    <row r="120" s="110" customFormat="1" ht="18" customHeight="1" spans="1:2">
      <c r="A120" s="111" t="s">
        <v>214</v>
      </c>
      <c r="B120" s="112">
        <v>180</v>
      </c>
    </row>
    <row r="121" s="110" customFormat="1" ht="18" customHeight="1" spans="1:2">
      <c r="A121" s="111" t="s">
        <v>215</v>
      </c>
      <c r="B121" s="112">
        <v>5</v>
      </c>
    </row>
    <row r="122" s="110" customFormat="1" ht="18" customHeight="1" spans="1:2">
      <c r="A122" s="111" t="s">
        <v>216</v>
      </c>
      <c r="B122" s="112">
        <v>306</v>
      </c>
    </row>
    <row r="123" s="110" customFormat="1" ht="18" customHeight="1" spans="1:2">
      <c r="A123" s="111" t="s">
        <v>217</v>
      </c>
      <c r="B123" s="112">
        <v>1846</v>
      </c>
    </row>
    <row r="124" s="110" customFormat="1" ht="18" customHeight="1" spans="1:2">
      <c r="A124" s="111" t="s">
        <v>218</v>
      </c>
      <c r="B124" s="112">
        <v>1846</v>
      </c>
    </row>
    <row r="125" s="110" customFormat="1" ht="18" customHeight="1" spans="1:2">
      <c r="A125" s="111" t="s">
        <v>42</v>
      </c>
      <c r="B125" s="112">
        <v>1205</v>
      </c>
    </row>
    <row r="126" s="110" customFormat="1" ht="18" customHeight="1" spans="1:2">
      <c r="A126" s="111" t="s">
        <v>219</v>
      </c>
      <c r="B126" s="112">
        <v>1205</v>
      </c>
    </row>
    <row r="127" s="110" customFormat="1" ht="18" customHeight="1" spans="1:2">
      <c r="A127" s="111" t="s">
        <v>220</v>
      </c>
      <c r="B127" s="112">
        <v>236</v>
      </c>
    </row>
    <row r="128" s="110" customFormat="1" ht="18" customHeight="1" spans="1:2">
      <c r="A128" s="111" t="s">
        <v>221</v>
      </c>
      <c r="B128" s="112">
        <v>402</v>
      </c>
    </row>
    <row r="129" s="110" customFormat="1" ht="18" customHeight="1" spans="1:2">
      <c r="A129" s="111" t="s">
        <v>222</v>
      </c>
      <c r="B129" s="112">
        <v>12</v>
      </c>
    </row>
    <row r="130" s="110" customFormat="1" ht="18" customHeight="1" spans="1:2">
      <c r="A130" s="111" t="s">
        <v>223</v>
      </c>
      <c r="B130" s="112">
        <v>143</v>
      </c>
    </row>
    <row r="131" s="110" customFormat="1" ht="18" customHeight="1" spans="1:2">
      <c r="A131" s="111" t="s">
        <v>224</v>
      </c>
      <c r="B131" s="112">
        <v>412</v>
      </c>
    </row>
    <row r="132" s="110" customFormat="1" ht="18" customHeight="1" spans="1:2">
      <c r="A132" s="111" t="s">
        <v>44</v>
      </c>
      <c r="B132" s="112">
        <v>102369</v>
      </c>
    </row>
    <row r="133" s="110" customFormat="1" ht="18" customHeight="1" spans="1:2">
      <c r="A133" s="111" t="s">
        <v>225</v>
      </c>
      <c r="B133" s="112">
        <v>89487</v>
      </c>
    </row>
    <row r="134" s="110" customFormat="1" ht="18" customHeight="1" spans="1:2">
      <c r="A134" s="111" t="s">
        <v>146</v>
      </c>
      <c r="B134" s="112">
        <v>70952</v>
      </c>
    </row>
    <row r="135" s="110" customFormat="1" ht="18" customHeight="1" spans="1:2">
      <c r="A135" s="111" t="s">
        <v>147</v>
      </c>
      <c r="B135" s="112">
        <v>9262</v>
      </c>
    </row>
    <row r="136" s="110" customFormat="1" ht="18" customHeight="1" spans="1:2">
      <c r="A136" s="111" t="s">
        <v>175</v>
      </c>
      <c r="B136" s="112">
        <v>3034</v>
      </c>
    </row>
    <row r="137" s="110" customFormat="1" ht="18" customHeight="1" spans="1:2">
      <c r="A137" s="111" t="s">
        <v>226</v>
      </c>
      <c r="B137" s="112">
        <v>6156</v>
      </c>
    </row>
    <row r="138" s="110" customFormat="1" ht="18" customHeight="1" spans="1:2">
      <c r="A138" s="111" t="s">
        <v>227</v>
      </c>
      <c r="B138" s="112">
        <v>83</v>
      </c>
    </row>
    <row r="139" s="110" customFormat="1" ht="18" customHeight="1" spans="1:2">
      <c r="A139" s="111" t="s">
        <v>228</v>
      </c>
      <c r="B139" s="112">
        <v>618</v>
      </c>
    </row>
    <row r="140" s="110" customFormat="1" ht="18" customHeight="1" spans="1:2">
      <c r="A140" s="111" t="s">
        <v>229</v>
      </c>
      <c r="B140" s="112">
        <v>618</v>
      </c>
    </row>
    <row r="141" s="110" customFormat="1" ht="18" customHeight="1" spans="1:2">
      <c r="A141" s="111" t="s">
        <v>230</v>
      </c>
      <c r="B141" s="112">
        <v>2957</v>
      </c>
    </row>
    <row r="142" s="110" customFormat="1" ht="18" customHeight="1" spans="1:2">
      <c r="A142" s="111" t="s">
        <v>146</v>
      </c>
      <c r="B142" s="112">
        <v>1173</v>
      </c>
    </row>
    <row r="143" s="110" customFormat="1" ht="18" customHeight="1" spans="1:2">
      <c r="A143" s="111" t="s">
        <v>147</v>
      </c>
      <c r="B143" s="112">
        <v>164</v>
      </c>
    </row>
    <row r="144" s="110" customFormat="1" ht="18" customHeight="1" spans="1:2">
      <c r="A144" s="111" t="s">
        <v>231</v>
      </c>
      <c r="B144" s="112">
        <v>417</v>
      </c>
    </row>
    <row r="145" s="110" customFormat="1" ht="18" customHeight="1" spans="1:2">
      <c r="A145" s="111" t="s">
        <v>232</v>
      </c>
      <c r="B145" s="112">
        <v>124</v>
      </c>
    </row>
    <row r="146" s="110" customFormat="1" ht="18" customHeight="1" spans="1:2">
      <c r="A146" s="111" t="s">
        <v>233</v>
      </c>
      <c r="B146" s="112">
        <v>240</v>
      </c>
    </row>
    <row r="147" s="110" customFormat="1" ht="18" customHeight="1" spans="1:2">
      <c r="A147" s="111" t="s">
        <v>234</v>
      </c>
      <c r="B147" s="112">
        <v>249</v>
      </c>
    </row>
    <row r="148" s="110" customFormat="1" ht="18" customHeight="1" spans="1:2">
      <c r="A148" s="111" t="s">
        <v>235</v>
      </c>
      <c r="B148" s="112">
        <v>53</v>
      </c>
    </row>
    <row r="149" s="110" customFormat="1" ht="18" customHeight="1" spans="1:2">
      <c r="A149" s="111" t="s">
        <v>236</v>
      </c>
      <c r="B149" s="112">
        <v>242</v>
      </c>
    </row>
    <row r="150" s="110" customFormat="1" ht="18" customHeight="1" spans="1:2">
      <c r="A150" s="111" t="s">
        <v>237</v>
      </c>
      <c r="B150" s="112">
        <v>2</v>
      </c>
    </row>
    <row r="151" s="110" customFormat="1" ht="18" customHeight="1" spans="1:2">
      <c r="A151" s="111" t="s">
        <v>153</v>
      </c>
      <c r="B151" s="112">
        <v>107</v>
      </c>
    </row>
    <row r="152" s="110" customFormat="1" ht="18" customHeight="1" spans="1:2">
      <c r="A152" s="111" t="s">
        <v>238</v>
      </c>
      <c r="B152" s="112">
        <v>186</v>
      </c>
    </row>
    <row r="153" s="110" customFormat="1" ht="18" customHeight="1" spans="1:2">
      <c r="A153" s="111" t="s">
        <v>239</v>
      </c>
      <c r="B153" s="112">
        <v>9307</v>
      </c>
    </row>
    <row r="154" s="110" customFormat="1" ht="18" customHeight="1" spans="1:2">
      <c r="A154" s="111" t="s">
        <v>240</v>
      </c>
      <c r="B154" s="112">
        <v>9307</v>
      </c>
    </row>
    <row r="155" s="110" customFormat="1" ht="18" customHeight="1" spans="1:2">
      <c r="A155" s="111" t="s">
        <v>46</v>
      </c>
      <c r="B155" s="112">
        <v>224843</v>
      </c>
    </row>
    <row r="156" s="110" customFormat="1" ht="18" customHeight="1" spans="1:2">
      <c r="A156" s="111" t="s">
        <v>241</v>
      </c>
      <c r="B156" s="112">
        <v>2442</v>
      </c>
    </row>
    <row r="157" s="110" customFormat="1" ht="18" customHeight="1" spans="1:2">
      <c r="A157" s="111" t="s">
        <v>146</v>
      </c>
      <c r="B157" s="112">
        <v>1049</v>
      </c>
    </row>
    <row r="158" s="110" customFormat="1" ht="18" customHeight="1" spans="1:2">
      <c r="A158" s="111" t="s">
        <v>147</v>
      </c>
      <c r="B158" s="112">
        <v>1358</v>
      </c>
    </row>
    <row r="159" s="110" customFormat="1" ht="18" customHeight="1" spans="1:2">
      <c r="A159" s="111" t="s">
        <v>242</v>
      </c>
      <c r="B159" s="112">
        <v>35</v>
      </c>
    </row>
    <row r="160" s="110" customFormat="1" ht="18" customHeight="1" spans="1:2">
      <c r="A160" s="111" t="s">
        <v>243</v>
      </c>
      <c r="B160" s="112">
        <v>191820</v>
      </c>
    </row>
    <row r="161" s="110" customFormat="1" ht="18" customHeight="1" spans="1:2">
      <c r="A161" s="111" t="s">
        <v>244</v>
      </c>
      <c r="B161" s="112">
        <v>12992</v>
      </c>
    </row>
    <row r="162" s="110" customFormat="1" ht="18" customHeight="1" spans="1:2">
      <c r="A162" s="111" t="s">
        <v>245</v>
      </c>
      <c r="B162" s="112">
        <v>90192</v>
      </c>
    </row>
    <row r="163" s="110" customFormat="1" ht="18" customHeight="1" spans="1:2">
      <c r="A163" s="111" t="s">
        <v>246</v>
      </c>
      <c r="B163" s="112">
        <v>46475</v>
      </c>
    </row>
    <row r="164" s="110" customFormat="1" ht="18" customHeight="1" spans="1:2">
      <c r="A164" s="111" t="s">
        <v>247</v>
      </c>
      <c r="B164" s="112">
        <v>41941</v>
      </c>
    </row>
    <row r="165" s="110" customFormat="1" ht="18" customHeight="1" spans="1:2">
      <c r="A165" s="111" t="s">
        <v>248</v>
      </c>
      <c r="B165" s="112">
        <v>51</v>
      </c>
    </row>
    <row r="166" s="110" customFormat="1" ht="18" customHeight="1" spans="1:2">
      <c r="A166" s="111" t="s">
        <v>249</v>
      </c>
      <c r="B166" s="112">
        <v>169</v>
      </c>
    </row>
    <row r="167" s="110" customFormat="1" ht="18" customHeight="1" spans="1:2">
      <c r="A167" s="111" t="s">
        <v>250</v>
      </c>
      <c r="B167" s="112">
        <v>15535</v>
      </c>
    </row>
    <row r="168" s="110" customFormat="1" ht="18" customHeight="1" spans="1:2">
      <c r="A168" s="111" t="s">
        <v>251</v>
      </c>
      <c r="B168" s="112">
        <v>14929</v>
      </c>
    </row>
    <row r="169" s="110" customFormat="1" ht="18" customHeight="1" spans="1:2">
      <c r="A169" s="111" t="s">
        <v>252</v>
      </c>
      <c r="B169" s="112">
        <v>606</v>
      </c>
    </row>
    <row r="170" s="110" customFormat="1" ht="18" customHeight="1" spans="1:2">
      <c r="A170" s="111" t="s">
        <v>253</v>
      </c>
      <c r="B170" s="112">
        <v>527</v>
      </c>
    </row>
    <row r="171" s="110" customFormat="1" ht="18" customHeight="1" spans="1:2">
      <c r="A171" s="111" t="s">
        <v>254</v>
      </c>
      <c r="B171" s="112">
        <v>255</v>
      </c>
    </row>
    <row r="172" s="110" customFormat="1" ht="18" customHeight="1" spans="1:2">
      <c r="A172" s="111" t="s">
        <v>255</v>
      </c>
      <c r="B172" s="112">
        <v>272</v>
      </c>
    </row>
    <row r="173" s="110" customFormat="1" ht="18" customHeight="1" spans="1:2">
      <c r="A173" s="111" t="s">
        <v>256</v>
      </c>
      <c r="B173" s="112">
        <v>1116</v>
      </c>
    </row>
    <row r="174" s="110" customFormat="1" ht="18" customHeight="1" spans="1:2">
      <c r="A174" s="111" t="s">
        <v>257</v>
      </c>
      <c r="B174" s="112">
        <v>1116</v>
      </c>
    </row>
    <row r="175" s="110" customFormat="1" ht="18" customHeight="1" spans="1:2">
      <c r="A175" s="111" t="s">
        <v>258</v>
      </c>
      <c r="B175" s="112">
        <v>4509</v>
      </c>
    </row>
    <row r="176" s="110" customFormat="1" ht="18" customHeight="1" spans="1:2">
      <c r="A176" s="111" t="s">
        <v>259</v>
      </c>
      <c r="B176" s="112">
        <v>2518</v>
      </c>
    </row>
    <row r="177" s="110" customFormat="1" ht="18" customHeight="1" spans="1:2">
      <c r="A177" s="111" t="s">
        <v>260</v>
      </c>
      <c r="B177" s="112">
        <v>1213</v>
      </c>
    </row>
    <row r="178" s="110" customFormat="1" ht="18" customHeight="1" spans="1:2">
      <c r="A178" s="111" t="s">
        <v>261</v>
      </c>
      <c r="B178" s="112">
        <v>778</v>
      </c>
    </row>
    <row r="179" s="110" customFormat="1" ht="18" customHeight="1" spans="1:2">
      <c r="A179" s="111" t="s">
        <v>262</v>
      </c>
      <c r="B179" s="112">
        <v>7617</v>
      </c>
    </row>
    <row r="180" s="110" customFormat="1" ht="18" customHeight="1" spans="1:2">
      <c r="A180" s="111" t="s">
        <v>263</v>
      </c>
      <c r="B180" s="112">
        <v>76</v>
      </c>
    </row>
    <row r="181" s="110" customFormat="1" ht="18" customHeight="1" spans="1:2">
      <c r="A181" s="111" t="s">
        <v>264</v>
      </c>
      <c r="B181" s="112">
        <v>135</v>
      </c>
    </row>
    <row r="182" s="110" customFormat="1" ht="18" customHeight="1" spans="1:2">
      <c r="A182" s="111" t="s">
        <v>265</v>
      </c>
      <c r="B182" s="112">
        <v>434</v>
      </c>
    </row>
    <row r="183" s="110" customFormat="1" ht="18" customHeight="1" spans="1:2">
      <c r="A183" s="111" t="s">
        <v>266</v>
      </c>
      <c r="B183" s="112">
        <v>6954</v>
      </c>
    </row>
    <row r="184" s="110" customFormat="1" ht="18" customHeight="1" spans="1:2">
      <c r="A184" s="111" t="s">
        <v>267</v>
      </c>
      <c r="B184" s="112">
        <v>18</v>
      </c>
    </row>
    <row r="185" s="110" customFormat="1" ht="18" customHeight="1" spans="1:2">
      <c r="A185" s="111" t="s">
        <v>268</v>
      </c>
      <c r="B185" s="112">
        <v>1277</v>
      </c>
    </row>
    <row r="186" s="110" customFormat="1" ht="18" customHeight="1" spans="1:2">
      <c r="A186" s="111" t="s">
        <v>269</v>
      </c>
      <c r="B186" s="112">
        <v>1277</v>
      </c>
    </row>
    <row r="187" s="110" customFormat="1" ht="18" customHeight="1" spans="1:2">
      <c r="A187" s="111" t="s">
        <v>48</v>
      </c>
      <c r="B187" s="112">
        <v>26680</v>
      </c>
    </row>
    <row r="188" s="110" customFormat="1" ht="18" customHeight="1" spans="1:2">
      <c r="A188" s="111" t="s">
        <v>270</v>
      </c>
      <c r="B188" s="112">
        <v>607</v>
      </c>
    </row>
    <row r="189" s="110" customFormat="1" ht="18" customHeight="1" spans="1:2">
      <c r="A189" s="111" t="s">
        <v>146</v>
      </c>
      <c r="B189" s="112">
        <v>267</v>
      </c>
    </row>
    <row r="190" s="110" customFormat="1" ht="18" customHeight="1" spans="1:2">
      <c r="A190" s="111" t="s">
        <v>147</v>
      </c>
      <c r="B190" s="112">
        <v>192</v>
      </c>
    </row>
    <row r="191" s="110" customFormat="1" ht="18" customHeight="1" spans="1:2">
      <c r="A191" s="111" t="s">
        <v>271</v>
      </c>
      <c r="B191" s="112">
        <v>148</v>
      </c>
    </row>
    <row r="192" s="110" customFormat="1" ht="18" customHeight="1" spans="1:2">
      <c r="A192" s="111" t="s">
        <v>272</v>
      </c>
      <c r="B192" s="112">
        <v>25171</v>
      </c>
    </row>
    <row r="193" s="110" customFormat="1" ht="18" customHeight="1" spans="1:2">
      <c r="A193" s="111" t="s">
        <v>273</v>
      </c>
      <c r="B193" s="112">
        <v>11685</v>
      </c>
    </row>
    <row r="194" s="110" customFormat="1" ht="18" customHeight="1" spans="1:2">
      <c r="A194" s="111" t="s">
        <v>274</v>
      </c>
      <c r="B194" s="112">
        <v>13486</v>
      </c>
    </row>
    <row r="195" s="110" customFormat="1" ht="18" customHeight="1" spans="1:2">
      <c r="A195" s="111" t="s">
        <v>275</v>
      </c>
      <c r="B195" s="112">
        <v>507</v>
      </c>
    </row>
    <row r="196" s="110" customFormat="1" ht="18" customHeight="1" spans="1:2">
      <c r="A196" s="111" t="s">
        <v>276</v>
      </c>
      <c r="B196" s="112">
        <v>353</v>
      </c>
    </row>
    <row r="197" s="110" customFormat="1" ht="18" customHeight="1" spans="1:2">
      <c r="A197" s="111" t="s">
        <v>277</v>
      </c>
      <c r="B197" s="112">
        <v>154</v>
      </c>
    </row>
    <row r="198" s="110" customFormat="1" ht="18" customHeight="1" spans="1:2">
      <c r="A198" s="111" t="s">
        <v>278</v>
      </c>
      <c r="B198" s="112">
        <v>395</v>
      </c>
    </row>
    <row r="199" s="110" customFormat="1" ht="18" customHeight="1" spans="1:2">
      <c r="A199" s="111" t="s">
        <v>279</v>
      </c>
      <c r="B199" s="112">
        <v>365</v>
      </c>
    </row>
    <row r="200" s="110" customFormat="1" ht="18" customHeight="1" spans="1:2">
      <c r="A200" s="111" t="s">
        <v>280</v>
      </c>
      <c r="B200" s="112">
        <v>30</v>
      </c>
    </row>
    <row r="201" s="110" customFormat="1" ht="18" customHeight="1" spans="1:2">
      <c r="A201" s="111" t="s">
        <v>89</v>
      </c>
      <c r="B201" s="112">
        <v>14422</v>
      </c>
    </row>
    <row r="202" s="110" customFormat="1" ht="18" customHeight="1" spans="1:2">
      <c r="A202" s="111" t="s">
        <v>281</v>
      </c>
      <c r="B202" s="112">
        <v>7748</v>
      </c>
    </row>
    <row r="203" s="110" customFormat="1" ht="18" customHeight="1" spans="1:2">
      <c r="A203" s="111" t="s">
        <v>146</v>
      </c>
      <c r="B203" s="112">
        <v>1273</v>
      </c>
    </row>
    <row r="204" s="110" customFormat="1" ht="18" customHeight="1" spans="1:2">
      <c r="A204" s="111" t="s">
        <v>147</v>
      </c>
      <c r="B204" s="112">
        <v>66</v>
      </c>
    </row>
    <row r="205" s="110" customFormat="1" ht="18" customHeight="1" spans="1:2">
      <c r="A205" s="111" t="s">
        <v>282</v>
      </c>
      <c r="B205" s="112">
        <v>1139</v>
      </c>
    </row>
    <row r="206" s="110" customFormat="1" ht="18" customHeight="1" spans="1:2">
      <c r="A206" s="111" t="s">
        <v>283</v>
      </c>
      <c r="B206" s="112">
        <v>14</v>
      </c>
    </row>
    <row r="207" s="110" customFormat="1" ht="18" customHeight="1" spans="1:2">
      <c r="A207" s="111" t="s">
        <v>284</v>
      </c>
      <c r="B207" s="112">
        <v>4264</v>
      </c>
    </row>
    <row r="208" s="110" customFormat="1" ht="18" customHeight="1" spans="1:2">
      <c r="A208" s="111" t="s">
        <v>285</v>
      </c>
      <c r="B208" s="112">
        <v>24</v>
      </c>
    </row>
    <row r="209" s="110" customFormat="1" ht="18" customHeight="1" spans="1:2">
      <c r="A209" s="111" t="s">
        <v>286</v>
      </c>
      <c r="B209" s="112">
        <v>191</v>
      </c>
    </row>
    <row r="210" s="110" customFormat="1" ht="18" customHeight="1" spans="1:2">
      <c r="A210" s="111" t="s">
        <v>287</v>
      </c>
      <c r="B210" s="112">
        <v>251</v>
      </c>
    </row>
    <row r="211" s="110" customFormat="1" ht="18" customHeight="1" spans="1:2">
      <c r="A211" s="111" t="s">
        <v>288</v>
      </c>
      <c r="B211" s="112">
        <v>41</v>
      </c>
    </row>
    <row r="212" s="110" customFormat="1" ht="18" customHeight="1" spans="1:2">
      <c r="A212" s="111" t="s">
        <v>289</v>
      </c>
      <c r="B212" s="112">
        <v>485</v>
      </c>
    </row>
    <row r="213" s="110" customFormat="1" ht="18" customHeight="1" spans="1:2">
      <c r="A213" s="111" t="s">
        <v>290</v>
      </c>
      <c r="B213" s="112">
        <v>676</v>
      </c>
    </row>
    <row r="214" s="110" customFormat="1" ht="18" customHeight="1" spans="1:2">
      <c r="A214" s="111" t="s">
        <v>291</v>
      </c>
      <c r="B214" s="112">
        <v>70</v>
      </c>
    </row>
    <row r="215" s="110" customFormat="1" ht="18" customHeight="1" spans="1:2">
      <c r="A215" s="111" t="s">
        <v>292</v>
      </c>
      <c r="B215" s="112">
        <v>450</v>
      </c>
    </row>
    <row r="216" s="110" customFormat="1" ht="18" customHeight="1" spans="1:2">
      <c r="A216" s="111" t="s">
        <v>293</v>
      </c>
      <c r="B216" s="112">
        <v>156</v>
      </c>
    </row>
    <row r="217" s="110" customFormat="1" ht="18" customHeight="1" spans="1:2">
      <c r="A217" s="111" t="s">
        <v>294</v>
      </c>
      <c r="B217" s="112">
        <v>1534</v>
      </c>
    </row>
    <row r="218" s="110" customFormat="1" ht="18" customHeight="1" spans="1:2">
      <c r="A218" s="111" t="s">
        <v>295</v>
      </c>
      <c r="B218" s="112">
        <v>709</v>
      </c>
    </row>
    <row r="219" s="110" customFormat="1" ht="18" customHeight="1" spans="1:2">
      <c r="A219" s="111" t="s">
        <v>296</v>
      </c>
      <c r="B219" s="112">
        <v>284</v>
      </c>
    </row>
    <row r="220" s="110" customFormat="1" ht="18" customHeight="1" spans="1:2">
      <c r="A220" s="111" t="s">
        <v>297</v>
      </c>
      <c r="B220" s="112">
        <v>56</v>
      </c>
    </row>
    <row r="221" s="110" customFormat="1" ht="18" customHeight="1" spans="1:2">
      <c r="A221" s="111" t="s">
        <v>298</v>
      </c>
      <c r="B221" s="112">
        <v>485</v>
      </c>
    </row>
    <row r="222" s="110" customFormat="1" ht="18" customHeight="1" spans="1:2">
      <c r="A222" s="111" t="s">
        <v>299</v>
      </c>
      <c r="B222" s="112">
        <v>2144</v>
      </c>
    </row>
    <row r="223" s="110" customFormat="1" ht="18" customHeight="1" spans="1:2">
      <c r="A223" s="111" t="s">
        <v>300</v>
      </c>
      <c r="B223" s="112">
        <v>466</v>
      </c>
    </row>
    <row r="224" s="110" customFormat="1" ht="18" customHeight="1" spans="1:2">
      <c r="A224" s="111" t="s">
        <v>301</v>
      </c>
      <c r="B224" s="112">
        <v>1678</v>
      </c>
    </row>
    <row r="225" s="110" customFormat="1" ht="18" customHeight="1" spans="1:2">
      <c r="A225" s="111" t="s">
        <v>302</v>
      </c>
      <c r="B225" s="112">
        <v>1908</v>
      </c>
    </row>
    <row r="226" s="110" customFormat="1" ht="18" customHeight="1" spans="1:2">
      <c r="A226" s="111" t="s">
        <v>303</v>
      </c>
      <c r="B226" s="112">
        <v>16</v>
      </c>
    </row>
    <row r="227" s="110" customFormat="1" ht="18" customHeight="1" spans="1:2">
      <c r="A227" s="111" t="s">
        <v>304</v>
      </c>
      <c r="B227" s="112">
        <v>1892</v>
      </c>
    </row>
    <row r="228" s="110" customFormat="1" ht="18" customHeight="1" spans="1:2">
      <c r="A228" s="111" t="s">
        <v>305</v>
      </c>
      <c r="B228" s="112">
        <v>412</v>
      </c>
    </row>
    <row r="229" s="110" customFormat="1" ht="18" customHeight="1" spans="1:2">
      <c r="A229" s="111" t="s">
        <v>306</v>
      </c>
      <c r="B229" s="112">
        <v>59</v>
      </c>
    </row>
    <row r="230" s="110" customFormat="1" ht="18" customHeight="1" spans="1:2">
      <c r="A230" s="111" t="s">
        <v>307</v>
      </c>
      <c r="B230" s="112">
        <v>153</v>
      </c>
    </row>
    <row r="231" s="110" customFormat="1" ht="18" customHeight="1" spans="1:2">
      <c r="A231" s="111" t="s">
        <v>308</v>
      </c>
      <c r="B231" s="112">
        <v>200</v>
      </c>
    </row>
    <row r="232" s="110" customFormat="1" ht="18" customHeight="1" spans="1:2">
      <c r="A232" s="111" t="s">
        <v>52</v>
      </c>
      <c r="B232" s="112">
        <v>107175</v>
      </c>
    </row>
    <row r="233" s="110" customFormat="1" ht="18" customHeight="1" spans="1:2">
      <c r="A233" s="111" t="s">
        <v>309</v>
      </c>
      <c r="B233" s="112">
        <v>7840</v>
      </c>
    </row>
    <row r="234" s="110" customFormat="1" ht="18" customHeight="1" spans="1:2">
      <c r="A234" s="111" t="s">
        <v>146</v>
      </c>
      <c r="B234" s="112">
        <v>2868</v>
      </c>
    </row>
    <row r="235" s="110" customFormat="1" ht="18" customHeight="1" spans="1:2">
      <c r="A235" s="111" t="s">
        <v>147</v>
      </c>
      <c r="B235" s="112">
        <v>1781</v>
      </c>
    </row>
    <row r="236" s="110" customFormat="1" ht="18" customHeight="1" spans="1:2">
      <c r="A236" s="111" t="s">
        <v>310</v>
      </c>
      <c r="B236" s="112">
        <v>177</v>
      </c>
    </row>
    <row r="237" s="110" customFormat="1" ht="18" customHeight="1" spans="1:2">
      <c r="A237" s="111" t="s">
        <v>311</v>
      </c>
      <c r="B237" s="112">
        <v>15</v>
      </c>
    </row>
    <row r="238" s="110" customFormat="1" ht="18" customHeight="1" spans="1:2">
      <c r="A238" s="111" t="s">
        <v>312</v>
      </c>
      <c r="B238" s="112">
        <v>248</v>
      </c>
    </row>
    <row r="239" s="110" customFormat="1" ht="18" customHeight="1" spans="1:2">
      <c r="A239" s="111" t="s">
        <v>313</v>
      </c>
      <c r="B239" s="112">
        <v>436</v>
      </c>
    </row>
    <row r="240" s="110" customFormat="1" ht="18" customHeight="1" spans="1:2">
      <c r="A240" s="111" t="s">
        <v>314</v>
      </c>
      <c r="B240" s="112">
        <v>73</v>
      </c>
    </row>
    <row r="241" s="110" customFormat="1" ht="18" customHeight="1" spans="1:2">
      <c r="A241" s="111" t="s">
        <v>315</v>
      </c>
      <c r="B241" s="112">
        <v>20</v>
      </c>
    </row>
    <row r="242" s="110" customFormat="1" ht="18" customHeight="1" spans="1:2">
      <c r="A242" s="111" t="s">
        <v>316</v>
      </c>
      <c r="B242" s="112">
        <v>2222</v>
      </c>
    </row>
    <row r="243" s="110" customFormat="1" ht="18" customHeight="1" spans="1:2">
      <c r="A243" s="111" t="s">
        <v>317</v>
      </c>
      <c r="B243" s="112">
        <v>22154</v>
      </c>
    </row>
    <row r="244" s="110" customFormat="1" ht="18" customHeight="1" spans="1:2">
      <c r="A244" s="111" t="s">
        <v>146</v>
      </c>
      <c r="B244" s="112">
        <v>1702</v>
      </c>
    </row>
    <row r="245" s="110" customFormat="1" ht="18" customHeight="1" spans="1:2">
      <c r="A245" s="111" t="s">
        <v>147</v>
      </c>
      <c r="B245" s="112">
        <v>1028</v>
      </c>
    </row>
    <row r="246" s="110" customFormat="1" ht="18" customHeight="1" spans="1:2">
      <c r="A246" s="111" t="s">
        <v>318</v>
      </c>
      <c r="B246" s="112">
        <v>93</v>
      </c>
    </row>
    <row r="247" s="110" customFormat="1" ht="18" customHeight="1" spans="1:2">
      <c r="A247" s="111" t="s">
        <v>319</v>
      </c>
      <c r="B247" s="112">
        <v>18870</v>
      </c>
    </row>
    <row r="248" s="110" customFormat="1" ht="18" customHeight="1" spans="1:2">
      <c r="A248" s="111" t="s">
        <v>320</v>
      </c>
      <c r="B248" s="112">
        <v>461</v>
      </c>
    </row>
    <row r="249" s="110" customFormat="1" ht="18" customHeight="1" spans="1:2">
      <c r="A249" s="111" t="s">
        <v>321</v>
      </c>
      <c r="B249" s="112">
        <v>53196</v>
      </c>
    </row>
    <row r="250" s="110" customFormat="1" ht="18" customHeight="1" spans="1:2">
      <c r="A250" s="111" t="s">
        <v>322</v>
      </c>
      <c r="B250" s="112">
        <v>169</v>
      </c>
    </row>
    <row r="251" s="110" customFormat="1" ht="18" customHeight="1" spans="1:2">
      <c r="A251" s="111" t="s">
        <v>323</v>
      </c>
      <c r="B251" s="112">
        <v>24</v>
      </c>
    </row>
    <row r="252" s="110" customFormat="1" ht="18" customHeight="1" spans="1:2">
      <c r="A252" s="111" t="s">
        <v>324</v>
      </c>
      <c r="B252" s="112">
        <v>1334</v>
      </c>
    </row>
    <row r="253" s="110" customFormat="1" ht="18" customHeight="1" spans="1:2">
      <c r="A253" s="111" t="s">
        <v>325</v>
      </c>
      <c r="B253" s="112">
        <v>21109</v>
      </c>
    </row>
    <row r="254" s="110" customFormat="1" ht="18" customHeight="1" spans="1:2">
      <c r="A254" s="111" t="s">
        <v>326</v>
      </c>
      <c r="B254" s="112">
        <v>9738</v>
      </c>
    </row>
    <row r="255" s="110" customFormat="1" ht="18" customHeight="1" spans="1:2">
      <c r="A255" s="111" t="s">
        <v>327</v>
      </c>
      <c r="B255" s="112">
        <v>20822</v>
      </c>
    </row>
    <row r="256" s="110" customFormat="1" ht="18" customHeight="1" spans="1:2">
      <c r="A256" s="111" t="s">
        <v>328</v>
      </c>
      <c r="B256" s="112">
        <v>9228</v>
      </c>
    </row>
    <row r="257" s="110" customFormat="1" ht="18" customHeight="1" spans="1:2">
      <c r="A257" s="111" t="s">
        <v>329</v>
      </c>
      <c r="B257" s="112">
        <v>5638</v>
      </c>
    </row>
    <row r="258" s="110" customFormat="1" ht="18" customHeight="1" spans="1:2">
      <c r="A258" s="111" t="s">
        <v>330</v>
      </c>
      <c r="B258" s="112">
        <v>437</v>
      </c>
    </row>
    <row r="259" s="110" customFormat="1" ht="18" customHeight="1" spans="1:2">
      <c r="A259" s="111" t="s">
        <v>331</v>
      </c>
      <c r="B259" s="112">
        <v>2029</v>
      </c>
    </row>
    <row r="260" s="110" customFormat="1" ht="18" customHeight="1" spans="1:2">
      <c r="A260" s="111" t="s">
        <v>332</v>
      </c>
      <c r="B260" s="112">
        <v>11</v>
      </c>
    </row>
    <row r="261" s="110" customFormat="1" ht="18" customHeight="1" spans="1:2">
      <c r="A261" s="111" t="s">
        <v>333</v>
      </c>
      <c r="B261" s="112">
        <v>15</v>
      </c>
    </row>
    <row r="262" s="110" customFormat="1" ht="18" customHeight="1" spans="1:2">
      <c r="A262" s="111" t="s">
        <v>334</v>
      </c>
      <c r="B262" s="112">
        <v>707</v>
      </c>
    </row>
    <row r="263" s="110" customFormat="1" ht="18" customHeight="1" spans="1:2">
      <c r="A263" s="111" t="s">
        <v>335</v>
      </c>
      <c r="B263" s="112">
        <v>391</v>
      </c>
    </row>
    <row r="264" s="110" customFormat="1" ht="18" customHeight="1" spans="1:2">
      <c r="A264" s="111" t="s">
        <v>336</v>
      </c>
      <c r="B264" s="112">
        <v>3039</v>
      </c>
    </row>
    <row r="265" s="110" customFormat="1" ht="18" customHeight="1" spans="1:2">
      <c r="A265" s="111" t="s">
        <v>337</v>
      </c>
      <c r="B265" s="112">
        <v>160</v>
      </c>
    </row>
    <row r="266" s="110" customFormat="1" ht="18" customHeight="1" spans="1:2">
      <c r="A266" s="111" t="s">
        <v>338</v>
      </c>
      <c r="B266" s="112">
        <v>488</v>
      </c>
    </row>
    <row r="267" s="110" customFormat="1" ht="18" customHeight="1" spans="1:2">
      <c r="A267" s="111" t="s">
        <v>339</v>
      </c>
      <c r="B267" s="112">
        <v>1196</v>
      </c>
    </row>
    <row r="268" s="110" customFormat="1" ht="18" customHeight="1" spans="1:2">
      <c r="A268" s="111" t="s">
        <v>340</v>
      </c>
      <c r="B268" s="112">
        <v>455</v>
      </c>
    </row>
    <row r="269" s="110" customFormat="1" ht="18" customHeight="1" spans="1:2">
      <c r="A269" s="111" t="s">
        <v>341</v>
      </c>
      <c r="B269" s="112">
        <v>54</v>
      </c>
    </row>
    <row r="270" s="110" customFormat="1" ht="18" customHeight="1" spans="1:2">
      <c r="A270" s="111" t="s">
        <v>342</v>
      </c>
      <c r="B270" s="112">
        <v>686</v>
      </c>
    </row>
    <row r="271" s="110" customFormat="1" ht="18" customHeight="1" spans="1:2">
      <c r="A271" s="111" t="s">
        <v>343</v>
      </c>
      <c r="B271" s="112">
        <v>4504</v>
      </c>
    </row>
    <row r="272" s="110" customFormat="1" ht="18" customHeight="1" spans="1:2">
      <c r="A272" s="111" t="s">
        <v>344</v>
      </c>
      <c r="B272" s="112">
        <v>1222</v>
      </c>
    </row>
    <row r="273" s="110" customFormat="1" ht="18" customHeight="1" spans="1:2">
      <c r="A273" s="111" t="s">
        <v>345</v>
      </c>
      <c r="B273" s="112">
        <v>2034</v>
      </c>
    </row>
    <row r="274" s="110" customFormat="1" ht="18" customHeight="1" spans="1:2">
      <c r="A274" s="111" t="s">
        <v>346</v>
      </c>
      <c r="B274" s="112">
        <v>621</v>
      </c>
    </row>
    <row r="275" s="110" customFormat="1" ht="18" customHeight="1" spans="1:2">
      <c r="A275" s="111" t="s">
        <v>347</v>
      </c>
      <c r="B275" s="112">
        <v>34</v>
      </c>
    </row>
    <row r="276" s="110" customFormat="1" ht="18" customHeight="1" spans="1:2">
      <c r="A276" s="111" t="s">
        <v>348</v>
      </c>
      <c r="B276" s="112">
        <v>589</v>
      </c>
    </row>
    <row r="277" s="110" customFormat="1" ht="18" customHeight="1" spans="1:2">
      <c r="A277" s="111" t="s">
        <v>349</v>
      </c>
      <c r="B277" s="112">
        <v>4</v>
      </c>
    </row>
    <row r="278" s="110" customFormat="1" ht="18" customHeight="1" spans="1:2">
      <c r="A278" s="111" t="s">
        <v>350</v>
      </c>
      <c r="B278" s="112">
        <v>1233</v>
      </c>
    </row>
    <row r="279" s="110" customFormat="1" ht="18" customHeight="1" spans="1:2">
      <c r="A279" s="111" t="s">
        <v>351</v>
      </c>
      <c r="B279" s="112">
        <v>63</v>
      </c>
    </row>
    <row r="280" s="110" customFormat="1" ht="18" customHeight="1" spans="1:2">
      <c r="A280" s="111" t="s">
        <v>352</v>
      </c>
      <c r="B280" s="112">
        <v>515</v>
      </c>
    </row>
    <row r="281" s="110" customFormat="1" ht="18" customHeight="1" spans="1:2">
      <c r="A281" s="111" t="s">
        <v>353</v>
      </c>
      <c r="B281" s="112">
        <v>414</v>
      </c>
    </row>
    <row r="282" s="110" customFormat="1" ht="18" customHeight="1" spans="1:2">
      <c r="A282" s="111" t="s">
        <v>354</v>
      </c>
      <c r="B282" s="112">
        <v>166</v>
      </c>
    </row>
    <row r="283" s="110" customFormat="1" ht="18" customHeight="1" spans="1:2">
      <c r="A283" s="111" t="s">
        <v>355</v>
      </c>
      <c r="B283" s="112">
        <v>75</v>
      </c>
    </row>
    <row r="284" s="110" customFormat="1" ht="18" customHeight="1" spans="1:2">
      <c r="A284" s="111" t="s">
        <v>356</v>
      </c>
      <c r="B284" s="112">
        <v>1722</v>
      </c>
    </row>
    <row r="285" s="110" customFormat="1" ht="18" customHeight="1" spans="1:2">
      <c r="A285" s="111" t="s">
        <v>146</v>
      </c>
      <c r="B285" s="112">
        <v>154</v>
      </c>
    </row>
    <row r="286" s="110" customFormat="1" ht="18" customHeight="1" spans="1:2">
      <c r="A286" s="111" t="s">
        <v>147</v>
      </c>
      <c r="B286" s="112">
        <v>4</v>
      </c>
    </row>
    <row r="287" s="110" customFormat="1" ht="18" customHeight="1" spans="1:2">
      <c r="A287" s="111" t="s">
        <v>357</v>
      </c>
      <c r="B287" s="112">
        <v>103</v>
      </c>
    </row>
    <row r="288" s="110" customFormat="1" ht="18" customHeight="1" spans="1:2">
      <c r="A288" s="111" t="s">
        <v>358</v>
      </c>
      <c r="B288" s="112">
        <v>174</v>
      </c>
    </row>
    <row r="289" s="110" customFormat="1" ht="18" customHeight="1" spans="1:2">
      <c r="A289" s="111" t="s">
        <v>359</v>
      </c>
      <c r="B289" s="112">
        <v>4</v>
      </c>
    </row>
    <row r="290" s="110" customFormat="1" ht="18" customHeight="1" spans="1:2">
      <c r="A290" s="111" t="s">
        <v>360</v>
      </c>
      <c r="B290" s="112">
        <v>376</v>
      </c>
    </row>
    <row r="291" s="110" customFormat="1" ht="18" customHeight="1" spans="1:2">
      <c r="A291" s="111" t="s">
        <v>361</v>
      </c>
      <c r="B291" s="112">
        <v>907</v>
      </c>
    </row>
    <row r="292" s="110" customFormat="1" ht="18" customHeight="1" spans="1:2">
      <c r="A292" s="111" t="s">
        <v>362</v>
      </c>
      <c r="B292" s="112">
        <v>5</v>
      </c>
    </row>
    <row r="293" s="110" customFormat="1" ht="18" customHeight="1" spans="1:2">
      <c r="A293" s="111" t="s">
        <v>363</v>
      </c>
      <c r="B293" s="112">
        <v>5</v>
      </c>
    </row>
    <row r="294" s="110" customFormat="1" ht="18" customHeight="1" spans="1:2">
      <c r="A294" s="111" t="s">
        <v>364</v>
      </c>
      <c r="B294" s="112">
        <v>1514</v>
      </c>
    </row>
    <row r="295" s="110" customFormat="1" ht="18" customHeight="1" spans="1:2">
      <c r="A295" s="111" t="s">
        <v>365</v>
      </c>
      <c r="B295" s="112">
        <v>1268</v>
      </c>
    </row>
    <row r="296" s="110" customFormat="1" ht="18" customHeight="1" spans="1:2">
      <c r="A296" s="111" t="s">
        <v>366</v>
      </c>
      <c r="B296" s="112">
        <v>246</v>
      </c>
    </row>
    <row r="297" s="110" customFormat="1" ht="18" customHeight="1" spans="1:2">
      <c r="A297" s="111" t="s">
        <v>367</v>
      </c>
      <c r="B297" s="112">
        <v>519</v>
      </c>
    </row>
    <row r="298" s="110" customFormat="1" ht="18" customHeight="1" spans="1:2">
      <c r="A298" s="111" t="s">
        <v>368</v>
      </c>
      <c r="B298" s="112">
        <v>483</v>
      </c>
    </row>
    <row r="299" s="110" customFormat="1" ht="18" customHeight="1" spans="1:2">
      <c r="A299" s="111" t="s">
        <v>369</v>
      </c>
      <c r="B299" s="112">
        <v>36</v>
      </c>
    </row>
    <row r="300" s="110" customFormat="1" ht="18" customHeight="1" spans="1:2">
      <c r="A300" s="111" t="s">
        <v>370</v>
      </c>
      <c r="B300" s="112">
        <v>157</v>
      </c>
    </row>
    <row r="301" s="110" customFormat="1" ht="18" customHeight="1" spans="1:2">
      <c r="A301" s="111" t="s">
        <v>371</v>
      </c>
      <c r="B301" s="112">
        <v>96</v>
      </c>
    </row>
    <row r="302" s="110" customFormat="1" ht="18" customHeight="1" spans="1:2">
      <c r="A302" s="111" t="s">
        <v>372</v>
      </c>
      <c r="B302" s="112">
        <v>61</v>
      </c>
    </row>
    <row r="303" s="110" customFormat="1" ht="18" customHeight="1" spans="1:2">
      <c r="A303" s="111" t="s">
        <v>373</v>
      </c>
      <c r="B303" s="112">
        <v>79</v>
      </c>
    </row>
    <row r="304" s="110" customFormat="1" ht="18" customHeight="1" spans="1:2">
      <c r="A304" s="111" t="s">
        <v>374</v>
      </c>
      <c r="B304" s="112">
        <v>70</v>
      </c>
    </row>
    <row r="305" s="110" customFormat="1" ht="18" customHeight="1" spans="1:2">
      <c r="A305" s="111" t="s">
        <v>375</v>
      </c>
      <c r="B305" s="112">
        <v>9</v>
      </c>
    </row>
    <row r="306" s="110" customFormat="1" ht="18" customHeight="1" spans="1:2">
      <c r="A306" s="111" t="s">
        <v>376</v>
      </c>
      <c r="B306" s="112">
        <v>790</v>
      </c>
    </row>
    <row r="307" s="110" customFormat="1" ht="18" customHeight="1" spans="1:2">
      <c r="A307" s="111" t="s">
        <v>146</v>
      </c>
      <c r="B307" s="112">
        <v>174</v>
      </c>
    </row>
    <row r="308" s="110" customFormat="1" ht="18" customHeight="1" spans="1:2">
      <c r="A308" s="111" t="s">
        <v>147</v>
      </c>
      <c r="B308" s="112">
        <v>47</v>
      </c>
    </row>
    <row r="309" s="110" customFormat="1" ht="18" customHeight="1" spans="1:2">
      <c r="A309" s="111" t="s">
        <v>377</v>
      </c>
      <c r="B309" s="112">
        <v>174</v>
      </c>
    </row>
    <row r="310" s="110" customFormat="1" ht="18" customHeight="1" spans="1:2">
      <c r="A310" s="111" t="s">
        <v>153</v>
      </c>
      <c r="B310" s="112">
        <v>238</v>
      </c>
    </row>
    <row r="311" s="110" customFormat="1" ht="18" customHeight="1" spans="1:2">
      <c r="A311" s="111" t="s">
        <v>378</v>
      </c>
      <c r="B311" s="112">
        <v>157</v>
      </c>
    </row>
    <row r="312" s="110" customFormat="1" ht="18" customHeight="1" spans="1:2">
      <c r="A312" s="111" t="s">
        <v>379</v>
      </c>
      <c r="B312" s="112">
        <v>1195</v>
      </c>
    </row>
    <row r="313" s="110" customFormat="1" ht="18" customHeight="1" spans="1:2">
      <c r="A313" s="111" t="s">
        <v>380</v>
      </c>
      <c r="B313" s="112">
        <v>1195</v>
      </c>
    </row>
    <row r="314" s="110" customFormat="1" ht="18" customHeight="1" spans="1:2">
      <c r="A314" s="111" t="s">
        <v>381</v>
      </c>
      <c r="B314" s="112">
        <v>98162</v>
      </c>
    </row>
    <row r="315" s="110" customFormat="1" ht="18" customHeight="1" spans="1:2">
      <c r="A315" s="111" t="s">
        <v>382</v>
      </c>
      <c r="B315" s="112">
        <v>2522</v>
      </c>
    </row>
    <row r="316" s="110" customFormat="1" ht="18" customHeight="1" spans="1:2">
      <c r="A316" s="111" t="s">
        <v>146</v>
      </c>
      <c r="B316" s="112">
        <v>1214</v>
      </c>
    </row>
    <row r="317" s="110" customFormat="1" ht="18" customHeight="1" spans="1:2">
      <c r="A317" s="111" t="s">
        <v>147</v>
      </c>
      <c r="B317" s="112">
        <v>847</v>
      </c>
    </row>
    <row r="318" s="110" customFormat="1" ht="18" customHeight="1" spans="1:2">
      <c r="A318" s="111" t="s">
        <v>383</v>
      </c>
      <c r="B318" s="112">
        <v>461</v>
      </c>
    </row>
    <row r="319" s="110" customFormat="1" ht="18" customHeight="1" spans="1:2">
      <c r="A319" s="111" t="s">
        <v>384</v>
      </c>
      <c r="B319" s="112">
        <v>6580</v>
      </c>
    </row>
    <row r="320" s="110" customFormat="1" ht="18" customHeight="1" spans="1:2">
      <c r="A320" s="111" t="s">
        <v>385</v>
      </c>
      <c r="B320" s="112">
        <v>4819</v>
      </c>
    </row>
    <row r="321" s="110" customFormat="1" ht="18" customHeight="1" spans="1:2">
      <c r="A321" s="111" t="s">
        <v>386</v>
      </c>
      <c r="B321" s="112">
        <v>1718</v>
      </c>
    </row>
    <row r="322" s="110" customFormat="1" ht="18" customHeight="1" spans="1:2">
      <c r="A322" s="111" t="s">
        <v>387</v>
      </c>
      <c r="B322" s="112">
        <v>43</v>
      </c>
    </row>
    <row r="323" s="110" customFormat="1" ht="18" customHeight="1" spans="1:2">
      <c r="A323" s="111" t="s">
        <v>388</v>
      </c>
      <c r="B323" s="112">
        <v>10757</v>
      </c>
    </row>
    <row r="324" s="110" customFormat="1" ht="18" customHeight="1" spans="1:2">
      <c r="A324" s="111" t="s">
        <v>389</v>
      </c>
      <c r="B324" s="112">
        <v>3160</v>
      </c>
    </row>
    <row r="325" s="110" customFormat="1" ht="18" customHeight="1" spans="1:2">
      <c r="A325" s="111" t="s">
        <v>390</v>
      </c>
      <c r="B325" s="112">
        <v>5408</v>
      </c>
    </row>
    <row r="326" s="110" customFormat="1" ht="18" customHeight="1" spans="1:2">
      <c r="A326" s="111" t="s">
        <v>391</v>
      </c>
      <c r="B326" s="112">
        <v>2189</v>
      </c>
    </row>
    <row r="327" s="110" customFormat="1" ht="18" customHeight="1" spans="1:2">
      <c r="A327" s="111" t="s">
        <v>392</v>
      </c>
      <c r="B327" s="112">
        <v>13979</v>
      </c>
    </row>
    <row r="328" s="110" customFormat="1" ht="18" customHeight="1" spans="1:2">
      <c r="A328" s="111" t="s">
        <v>393</v>
      </c>
      <c r="B328" s="112">
        <v>1457</v>
      </c>
    </row>
    <row r="329" s="110" customFormat="1" ht="18" customHeight="1" spans="1:2">
      <c r="A329" s="111" t="s">
        <v>394</v>
      </c>
      <c r="B329" s="112">
        <v>1116</v>
      </c>
    </row>
    <row r="330" s="110" customFormat="1" ht="18" customHeight="1" spans="1:2">
      <c r="A330" s="111" t="s">
        <v>395</v>
      </c>
      <c r="B330" s="112">
        <v>1346</v>
      </c>
    </row>
    <row r="331" s="110" customFormat="1" ht="18" customHeight="1" spans="1:2">
      <c r="A331" s="111" t="s">
        <v>396</v>
      </c>
      <c r="B331" s="112">
        <v>8401</v>
      </c>
    </row>
    <row r="332" s="110" customFormat="1" ht="18" customHeight="1" spans="1:2">
      <c r="A332" s="111" t="s">
        <v>397</v>
      </c>
      <c r="B332" s="112">
        <v>623</v>
      </c>
    </row>
    <row r="333" s="110" customFormat="1" ht="18" customHeight="1" spans="1:2">
      <c r="A333" s="111" t="s">
        <v>398</v>
      </c>
      <c r="B333" s="112">
        <v>118</v>
      </c>
    </row>
    <row r="334" s="110" customFormat="1" ht="18" customHeight="1" spans="1:2">
      <c r="A334" s="111" t="s">
        <v>399</v>
      </c>
      <c r="B334" s="112">
        <v>918</v>
      </c>
    </row>
    <row r="335" s="110" customFormat="1" ht="18" customHeight="1" spans="1:2">
      <c r="A335" s="111" t="s">
        <v>400</v>
      </c>
      <c r="B335" s="112">
        <v>46</v>
      </c>
    </row>
    <row r="336" s="110" customFormat="1" ht="18" customHeight="1" spans="1:2">
      <c r="A336" s="111" t="s">
        <v>401</v>
      </c>
      <c r="B336" s="112">
        <v>46</v>
      </c>
    </row>
    <row r="337" s="110" customFormat="1" ht="18" customHeight="1" spans="1:2">
      <c r="A337" s="111" t="s">
        <v>402</v>
      </c>
      <c r="B337" s="112">
        <v>2133</v>
      </c>
    </row>
    <row r="338" s="110" customFormat="1" ht="18" customHeight="1" spans="1:2">
      <c r="A338" s="111" t="s">
        <v>403</v>
      </c>
      <c r="B338" s="112">
        <v>2082</v>
      </c>
    </row>
    <row r="339" s="110" customFormat="1" ht="18" customHeight="1" spans="1:2">
      <c r="A339" s="111" t="s">
        <v>404</v>
      </c>
      <c r="B339" s="112">
        <v>51</v>
      </c>
    </row>
    <row r="340" s="110" customFormat="1" ht="18" customHeight="1" spans="1:2">
      <c r="A340" s="111" t="s">
        <v>405</v>
      </c>
      <c r="B340" s="112">
        <v>20636</v>
      </c>
    </row>
    <row r="341" s="110" customFormat="1" ht="18" customHeight="1" spans="1:2">
      <c r="A341" s="111" t="s">
        <v>406</v>
      </c>
      <c r="B341" s="112">
        <v>5014</v>
      </c>
    </row>
    <row r="342" s="110" customFormat="1" ht="18" customHeight="1" spans="1:2">
      <c r="A342" s="111" t="s">
        <v>407</v>
      </c>
      <c r="B342" s="112">
        <v>14255</v>
      </c>
    </row>
    <row r="343" s="110" customFormat="1" ht="18" customHeight="1" spans="1:2">
      <c r="A343" s="111" t="s">
        <v>408</v>
      </c>
      <c r="B343" s="112">
        <v>967</v>
      </c>
    </row>
    <row r="344" s="110" customFormat="1" ht="18" customHeight="1" spans="1:2">
      <c r="A344" s="111" t="s">
        <v>409</v>
      </c>
      <c r="B344" s="112">
        <v>400</v>
      </c>
    </row>
    <row r="345" s="110" customFormat="1" ht="18" customHeight="1" spans="1:2">
      <c r="A345" s="111" t="s">
        <v>410</v>
      </c>
      <c r="B345" s="112">
        <v>34921</v>
      </c>
    </row>
    <row r="346" s="110" customFormat="1" ht="18" customHeight="1" spans="1:2">
      <c r="A346" s="111" t="s">
        <v>411</v>
      </c>
      <c r="B346" s="112">
        <v>34921</v>
      </c>
    </row>
    <row r="347" s="110" customFormat="1" ht="18" customHeight="1" spans="1:2">
      <c r="A347" s="111" t="s">
        <v>412</v>
      </c>
      <c r="B347" s="112">
        <v>5192</v>
      </c>
    </row>
    <row r="348" s="110" customFormat="1" ht="18" customHeight="1" spans="1:2">
      <c r="A348" s="111" t="s">
        <v>413</v>
      </c>
      <c r="B348" s="112">
        <v>4686</v>
      </c>
    </row>
    <row r="349" s="110" customFormat="1" ht="18" customHeight="1" spans="1:2">
      <c r="A349" s="111" t="s">
        <v>414</v>
      </c>
      <c r="B349" s="112">
        <v>506</v>
      </c>
    </row>
    <row r="350" s="110" customFormat="1" ht="18" customHeight="1" spans="1:2">
      <c r="A350" s="111" t="s">
        <v>415</v>
      </c>
      <c r="B350" s="112">
        <v>227</v>
      </c>
    </row>
    <row r="351" s="110" customFormat="1" ht="18" customHeight="1" spans="1:2">
      <c r="A351" s="111" t="s">
        <v>416</v>
      </c>
      <c r="B351" s="112">
        <v>217</v>
      </c>
    </row>
    <row r="352" s="110" customFormat="1" ht="18" customHeight="1" spans="1:2">
      <c r="A352" s="111" t="s">
        <v>417</v>
      </c>
      <c r="B352" s="112">
        <v>10</v>
      </c>
    </row>
    <row r="353" s="110" customFormat="1" ht="18" customHeight="1" spans="1:2">
      <c r="A353" s="111" t="s">
        <v>418</v>
      </c>
      <c r="B353" s="112">
        <v>672</v>
      </c>
    </row>
    <row r="354" s="110" customFormat="1" ht="18" customHeight="1" spans="1:2">
      <c r="A354" s="111" t="s">
        <v>146</v>
      </c>
      <c r="B354" s="112">
        <v>387</v>
      </c>
    </row>
    <row r="355" s="110" customFormat="1" ht="18" customHeight="1" spans="1:2">
      <c r="A355" s="111" t="s">
        <v>147</v>
      </c>
      <c r="B355" s="112">
        <v>285</v>
      </c>
    </row>
    <row r="356" s="110" customFormat="1" ht="18" customHeight="1" spans="1:2">
      <c r="A356" s="111" t="s">
        <v>419</v>
      </c>
      <c r="B356" s="112">
        <v>457</v>
      </c>
    </row>
    <row r="357" s="110" customFormat="1" ht="18" customHeight="1" spans="1:2">
      <c r="A357" s="111" t="s">
        <v>420</v>
      </c>
      <c r="B357" s="112">
        <v>457</v>
      </c>
    </row>
    <row r="358" s="110" customFormat="1" ht="18" customHeight="1" spans="1:2">
      <c r="A358" s="111" t="s">
        <v>421</v>
      </c>
      <c r="B358" s="112">
        <v>40</v>
      </c>
    </row>
    <row r="359" s="110" customFormat="1" ht="18" customHeight="1" spans="1:2">
      <c r="A359" s="111" t="s">
        <v>422</v>
      </c>
      <c r="B359" s="112">
        <v>40</v>
      </c>
    </row>
    <row r="360" s="110" customFormat="1" ht="18" customHeight="1" spans="1:2">
      <c r="A360" s="111" t="s">
        <v>56</v>
      </c>
      <c r="B360" s="112">
        <v>24263</v>
      </c>
    </row>
    <row r="361" s="110" customFormat="1" ht="18" customHeight="1" spans="1:2">
      <c r="A361" s="111" t="s">
        <v>423</v>
      </c>
      <c r="B361" s="112">
        <v>1577</v>
      </c>
    </row>
    <row r="362" s="110" customFormat="1" ht="18" customHeight="1" spans="1:2">
      <c r="A362" s="111" t="s">
        <v>146</v>
      </c>
      <c r="B362" s="112">
        <v>307</v>
      </c>
    </row>
    <row r="363" s="110" customFormat="1" ht="18" customHeight="1" spans="1:2">
      <c r="A363" s="111" t="s">
        <v>147</v>
      </c>
      <c r="B363" s="112">
        <v>933</v>
      </c>
    </row>
    <row r="364" s="110" customFormat="1" ht="18" customHeight="1" spans="1:2">
      <c r="A364" s="111" t="s">
        <v>424</v>
      </c>
      <c r="B364" s="112">
        <v>288</v>
      </c>
    </row>
    <row r="365" s="110" customFormat="1" ht="18" customHeight="1" spans="1:2">
      <c r="A365" s="111" t="s">
        <v>425</v>
      </c>
      <c r="B365" s="112">
        <v>49</v>
      </c>
    </row>
    <row r="366" s="110" customFormat="1" ht="18" customHeight="1" spans="1:2">
      <c r="A366" s="111" t="s">
        <v>426</v>
      </c>
      <c r="B366" s="112">
        <v>209</v>
      </c>
    </row>
    <row r="367" s="110" customFormat="1" ht="18" customHeight="1" spans="1:2">
      <c r="A367" s="111" t="s">
        <v>427</v>
      </c>
      <c r="B367" s="112">
        <v>209</v>
      </c>
    </row>
    <row r="368" s="110" customFormat="1" ht="18" customHeight="1" spans="1:2">
      <c r="A368" s="111" t="s">
        <v>428</v>
      </c>
      <c r="B368" s="112">
        <v>17258</v>
      </c>
    </row>
    <row r="369" s="110" customFormat="1" ht="18" customHeight="1" spans="1:2">
      <c r="A369" s="111" t="s">
        <v>429</v>
      </c>
      <c r="B369" s="112">
        <v>109</v>
      </c>
    </row>
    <row r="370" s="110" customFormat="1" ht="18" customHeight="1" spans="1:2">
      <c r="A370" s="111" t="s">
        <v>430</v>
      </c>
      <c r="B370" s="112">
        <v>11512</v>
      </c>
    </row>
    <row r="371" s="110" customFormat="1" ht="18" customHeight="1" spans="1:2">
      <c r="A371" s="111" t="s">
        <v>431</v>
      </c>
      <c r="B371" s="112">
        <v>3838</v>
      </c>
    </row>
    <row r="372" s="110" customFormat="1" ht="18" customHeight="1" spans="1:2">
      <c r="A372" s="111" t="s">
        <v>432</v>
      </c>
      <c r="B372" s="112">
        <v>1799</v>
      </c>
    </row>
    <row r="373" s="110" customFormat="1" ht="18" customHeight="1" spans="1:2">
      <c r="A373" s="111" t="s">
        <v>433</v>
      </c>
      <c r="B373" s="112">
        <v>1464</v>
      </c>
    </row>
    <row r="374" s="110" customFormat="1" ht="18" customHeight="1" spans="1:2">
      <c r="A374" s="111" t="s">
        <v>434</v>
      </c>
      <c r="B374" s="112">
        <v>1445</v>
      </c>
    </row>
    <row r="375" s="110" customFormat="1" ht="18" customHeight="1" spans="1:2">
      <c r="A375" s="111" t="s">
        <v>435</v>
      </c>
      <c r="B375" s="112">
        <v>19</v>
      </c>
    </row>
    <row r="376" s="110" customFormat="1" ht="18" customHeight="1" spans="1:2">
      <c r="A376" s="111" t="s">
        <v>436</v>
      </c>
      <c r="B376" s="112">
        <v>74</v>
      </c>
    </row>
    <row r="377" s="110" customFormat="1" ht="18" customHeight="1" spans="1:2">
      <c r="A377" s="111" t="s">
        <v>437</v>
      </c>
      <c r="B377" s="112">
        <v>15</v>
      </c>
    </row>
    <row r="378" s="110" customFormat="1" ht="18" customHeight="1" spans="1:2">
      <c r="A378" s="111" t="s">
        <v>438</v>
      </c>
      <c r="B378" s="112">
        <v>59</v>
      </c>
    </row>
    <row r="379" s="110" customFormat="1" ht="18" customHeight="1" spans="1:2">
      <c r="A379" s="111" t="s">
        <v>439</v>
      </c>
      <c r="B379" s="112">
        <v>197</v>
      </c>
    </row>
    <row r="380" s="110" customFormat="1" ht="18" customHeight="1" spans="1:2">
      <c r="A380" s="111" t="s">
        <v>440</v>
      </c>
      <c r="B380" s="112">
        <v>195</v>
      </c>
    </row>
    <row r="381" s="110" customFormat="1" ht="18" customHeight="1" spans="1:2">
      <c r="A381" s="111" t="s">
        <v>441</v>
      </c>
      <c r="B381" s="112">
        <v>2</v>
      </c>
    </row>
    <row r="382" s="110" customFormat="1" ht="18" customHeight="1" spans="1:2">
      <c r="A382" s="111" t="s">
        <v>442</v>
      </c>
      <c r="B382" s="112">
        <v>2177</v>
      </c>
    </row>
    <row r="383" s="110" customFormat="1" ht="18" customHeight="1" spans="1:2">
      <c r="A383" s="111" t="s">
        <v>443</v>
      </c>
      <c r="B383" s="112">
        <v>1119</v>
      </c>
    </row>
    <row r="384" s="110" customFormat="1" ht="18" customHeight="1" spans="1:2">
      <c r="A384" s="111" t="s">
        <v>444</v>
      </c>
      <c r="B384" s="112">
        <v>909</v>
      </c>
    </row>
    <row r="385" s="110" customFormat="1" ht="18" customHeight="1" spans="1:2">
      <c r="A385" s="111" t="s">
        <v>445</v>
      </c>
      <c r="B385" s="112">
        <v>140</v>
      </c>
    </row>
    <row r="386" s="110" customFormat="1" ht="18" customHeight="1" spans="1:2">
      <c r="A386" s="111" t="s">
        <v>446</v>
      </c>
      <c r="B386" s="112">
        <v>9</v>
      </c>
    </row>
    <row r="387" s="110" customFormat="1" ht="18" customHeight="1" spans="1:2">
      <c r="A387" s="111" t="s">
        <v>447</v>
      </c>
      <c r="B387" s="112">
        <v>1307</v>
      </c>
    </row>
    <row r="388" s="110" customFormat="1" ht="18" customHeight="1" spans="1:2">
      <c r="A388" s="111" t="s">
        <v>448</v>
      </c>
      <c r="B388" s="112">
        <v>1307</v>
      </c>
    </row>
    <row r="389" s="110" customFormat="1" ht="18" customHeight="1" spans="1:2">
      <c r="A389" s="111" t="s">
        <v>58</v>
      </c>
      <c r="B389" s="112">
        <v>159110</v>
      </c>
    </row>
    <row r="390" s="110" customFormat="1" ht="18" customHeight="1" spans="1:2">
      <c r="A390" s="111" t="s">
        <v>449</v>
      </c>
      <c r="B390" s="112">
        <v>19791</v>
      </c>
    </row>
    <row r="391" s="110" customFormat="1" ht="18" customHeight="1" spans="1:2">
      <c r="A391" s="111" t="s">
        <v>146</v>
      </c>
      <c r="B391" s="112">
        <v>2725</v>
      </c>
    </row>
    <row r="392" s="110" customFormat="1" ht="18" customHeight="1" spans="1:2">
      <c r="A392" s="111" t="s">
        <v>147</v>
      </c>
      <c r="B392" s="112">
        <v>6230</v>
      </c>
    </row>
    <row r="393" s="110" customFormat="1" ht="18" customHeight="1" spans="1:2">
      <c r="A393" s="111" t="s">
        <v>450</v>
      </c>
      <c r="B393" s="112">
        <v>8783</v>
      </c>
    </row>
    <row r="394" s="110" customFormat="1" ht="18" customHeight="1" spans="1:2">
      <c r="A394" s="111" t="s">
        <v>451</v>
      </c>
      <c r="B394" s="112">
        <v>2053</v>
      </c>
    </row>
    <row r="395" s="110" customFormat="1" ht="18" customHeight="1" spans="1:2">
      <c r="A395" s="111" t="s">
        <v>452</v>
      </c>
      <c r="B395" s="112">
        <v>88</v>
      </c>
    </row>
    <row r="396" s="110" customFormat="1" ht="18" customHeight="1" spans="1:2">
      <c r="A396" s="111" t="s">
        <v>453</v>
      </c>
      <c r="B396" s="112">
        <v>88</v>
      </c>
    </row>
    <row r="397" s="110" customFormat="1" ht="18" customHeight="1" spans="1:2">
      <c r="A397" s="111" t="s">
        <v>454</v>
      </c>
      <c r="B397" s="112">
        <v>16375</v>
      </c>
    </row>
    <row r="398" s="110" customFormat="1" ht="18" customHeight="1" spans="1:2">
      <c r="A398" s="111" t="s">
        <v>455</v>
      </c>
      <c r="B398" s="112">
        <v>16375</v>
      </c>
    </row>
    <row r="399" s="110" customFormat="1" ht="18" customHeight="1" spans="1:2">
      <c r="A399" s="111" t="s">
        <v>456</v>
      </c>
      <c r="B399" s="112">
        <v>41349</v>
      </c>
    </row>
    <row r="400" s="110" customFormat="1" ht="18" customHeight="1" spans="1:2">
      <c r="A400" s="111" t="s">
        <v>457</v>
      </c>
      <c r="B400" s="112">
        <v>41349</v>
      </c>
    </row>
    <row r="401" s="110" customFormat="1" ht="18" customHeight="1" spans="1:2">
      <c r="A401" s="111" t="s">
        <v>458</v>
      </c>
      <c r="B401" s="112">
        <v>2003</v>
      </c>
    </row>
    <row r="402" s="110" customFormat="1" ht="18" customHeight="1" spans="1:2">
      <c r="A402" s="111" t="s">
        <v>459</v>
      </c>
      <c r="B402" s="112">
        <v>2003</v>
      </c>
    </row>
    <row r="403" s="110" customFormat="1" ht="18" customHeight="1" spans="1:2">
      <c r="A403" s="111" t="s">
        <v>460</v>
      </c>
      <c r="B403" s="112">
        <v>79504</v>
      </c>
    </row>
    <row r="404" s="110" customFormat="1" ht="18" customHeight="1" spans="1:2">
      <c r="A404" s="111" t="s">
        <v>461</v>
      </c>
      <c r="B404" s="112">
        <v>79504</v>
      </c>
    </row>
    <row r="405" s="110" customFormat="1" ht="18" customHeight="1" spans="1:2">
      <c r="A405" s="111" t="s">
        <v>60</v>
      </c>
      <c r="B405" s="112">
        <v>43268</v>
      </c>
    </row>
    <row r="406" s="110" customFormat="1" ht="18" customHeight="1" spans="1:2">
      <c r="A406" s="111" t="s">
        <v>462</v>
      </c>
      <c r="B406" s="112">
        <v>15714</v>
      </c>
    </row>
    <row r="407" s="110" customFormat="1" ht="18" customHeight="1" spans="1:2">
      <c r="A407" s="111" t="s">
        <v>146</v>
      </c>
      <c r="B407" s="112">
        <v>1875</v>
      </c>
    </row>
    <row r="408" s="110" customFormat="1" ht="18" customHeight="1" spans="1:2">
      <c r="A408" s="111" t="s">
        <v>147</v>
      </c>
      <c r="B408" s="112">
        <v>1000</v>
      </c>
    </row>
    <row r="409" s="110" customFormat="1" ht="18" customHeight="1" spans="1:2">
      <c r="A409" s="111" t="s">
        <v>153</v>
      </c>
      <c r="B409" s="112">
        <v>4544</v>
      </c>
    </row>
    <row r="410" s="110" customFormat="1" ht="18" customHeight="1" spans="1:2">
      <c r="A410" s="111" t="s">
        <v>463</v>
      </c>
      <c r="B410" s="112">
        <v>238</v>
      </c>
    </row>
    <row r="411" s="110" customFormat="1" ht="18" customHeight="1" spans="1:2">
      <c r="A411" s="111" t="s">
        <v>464</v>
      </c>
      <c r="B411" s="112">
        <v>682</v>
      </c>
    </row>
    <row r="412" s="110" customFormat="1" ht="18" customHeight="1" spans="1:2">
      <c r="A412" s="111" t="s">
        <v>465</v>
      </c>
      <c r="B412" s="112">
        <v>122</v>
      </c>
    </row>
    <row r="413" s="110" customFormat="1" ht="18" customHeight="1" spans="1:2">
      <c r="A413" s="111" t="s">
        <v>466</v>
      </c>
      <c r="B413" s="112">
        <v>60</v>
      </c>
    </row>
    <row r="414" s="110" customFormat="1" ht="18" customHeight="1" spans="1:2">
      <c r="A414" s="111" t="s">
        <v>467</v>
      </c>
      <c r="B414" s="112">
        <v>61</v>
      </c>
    </row>
    <row r="415" s="110" customFormat="1" ht="18" customHeight="1" spans="1:2">
      <c r="A415" s="111" t="s">
        <v>468</v>
      </c>
      <c r="B415" s="112">
        <v>694</v>
      </c>
    </row>
    <row r="416" s="110" customFormat="1" ht="18" customHeight="1" spans="1:2">
      <c r="A416" s="111" t="s">
        <v>469</v>
      </c>
      <c r="B416" s="112">
        <v>8</v>
      </c>
    </row>
    <row r="417" s="110" customFormat="1" ht="18" customHeight="1" spans="1:2">
      <c r="A417" s="111" t="s">
        <v>470</v>
      </c>
      <c r="B417" s="112">
        <v>2329</v>
      </c>
    </row>
    <row r="418" s="110" customFormat="1" ht="18" customHeight="1" spans="1:2">
      <c r="A418" s="111" t="s">
        <v>471</v>
      </c>
      <c r="B418" s="112">
        <v>1616</v>
      </c>
    </row>
    <row r="419" s="110" customFormat="1" ht="18" customHeight="1" spans="1:2">
      <c r="A419" s="111" t="s">
        <v>472</v>
      </c>
      <c r="B419" s="112">
        <v>140</v>
      </c>
    </row>
    <row r="420" s="110" customFormat="1" ht="18" customHeight="1" spans="1:2">
      <c r="A420" s="111" t="s">
        <v>473</v>
      </c>
      <c r="B420" s="112">
        <v>1534</v>
      </c>
    </row>
    <row r="421" s="110" customFormat="1" ht="18" customHeight="1" spans="1:2">
      <c r="A421" s="111" t="s">
        <v>474</v>
      </c>
      <c r="B421" s="112">
        <v>703</v>
      </c>
    </row>
    <row r="422" s="110" customFormat="1" ht="18" customHeight="1" spans="1:2">
      <c r="A422" s="111" t="s">
        <v>475</v>
      </c>
      <c r="B422" s="112">
        <v>51</v>
      </c>
    </row>
    <row r="423" s="110" customFormat="1" ht="18" customHeight="1" spans="1:2">
      <c r="A423" s="111" t="s">
        <v>476</v>
      </c>
      <c r="B423" s="112">
        <v>57</v>
      </c>
    </row>
    <row r="424" s="110" customFormat="1" ht="18" customHeight="1" spans="1:2">
      <c r="A424" s="111" t="s">
        <v>477</v>
      </c>
      <c r="B424" s="112">
        <v>10870</v>
      </c>
    </row>
    <row r="425" s="110" customFormat="1" ht="18" customHeight="1" spans="1:2">
      <c r="A425" s="111" t="s">
        <v>146</v>
      </c>
      <c r="B425" s="112">
        <v>932</v>
      </c>
    </row>
    <row r="426" s="110" customFormat="1" ht="18" customHeight="1" spans="1:2">
      <c r="A426" s="111" t="s">
        <v>147</v>
      </c>
      <c r="B426" s="112">
        <v>76</v>
      </c>
    </row>
    <row r="427" s="110" customFormat="1" ht="18" customHeight="1" spans="1:2">
      <c r="A427" s="111" t="s">
        <v>478</v>
      </c>
      <c r="B427" s="112">
        <v>2519</v>
      </c>
    </row>
    <row r="428" s="110" customFormat="1" ht="18" customHeight="1" spans="1:2">
      <c r="A428" s="111" t="s">
        <v>479</v>
      </c>
      <c r="B428" s="112">
        <v>2093</v>
      </c>
    </row>
    <row r="429" s="110" customFormat="1" ht="18" customHeight="1" spans="1:2">
      <c r="A429" s="111" t="s">
        <v>480</v>
      </c>
      <c r="B429" s="112">
        <v>1055</v>
      </c>
    </row>
    <row r="430" s="110" customFormat="1" ht="18" customHeight="1" spans="1:2">
      <c r="A430" s="111" t="s">
        <v>481</v>
      </c>
      <c r="B430" s="112">
        <v>293</v>
      </c>
    </row>
    <row r="431" s="110" customFormat="1" ht="18" customHeight="1" spans="1:2">
      <c r="A431" s="111" t="s">
        <v>482</v>
      </c>
      <c r="B431" s="112">
        <v>20</v>
      </c>
    </row>
    <row r="432" s="110" customFormat="1" ht="18" customHeight="1" spans="1:2">
      <c r="A432" s="111" t="s">
        <v>483</v>
      </c>
      <c r="B432" s="112">
        <v>15</v>
      </c>
    </row>
    <row r="433" s="110" customFormat="1" ht="18" customHeight="1" spans="1:2">
      <c r="A433" s="111" t="s">
        <v>484</v>
      </c>
      <c r="B433" s="112">
        <v>108</v>
      </c>
    </row>
    <row r="434" s="110" customFormat="1" ht="18" customHeight="1" spans="1:2">
      <c r="A434" s="111" t="s">
        <v>485</v>
      </c>
      <c r="B434" s="112">
        <v>2921</v>
      </c>
    </row>
    <row r="435" s="110" customFormat="1" ht="18" customHeight="1" spans="1:2">
      <c r="A435" s="111" t="s">
        <v>486</v>
      </c>
      <c r="B435" s="112">
        <v>838</v>
      </c>
    </row>
    <row r="436" s="110" customFormat="1" ht="18" customHeight="1" spans="1:2">
      <c r="A436" s="111" t="s">
        <v>487</v>
      </c>
      <c r="B436" s="112">
        <v>12385</v>
      </c>
    </row>
    <row r="437" s="110" customFormat="1" ht="18" customHeight="1" spans="1:2">
      <c r="A437" s="111" t="s">
        <v>146</v>
      </c>
      <c r="B437" s="112">
        <v>1320</v>
      </c>
    </row>
    <row r="438" s="110" customFormat="1" ht="18" customHeight="1" spans="1:2">
      <c r="A438" s="111" t="s">
        <v>147</v>
      </c>
      <c r="B438" s="112">
        <v>141</v>
      </c>
    </row>
    <row r="439" s="110" customFormat="1" ht="18" customHeight="1" spans="1:2">
      <c r="A439" s="111" t="s">
        <v>488</v>
      </c>
      <c r="B439" s="112">
        <v>2014</v>
      </c>
    </row>
    <row r="440" s="110" customFormat="1" ht="18" customHeight="1" spans="1:2">
      <c r="A440" s="111" t="s">
        <v>489</v>
      </c>
      <c r="B440" s="112">
        <v>3511</v>
      </c>
    </row>
    <row r="441" s="110" customFormat="1" ht="18" customHeight="1" spans="1:2">
      <c r="A441" s="111" t="s">
        <v>490</v>
      </c>
      <c r="B441" s="112">
        <v>2299</v>
      </c>
    </row>
    <row r="442" s="110" customFormat="1" ht="18" customHeight="1" spans="1:2">
      <c r="A442" s="111" t="s">
        <v>491</v>
      </c>
      <c r="B442" s="112">
        <v>250</v>
      </c>
    </row>
    <row r="443" s="110" customFormat="1" ht="18" customHeight="1" spans="1:2">
      <c r="A443" s="111" t="s">
        <v>492</v>
      </c>
      <c r="B443" s="112">
        <v>43</v>
      </c>
    </row>
    <row r="444" s="110" customFormat="1" ht="18" customHeight="1" spans="1:2">
      <c r="A444" s="111" t="s">
        <v>493</v>
      </c>
      <c r="B444" s="112">
        <v>359</v>
      </c>
    </row>
    <row r="445" s="110" customFormat="1" ht="18" customHeight="1" spans="1:2">
      <c r="A445" s="111" t="s">
        <v>494</v>
      </c>
      <c r="B445" s="112">
        <v>1329</v>
      </c>
    </row>
    <row r="446" s="110" customFormat="1" ht="18" customHeight="1" spans="1:2">
      <c r="A446" s="111" t="s">
        <v>495</v>
      </c>
      <c r="B446" s="112">
        <v>281</v>
      </c>
    </row>
    <row r="447" s="110" customFormat="1" ht="18" customHeight="1" spans="1:2">
      <c r="A447" s="111" t="s">
        <v>496</v>
      </c>
      <c r="B447" s="112">
        <v>350</v>
      </c>
    </row>
    <row r="448" s="110" customFormat="1" ht="18" customHeight="1" spans="1:2">
      <c r="A448" s="111" t="s">
        <v>497</v>
      </c>
      <c r="B448" s="112">
        <v>183</v>
      </c>
    </row>
    <row r="449" s="110" customFormat="1" ht="18" customHeight="1" spans="1:2">
      <c r="A449" s="111" t="s">
        <v>498</v>
      </c>
      <c r="B449" s="112">
        <v>211</v>
      </c>
    </row>
    <row r="450" s="110" customFormat="1" ht="18" customHeight="1" spans="1:2">
      <c r="A450" s="111" t="s">
        <v>499</v>
      </c>
      <c r="B450" s="112">
        <v>25</v>
      </c>
    </row>
    <row r="451" s="110" customFormat="1" ht="18" customHeight="1" spans="1:2">
      <c r="A451" s="111" t="s">
        <v>500</v>
      </c>
      <c r="B451" s="112">
        <v>69</v>
      </c>
    </row>
    <row r="452" s="110" customFormat="1" ht="18" customHeight="1" spans="1:2">
      <c r="A452" s="111" t="s">
        <v>501</v>
      </c>
      <c r="B452" s="112">
        <v>961</v>
      </c>
    </row>
    <row r="453" s="110" customFormat="1" ht="18" customHeight="1" spans="1:2">
      <c r="A453" s="111" t="s">
        <v>502</v>
      </c>
      <c r="B453" s="112">
        <v>245</v>
      </c>
    </row>
    <row r="454" s="110" customFormat="1" ht="18" customHeight="1" spans="1:2">
      <c r="A454" s="111" t="s">
        <v>503</v>
      </c>
      <c r="B454" s="112">
        <v>101</v>
      </c>
    </row>
    <row r="455" s="110" customFormat="1" ht="18" customHeight="1" spans="1:2">
      <c r="A455" s="111" t="s">
        <v>504</v>
      </c>
      <c r="B455" s="112">
        <v>615</v>
      </c>
    </row>
    <row r="456" s="110" customFormat="1" ht="18" customHeight="1" spans="1:2">
      <c r="A456" s="111" t="s">
        <v>505</v>
      </c>
      <c r="B456" s="112">
        <v>2035</v>
      </c>
    </row>
    <row r="457" s="110" customFormat="1" ht="18" customHeight="1" spans="1:2">
      <c r="A457" s="111" t="s">
        <v>506</v>
      </c>
      <c r="B457" s="112">
        <v>1956</v>
      </c>
    </row>
    <row r="458" s="110" customFormat="1" ht="18" customHeight="1" spans="1:2">
      <c r="A458" s="111" t="s">
        <v>507</v>
      </c>
      <c r="B458" s="112">
        <v>79</v>
      </c>
    </row>
    <row r="459" s="110" customFormat="1" ht="18" customHeight="1" spans="1:2">
      <c r="A459" s="111" t="s">
        <v>508</v>
      </c>
      <c r="B459" s="112">
        <v>868</v>
      </c>
    </row>
    <row r="460" s="110" customFormat="1" ht="18" customHeight="1" spans="1:2">
      <c r="A460" s="111" t="s">
        <v>509</v>
      </c>
      <c r="B460" s="112">
        <v>201</v>
      </c>
    </row>
    <row r="461" s="110" customFormat="1" ht="18" customHeight="1" spans="1:2">
      <c r="A461" s="111" t="s">
        <v>510</v>
      </c>
      <c r="B461" s="112">
        <v>407</v>
      </c>
    </row>
    <row r="462" s="110" customFormat="1" ht="18" customHeight="1" spans="1:2">
      <c r="A462" s="111" t="s">
        <v>511</v>
      </c>
      <c r="B462" s="112">
        <v>90</v>
      </c>
    </row>
    <row r="463" s="110" customFormat="1" ht="18" customHeight="1" spans="1:2">
      <c r="A463" s="111" t="s">
        <v>512</v>
      </c>
      <c r="B463" s="112">
        <v>170</v>
      </c>
    </row>
    <row r="464" s="110" customFormat="1" ht="18" customHeight="1" spans="1:2">
      <c r="A464" s="111" t="s">
        <v>513</v>
      </c>
      <c r="B464" s="112">
        <v>427</v>
      </c>
    </row>
    <row r="465" s="110" customFormat="1" ht="18" customHeight="1" spans="1:2">
      <c r="A465" s="111" t="s">
        <v>514</v>
      </c>
      <c r="B465" s="112">
        <v>50</v>
      </c>
    </row>
    <row r="466" s="110" customFormat="1" ht="18" customHeight="1" spans="1:2">
      <c r="A466" s="111" t="s">
        <v>515</v>
      </c>
      <c r="B466" s="112">
        <v>377</v>
      </c>
    </row>
    <row r="467" s="110" customFormat="1" ht="18" customHeight="1" spans="1:2">
      <c r="A467" s="111" t="s">
        <v>516</v>
      </c>
      <c r="B467" s="112">
        <v>8</v>
      </c>
    </row>
    <row r="468" s="110" customFormat="1" ht="18" customHeight="1" spans="1:2">
      <c r="A468" s="111" t="s">
        <v>517</v>
      </c>
      <c r="B468" s="112">
        <v>8</v>
      </c>
    </row>
    <row r="469" s="110" customFormat="1" ht="18" customHeight="1" spans="1:2">
      <c r="A469" s="111" t="s">
        <v>62</v>
      </c>
      <c r="B469" s="112">
        <v>73021</v>
      </c>
    </row>
    <row r="470" s="110" customFormat="1" ht="18" customHeight="1" spans="1:2">
      <c r="A470" s="111" t="s">
        <v>518</v>
      </c>
      <c r="B470" s="112">
        <v>23601</v>
      </c>
    </row>
    <row r="471" s="110" customFormat="1" ht="18" customHeight="1" spans="1:2">
      <c r="A471" s="111" t="s">
        <v>146</v>
      </c>
      <c r="B471" s="112">
        <v>826</v>
      </c>
    </row>
    <row r="472" s="110" customFormat="1" ht="18" customHeight="1" spans="1:2">
      <c r="A472" s="111" t="s">
        <v>147</v>
      </c>
      <c r="B472" s="112">
        <v>191</v>
      </c>
    </row>
    <row r="473" s="110" customFormat="1" ht="18" customHeight="1" spans="1:2">
      <c r="A473" s="111" t="s">
        <v>519</v>
      </c>
      <c r="B473" s="112">
        <v>16682</v>
      </c>
    </row>
    <row r="474" s="110" customFormat="1" ht="18" customHeight="1" spans="1:2">
      <c r="A474" s="111" t="s">
        <v>520</v>
      </c>
      <c r="B474" s="112">
        <v>3865</v>
      </c>
    </row>
    <row r="475" s="110" customFormat="1" ht="18" customHeight="1" spans="1:2">
      <c r="A475" s="111" t="s">
        <v>521</v>
      </c>
      <c r="B475" s="112">
        <v>139</v>
      </c>
    </row>
    <row r="476" s="110" customFormat="1" ht="18" customHeight="1" spans="1:2">
      <c r="A476" s="111" t="s">
        <v>522</v>
      </c>
      <c r="B476" s="112">
        <v>893</v>
      </c>
    </row>
    <row r="477" s="110" customFormat="1" ht="18" customHeight="1" spans="1:2">
      <c r="A477" s="111" t="s">
        <v>523</v>
      </c>
      <c r="B477" s="112">
        <v>447</v>
      </c>
    </row>
    <row r="478" s="110" customFormat="1" ht="18" customHeight="1" spans="1:2">
      <c r="A478" s="111" t="s">
        <v>524</v>
      </c>
      <c r="B478" s="112">
        <v>558</v>
      </c>
    </row>
    <row r="479" s="110" customFormat="1" ht="18" customHeight="1" spans="1:2">
      <c r="A479" s="111" t="s">
        <v>525</v>
      </c>
      <c r="B479" s="112">
        <v>2816</v>
      </c>
    </row>
    <row r="480" s="110" customFormat="1" ht="18" customHeight="1" spans="1:2">
      <c r="A480" s="111" t="s">
        <v>526</v>
      </c>
      <c r="B480" s="112">
        <v>1321</v>
      </c>
    </row>
    <row r="481" s="110" customFormat="1" ht="18" customHeight="1" spans="1:2">
      <c r="A481" s="111" t="s">
        <v>527</v>
      </c>
      <c r="B481" s="112">
        <v>1488</v>
      </c>
    </row>
    <row r="482" s="110" customFormat="1" ht="18" customHeight="1" spans="1:2">
      <c r="A482" s="111" t="s">
        <v>528</v>
      </c>
      <c r="B482" s="112">
        <v>7</v>
      </c>
    </row>
    <row r="483" s="110" customFormat="1" ht="18" customHeight="1" spans="1:2">
      <c r="A483" s="111" t="s">
        <v>529</v>
      </c>
      <c r="B483" s="112">
        <v>46338</v>
      </c>
    </row>
    <row r="484" s="110" customFormat="1" ht="18" customHeight="1" spans="1:2">
      <c r="A484" s="111" t="s">
        <v>530</v>
      </c>
      <c r="B484" s="112">
        <v>37944</v>
      </c>
    </row>
    <row r="485" s="110" customFormat="1" ht="18" customHeight="1" spans="1:2">
      <c r="A485" s="111" t="s">
        <v>531</v>
      </c>
      <c r="B485" s="112">
        <v>8394</v>
      </c>
    </row>
    <row r="486" s="110" customFormat="1" ht="18" customHeight="1" spans="1:2">
      <c r="A486" s="111" t="s">
        <v>532</v>
      </c>
      <c r="B486" s="112">
        <v>266</v>
      </c>
    </row>
    <row r="487" s="110" customFormat="1" ht="18" customHeight="1" spans="1:2">
      <c r="A487" s="111" t="s">
        <v>533</v>
      </c>
      <c r="B487" s="112">
        <v>266</v>
      </c>
    </row>
    <row r="488" s="110" customFormat="1" ht="18" customHeight="1" spans="1:2">
      <c r="A488" s="111" t="s">
        <v>534</v>
      </c>
      <c r="B488" s="112">
        <v>21042</v>
      </c>
    </row>
    <row r="489" s="110" customFormat="1" ht="18" customHeight="1" spans="1:2">
      <c r="A489" s="111" t="s">
        <v>535</v>
      </c>
      <c r="B489" s="112">
        <v>10478</v>
      </c>
    </row>
    <row r="490" s="110" customFormat="1" ht="18" customHeight="1" spans="1:2">
      <c r="A490" s="111" t="s">
        <v>536</v>
      </c>
      <c r="B490" s="112">
        <v>2905</v>
      </c>
    </row>
    <row r="491" s="110" customFormat="1" ht="18" customHeight="1" spans="1:2">
      <c r="A491" s="111" t="s">
        <v>537</v>
      </c>
      <c r="B491" s="112">
        <v>7573</v>
      </c>
    </row>
    <row r="492" s="110" customFormat="1" ht="18" customHeight="1" spans="1:2">
      <c r="A492" s="111" t="s">
        <v>538</v>
      </c>
      <c r="B492" s="112">
        <v>4080</v>
      </c>
    </row>
    <row r="493" s="110" customFormat="1" ht="18" customHeight="1" spans="1:2">
      <c r="A493" s="111" t="s">
        <v>146</v>
      </c>
      <c r="B493" s="112">
        <v>765</v>
      </c>
    </row>
    <row r="494" s="110" customFormat="1" ht="18" customHeight="1" spans="1:2">
      <c r="A494" s="111" t="s">
        <v>147</v>
      </c>
      <c r="B494" s="112">
        <v>1012</v>
      </c>
    </row>
    <row r="495" s="110" customFormat="1" ht="18" customHeight="1" spans="1:2">
      <c r="A495" s="111" t="s">
        <v>539</v>
      </c>
      <c r="B495" s="112">
        <v>2050</v>
      </c>
    </row>
    <row r="496" s="110" customFormat="1" ht="18" customHeight="1" spans="1:2">
      <c r="A496" s="111" t="s">
        <v>540</v>
      </c>
      <c r="B496" s="112">
        <v>253</v>
      </c>
    </row>
    <row r="497" s="110" customFormat="1" ht="18" customHeight="1" spans="1:2">
      <c r="A497" s="111" t="s">
        <v>541</v>
      </c>
      <c r="B497" s="112">
        <v>713</v>
      </c>
    </row>
    <row r="498" s="110" customFormat="1" ht="18" customHeight="1" spans="1:2">
      <c r="A498" s="111" t="s">
        <v>146</v>
      </c>
      <c r="B498" s="112">
        <v>535</v>
      </c>
    </row>
    <row r="499" s="110" customFormat="1" ht="18" customHeight="1" spans="1:2">
      <c r="A499" s="111" t="s">
        <v>147</v>
      </c>
      <c r="B499" s="112">
        <v>156</v>
      </c>
    </row>
    <row r="500" s="110" customFormat="1" ht="18" customHeight="1" spans="1:2">
      <c r="A500" s="111" t="s">
        <v>542</v>
      </c>
      <c r="B500" s="112">
        <v>22</v>
      </c>
    </row>
    <row r="501" s="110" customFormat="1" ht="18" customHeight="1" spans="1:2">
      <c r="A501" s="111" t="s">
        <v>543</v>
      </c>
      <c r="B501" s="112">
        <v>5256</v>
      </c>
    </row>
    <row r="502" s="110" customFormat="1" ht="18" customHeight="1" spans="1:2">
      <c r="A502" s="111" t="s">
        <v>544</v>
      </c>
      <c r="B502" s="112">
        <v>2252</v>
      </c>
    </row>
    <row r="503" s="110" customFormat="1" ht="18" customHeight="1" spans="1:2">
      <c r="A503" s="111" t="s">
        <v>545</v>
      </c>
      <c r="B503" s="112">
        <v>3004</v>
      </c>
    </row>
    <row r="504" s="110" customFormat="1" ht="18" customHeight="1" spans="1:2">
      <c r="A504" s="111" t="s">
        <v>546</v>
      </c>
      <c r="B504" s="112">
        <v>515</v>
      </c>
    </row>
    <row r="505" s="110" customFormat="1" ht="18" customHeight="1" spans="1:2">
      <c r="A505" s="111" t="s">
        <v>547</v>
      </c>
      <c r="B505" s="112">
        <v>515</v>
      </c>
    </row>
    <row r="506" s="110" customFormat="1" ht="18" customHeight="1" spans="1:2">
      <c r="A506" s="111" t="s">
        <v>66</v>
      </c>
      <c r="B506" s="112">
        <v>4589</v>
      </c>
    </row>
    <row r="507" s="110" customFormat="1" ht="18" customHeight="1" spans="1:2">
      <c r="A507" s="111" t="s">
        <v>548</v>
      </c>
      <c r="B507" s="112">
        <v>1674</v>
      </c>
    </row>
    <row r="508" s="110" customFormat="1" ht="18" customHeight="1" spans="1:2">
      <c r="A508" s="111" t="s">
        <v>146</v>
      </c>
      <c r="B508" s="112">
        <v>324</v>
      </c>
    </row>
    <row r="509" s="110" customFormat="1" ht="18" customHeight="1" spans="1:2">
      <c r="A509" s="111" t="s">
        <v>147</v>
      </c>
      <c r="B509" s="112">
        <v>109</v>
      </c>
    </row>
    <row r="510" s="110" customFormat="1" ht="18" customHeight="1" spans="1:2">
      <c r="A510" s="111" t="s">
        <v>549</v>
      </c>
      <c r="B510" s="112">
        <v>1241</v>
      </c>
    </row>
    <row r="511" s="110" customFormat="1" ht="18" customHeight="1" spans="1:2">
      <c r="A511" s="111" t="s">
        <v>550</v>
      </c>
      <c r="B511" s="112">
        <v>2865</v>
      </c>
    </row>
    <row r="512" s="110" customFormat="1" ht="18" customHeight="1" spans="1:2">
      <c r="A512" s="111" t="s">
        <v>551</v>
      </c>
      <c r="B512" s="112">
        <v>2865</v>
      </c>
    </row>
    <row r="513" s="110" customFormat="1" ht="18" customHeight="1" spans="1:2">
      <c r="A513" s="111" t="s">
        <v>552</v>
      </c>
      <c r="B513" s="112">
        <v>50</v>
      </c>
    </row>
    <row r="514" s="110" customFormat="1" ht="18" customHeight="1" spans="1:2">
      <c r="A514" s="111" t="s">
        <v>553</v>
      </c>
      <c r="B514" s="112">
        <v>50</v>
      </c>
    </row>
    <row r="515" s="110" customFormat="1" ht="18" customHeight="1" spans="1:2">
      <c r="A515" s="111" t="s">
        <v>68</v>
      </c>
      <c r="B515" s="112">
        <v>5060</v>
      </c>
    </row>
    <row r="516" s="110" customFormat="1" ht="18" customHeight="1" spans="1:2">
      <c r="A516" s="111" t="s">
        <v>554</v>
      </c>
      <c r="B516" s="112">
        <v>5060</v>
      </c>
    </row>
    <row r="517" s="110" customFormat="1" ht="18" customHeight="1" spans="1:2">
      <c r="A517" s="111" t="s">
        <v>555</v>
      </c>
      <c r="B517" s="112">
        <v>5060</v>
      </c>
    </row>
    <row r="518" s="110" customFormat="1" ht="18" customHeight="1" spans="1:2">
      <c r="A518" s="111" t="s">
        <v>70</v>
      </c>
      <c r="B518" s="112">
        <v>400</v>
      </c>
    </row>
    <row r="519" s="110" customFormat="1" ht="18" customHeight="1" spans="1:2">
      <c r="A519" s="111" t="s">
        <v>556</v>
      </c>
      <c r="B519" s="112">
        <v>400</v>
      </c>
    </row>
    <row r="520" s="110" customFormat="1" ht="18" customHeight="1" spans="1:2">
      <c r="A520" s="111" t="s">
        <v>557</v>
      </c>
      <c r="B520" s="112">
        <v>23672</v>
      </c>
    </row>
    <row r="521" s="110" customFormat="1" ht="18" customHeight="1" spans="1:2">
      <c r="A521" s="111" t="s">
        <v>558</v>
      </c>
      <c r="B521" s="112">
        <v>6259</v>
      </c>
    </row>
    <row r="522" s="110" customFormat="1" ht="18" customHeight="1" spans="1:2">
      <c r="A522" s="111" t="s">
        <v>559</v>
      </c>
      <c r="B522" s="112">
        <v>4988</v>
      </c>
    </row>
    <row r="523" s="110" customFormat="1" ht="18" customHeight="1" spans="1:2">
      <c r="A523" s="111" t="s">
        <v>560</v>
      </c>
      <c r="B523" s="112">
        <v>420</v>
      </c>
    </row>
    <row r="524" s="110" customFormat="1" ht="18" customHeight="1" spans="1:2">
      <c r="A524" s="111" t="s">
        <v>561</v>
      </c>
      <c r="B524" s="112">
        <v>851</v>
      </c>
    </row>
    <row r="525" s="110" customFormat="1" ht="18" customHeight="1" spans="1:2">
      <c r="A525" s="111" t="s">
        <v>562</v>
      </c>
      <c r="B525" s="112">
        <v>403</v>
      </c>
    </row>
    <row r="526" s="110" customFormat="1" ht="18" customHeight="1" spans="1:2">
      <c r="A526" s="111" t="s">
        <v>563</v>
      </c>
      <c r="B526" s="112">
        <v>66</v>
      </c>
    </row>
    <row r="527" s="110" customFormat="1" ht="18" customHeight="1" spans="1:2">
      <c r="A527" s="111" t="s">
        <v>564</v>
      </c>
      <c r="B527" s="112">
        <v>5</v>
      </c>
    </row>
    <row r="528" s="110" customFormat="1" ht="18" customHeight="1" spans="1:2">
      <c r="A528" s="111" t="s">
        <v>565</v>
      </c>
      <c r="B528" s="112">
        <v>239</v>
      </c>
    </row>
    <row r="529" s="110" customFormat="1" ht="18" customHeight="1" spans="1:2">
      <c r="A529" s="111" t="s">
        <v>566</v>
      </c>
      <c r="B529" s="112">
        <v>43</v>
      </c>
    </row>
    <row r="530" s="110" customFormat="1" ht="18" customHeight="1" spans="1:2">
      <c r="A530" s="111" t="s">
        <v>567</v>
      </c>
      <c r="B530" s="112">
        <v>50</v>
      </c>
    </row>
    <row r="531" s="110" customFormat="1" ht="18" customHeight="1" spans="1:2">
      <c r="A531" s="111" t="s">
        <v>568</v>
      </c>
      <c r="B531" s="112">
        <v>17010</v>
      </c>
    </row>
    <row r="532" s="110" customFormat="1" ht="18" customHeight="1" spans="1:2">
      <c r="A532" s="111" t="s">
        <v>569</v>
      </c>
      <c r="B532" s="112">
        <v>17010</v>
      </c>
    </row>
    <row r="533" s="110" customFormat="1" ht="18" customHeight="1" spans="1:2">
      <c r="A533" s="111" t="s">
        <v>74</v>
      </c>
      <c r="B533" s="112">
        <v>24293</v>
      </c>
    </row>
    <row r="534" s="110" customFormat="1" ht="18" customHeight="1" spans="1:2">
      <c r="A534" s="111" t="s">
        <v>570</v>
      </c>
      <c r="B534" s="112">
        <v>4900</v>
      </c>
    </row>
    <row r="535" s="110" customFormat="1" ht="18" customHeight="1" spans="1:2">
      <c r="A535" s="111" t="s">
        <v>571</v>
      </c>
      <c r="B535" s="112">
        <v>37</v>
      </c>
    </row>
    <row r="536" s="110" customFormat="1" ht="18" customHeight="1" spans="1:2">
      <c r="A536" s="111" t="s">
        <v>572</v>
      </c>
      <c r="B536" s="112">
        <v>1574</v>
      </c>
    </row>
    <row r="537" s="110" customFormat="1" ht="18" customHeight="1" spans="1:2">
      <c r="A537" s="111" t="s">
        <v>573</v>
      </c>
      <c r="B537" s="112">
        <v>1</v>
      </c>
    </row>
    <row r="538" s="110" customFormat="1" ht="18" customHeight="1" spans="1:2">
      <c r="A538" s="111" t="s">
        <v>574</v>
      </c>
      <c r="B538" s="112">
        <v>25</v>
      </c>
    </row>
    <row r="539" s="110" customFormat="1" ht="18" customHeight="1" spans="1:2">
      <c r="A539" s="111" t="s">
        <v>575</v>
      </c>
      <c r="B539" s="112">
        <v>3263</v>
      </c>
    </row>
    <row r="540" s="110" customFormat="1" ht="18" customHeight="1" spans="1:2">
      <c r="A540" s="111" t="s">
        <v>576</v>
      </c>
      <c r="B540" s="112">
        <v>19393</v>
      </c>
    </row>
    <row r="541" s="110" customFormat="1" ht="18" customHeight="1" spans="1:2">
      <c r="A541" s="111" t="s">
        <v>577</v>
      </c>
      <c r="B541" s="112">
        <v>15684</v>
      </c>
    </row>
    <row r="542" s="110" customFormat="1" ht="18" customHeight="1" spans="1:2">
      <c r="A542" s="111" t="s">
        <v>578</v>
      </c>
      <c r="B542" s="112">
        <v>3709</v>
      </c>
    </row>
    <row r="543" s="110" customFormat="1" ht="18" customHeight="1" spans="1:2">
      <c r="A543" s="111" t="s">
        <v>76</v>
      </c>
      <c r="B543" s="112">
        <v>2122</v>
      </c>
    </row>
    <row r="544" s="110" customFormat="1" ht="18" customHeight="1" spans="1:2">
      <c r="A544" s="111" t="s">
        <v>579</v>
      </c>
      <c r="B544" s="112">
        <v>500</v>
      </c>
    </row>
    <row r="545" s="110" customFormat="1" ht="18" customHeight="1" spans="1:2">
      <c r="A545" s="111" t="s">
        <v>147</v>
      </c>
      <c r="B545" s="112">
        <v>75</v>
      </c>
    </row>
    <row r="546" s="110" customFormat="1" ht="18" customHeight="1" spans="1:2">
      <c r="A546" s="111" t="s">
        <v>580</v>
      </c>
      <c r="B546" s="112">
        <v>425</v>
      </c>
    </row>
    <row r="547" s="110" customFormat="1" ht="18" customHeight="1" spans="1:2">
      <c r="A547" s="111" t="s">
        <v>581</v>
      </c>
      <c r="B547" s="112">
        <v>1622</v>
      </c>
    </row>
    <row r="548" s="110" customFormat="1" ht="18" customHeight="1" spans="1:2">
      <c r="A548" s="111" t="s">
        <v>582</v>
      </c>
      <c r="B548" s="112">
        <v>1622</v>
      </c>
    </row>
    <row r="549" s="110" customFormat="1" ht="18" customHeight="1" spans="1:2">
      <c r="A549" s="111" t="s">
        <v>78</v>
      </c>
      <c r="B549" s="112">
        <v>11123</v>
      </c>
    </row>
    <row r="550" s="110" customFormat="1" ht="18" customHeight="1" spans="1:2">
      <c r="A550" s="111" t="s">
        <v>583</v>
      </c>
      <c r="B550" s="112">
        <v>3833</v>
      </c>
    </row>
    <row r="551" s="110" customFormat="1" ht="18" customHeight="1" spans="1:2">
      <c r="A551" s="111" t="s">
        <v>146</v>
      </c>
      <c r="B551" s="112">
        <v>1218</v>
      </c>
    </row>
    <row r="552" s="110" customFormat="1" ht="18" customHeight="1" spans="1:2">
      <c r="A552" s="111" t="s">
        <v>147</v>
      </c>
      <c r="B552" s="112">
        <v>326</v>
      </c>
    </row>
    <row r="553" s="110" customFormat="1" ht="18" customHeight="1" spans="1:2">
      <c r="A553" s="111" t="s">
        <v>584</v>
      </c>
      <c r="B553" s="112">
        <v>12</v>
      </c>
    </row>
    <row r="554" s="110" customFormat="1" ht="18" customHeight="1" spans="1:2">
      <c r="A554" s="111" t="s">
        <v>585</v>
      </c>
      <c r="B554" s="112">
        <v>993</v>
      </c>
    </row>
    <row r="555" s="110" customFormat="1" ht="18" customHeight="1" spans="1:2">
      <c r="A555" s="111" t="s">
        <v>586</v>
      </c>
      <c r="B555" s="112">
        <v>5</v>
      </c>
    </row>
    <row r="556" s="110" customFormat="1" ht="18" customHeight="1" spans="1:2">
      <c r="A556" s="111" t="s">
        <v>587</v>
      </c>
      <c r="B556" s="112">
        <v>483</v>
      </c>
    </row>
    <row r="557" s="110" customFormat="1" ht="18" customHeight="1" spans="1:2">
      <c r="A557" s="111" t="s">
        <v>588</v>
      </c>
      <c r="B557" s="112">
        <v>72</v>
      </c>
    </row>
    <row r="558" s="110" customFormat="1" ht="18" customHeight="1" spans="1:2">
      <c r="A558" s="111" t="s">
        <v>153</v>
      </c>
      <c r="B558" s="112">
        <v>141</v>
      </c>
    </row>
    <row r="559" s="110" customFormat="1" ht="18" customHeight="1" spans="1:2">
      <c r="A559" s="111" t="s">
        <v>589</v>
      </c>
      <c r="B559" s="112">
        <v>583</v>
      </c>
    </row>
    <row r="560" s="110" customFormat="1" ht="18" customHeight="1" spans="1:2">
      <c r="A560" s="111" t="s">
        <v>590</v>
      </c>
      <c r="B560" s="112">
        <v>6428</v>
      </c>
    </row>
    <row r="561" s="110" customFormat="1" ht="18" customHeight="1" spans="1:2">
      <c r="A561" s="111" t="s">
        <v>591</v>
      </c>
      <c r="B561" s="112">
        <v>6195</v>
      </c>
    </row>
    <row r="562" s="110" customFormat="1" ht="18" customHeight="1" spans="1:2">
      <c r="A562" s="111" t="s">
        <v>592</v>
      </c>
      <c r="B562" s="112">
        <v>233</v>
      </c>
    </row>
    <row r="563" s="110" customFormat="1" ht="18" customHeight="1" spans="1:2">
      <c r="A563" s="111" t="s">
        <v>593</v>
      </c>
      <c r="B563" s="112">
        <v>75</v>
      </c>
    </row>
    <row r="564" s="110" customFormat="1" ht="18" customHeight="1" spans="1:2">
      <c r="A564" s="111" t="s">
        <v>594</v>
      </c>
      <c r="B564" s="112">
        <v>13</v>
      </c>
    </row>
    <row r="565" s="110" customFormat="1" ht="18" customHeight="1" spans="1:2">
      <c r="A565" s="111" t="s">
        <v>595</v>
      </c>
      <c r="B565" s="112">
        <v>7</v>
      </c>
    </row>
    <row r="566" s="110" customFormat="1" ht="18" customHeight="1" spans="1:2">
      <c r="A566" s="111" t="s">
        <v>596</v>
      </c>
      <c r="B566" s="112">
        <v>10</v>
      </c>
    </row>
    <row r="567" s="110" customFormat="1" ht="18" customHeight="1" spans="1:2">
      <c r="A567" s="111" t="s">
        <v>597</v>
      </c>
      <c r="B567" s="112">
        <v>45</v>
      </c>
    </row>
    <row r="568" s="110" customFormat="1" ht="18" customHeight="1" spans="1:2">
      <c r="A568" s="111" t="s">
        <v>598</v>
      </c>
      <c r="B568" s="112">
        <v>787</v>
      </c>
    </row>
    <row r="569" s="110" customFormat="1" ht="18" customHeight="1" spans="1:2">
      <c r="A569" s="111" t="s">
        <v>599</v>
      </c>
      <c r="B569" s="112">
        <v>787</v>
      </c>
    </row>
    <row r="570" s="110" customFormat="1" ht="18" customHeight="1" spans="1:2">
      <c r="A570" s="111" t="s">
        <v>600</v>
      </c>
      <c r="B570" s="112">
        <v>3652</v>
      </c>
    </row>
    <row r="571" s="110" customFormat="1" ht="18" customHeight="1" spans="1:2">
      <c r="A571" s="111" t="s">
        <v>601</v>
      </c>
      <c r="B571" s="112">
        <v>3652</v>
      </c>
    </row>
    <row r="572" s="110" customFormat="1" ht="18" customHeight="1" spans="1:2">
      <c r="A572" s="111" t="s">
        <v>602</v>
      </c>
      <c r="B572" s="112">
        <v>3652</v>
      </c>
    </row>
    <row r="573" s="110" customFormat="1" ht="18" customHeight="1" spans="1:2">
      <c r="A573" s="111" t="s">
        <v>82</v>
      </c>
      <c r="B573" s="112">
        <v>21279</v>
      </c>
    </row>
    <row r="574" s="110" customFormat="1" ht="18" customHeight="1" spans="1:2">
      <c r="A574" s="111" t="s">
        <v>603</v>
      </c>
      <c r="B574" s="112">
        <v>21279</v>
      </c>
    </row>
    <row r="575" s="110" customFormat="1" ht="18" customHeight="1" spans="1:2">
      <c r="A575" s="111" t="s">
        <v>604</v>
      </c>
      <c r="B575" s="112">
        <v>21279</v>
      </c>
    </row>
    <row r="576" s="110" customFormat="1" ht="18" customHeight="1" spans="1:2">
      <c r="A576" s="111" t="s">
        <v>84</v>
      </c>
      <c r="B576" s="112">
        <v>1</v>
      </c>
    </row>
    <row r="577" s="110" customFormat="1" spans="1:2">
      <c r="A577" s="111" t="s">
        <v>605</v>
      </c>
      <c r="B577" s="113">
        <v>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&amp;P+8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showZeros="0" workbookViewId="0">
      <pane xSplit="1" ySplit="3" topLeftCell="B4" activePane="bottomRight" state="frozen"/>
      <selection/>
      <selection pane="topRight"/>
      <selection pane="bottomLeft"/>
      <selection pane="bottomRight" activeCell="E15" sqref="E15"/>
    </sheetView>
  </sheetViews>
  <sheetFormatPr defaultColWidth="9" defaultRowHeight="13.5" outlineLevelCol="4"/>
  <cols>
    <col min="1" max="1" width="38.25" customWidth="1"/>
    <col min="2" max="2" width="8.25" customWidth="1"/>
    <col min="3" max="3" width="35" customWidth="1"/>
    <col min="4" max="4" width="8.25" customWidth="1"/>
    <col min="5" max="5" width="38.25" customWidth="1"/>
  </cols>
  <sheetData>
    <row r="1" ht="22.5" customHeight="1" spans="1:4">
      <c r="A1" s="92" t="s">
        <v>606</v>
      </c>
      <c r="B1" s="92"/>
      <c r="C1" s="92"/>
      <c r="D1" s="92"/>
    </row>
    <row r="2" ht="15.75" customHeight="1" spans="1:4">
      <c r="A2" s="19" t="s">
        <v>26</v>
      </c>
      <c r="B2" s="102" t="s">
        <v>27</v>
      </c>
      <c r="C2" s="102"/>
      <c r="D2" s="102"/>
    </row>
    <row r="3" ht="13.35" customHeight="1" spans="1:4">
      <c r="A3" s="21" t="s">
        <v>607</v>
      </c>
      <c r="B3" s="22" t="s">
        <v>107</v>
      </c>
      <c r="C3" s="21" t="s">
        <v>608</v>
      </c>
      <c r="D3" s="22" t="s">
        <v>107</v>
      </c>
    </row>
    <row r="4" ht="13.35" customHeight="1" spans="1:5">
      <c r="A4" s="21" t="s">
        <v>609</v>
      </c>
      <c r="B4" s="103">
        <f>B5+B76+B81+B82+B83+B87+B94+B100+B101+B102+B103+B104+B108+B109</f>
        <v>727274</v>
      </c>
      <c r="C4" s="21" t="s">
        <v>610</v>
      </c>
      <c r="D4" s="103">
        <f>D5+D76+D83+D87+D94+D100+D101+D102+D103+D104+D108+D109+D110+D111</f>
        <v>404970</v>
      </c>
      <c r="E4" s="104"/>
    </row>
    <row r="5" ht="13.35" customHeight="1" spans="1:4">
      <c r="A5" s="105" t="s">
        <v>91</v>
      </c>
      <c r="B5" s="103">
        <f>B6+B13+B54</f>
        <v>499871</v>
      </c>
      <c r="C5" s="105" t="s">
        <v>137</v>
      </c>
      <c r="D5" s="103">
        <f>D6+D13+D54</f>
        <v>124737</v>
      </c>
    </row>
    <row r="6" ht="13.35" customHeight="1" spans="1:5">
      <c r="A6" s="105" t="s">
        <v>611</v>
      </c>
      <c r="B6" s="103">
        <f>SUM(B7:B12)</f>
        <v>78545</v>
      </c>
      <c r="C6" s="105" t="s">
        <v>612</v>
      </c>
      <c r="D6" s="103">
        <v>0</v>
      </c>
      <c r="E6" s="104"/>
    </row>
    <row r="7" ht="13.35" customHeight="1" spans="1:4">
      <c r="A7" s="105" t="s">
        <v>613</v>
      </c>
      <c r="B7" s="103">
        <v>5684</v>
      </c>
      <c r="C7" s="105" t="s">
        <v>613</v>
      </c>
      <c r="D7" s="103"/>
    </row>
    <row r="8" ht="13.35" customHeight="1" spans="1:4">
      <c r="A8" s="105" t="s">
        <v>614</v>
      </c>
      <c r="B8" s="103">
        <v>0</v>
      </c>
      <c r="C8" s="105" t="s">
        <v>614</v>
      </c>
      <c r="D8" s="103"/>
    </row>
    <row r="9" ht="13.35" customHeight="1" spans="1:4">
      <c r="A9" s="105" t="s">
        <v>615</v>
      </c>
      <c r="B9" s="103">
        <v>10867</v>
      </c>
      <c r="C9" s="105" t="s">
        <v>615</v>
      </c>
      <c r="D9" s="103"/>
    </row>
    <row r="10" ht="13.35" customHeight="1" spans="1:4">
      <c r="A10" s="105" t="s">
        <v>616</v>
      </c>
      <c r="B10" s="103">
        <v>4842</v>
      </c>
      <c r="C10" s="105" t="s">
        <v>616</v>
      </c>
      <c r="D10" s="103"/>
    </row>
    <row r="11" ht="13.35" customHeight="1" spans="1:4">
      <c r="A11" s="105" t="s">
        <v>617</v>
      </c>
      <c r="B11" s="103">
        <v>57152</v>
      </c>
      <c r="C11" s="105" t="s">
        <v>617</v>
      </c>
      <c r="D11" s="103"/>
    </row>
    <row r="12" ht="13.35" customHeight="1" spans="1:4">
      <c r="A12" s="105" t="s">
        <v>618</v>
      </c>
      <c r="B12" s="103">
        <v>0</v>
      </c>
      <c r="C12" s="105" t="s">
        <v>618</v>
      </c>
      <c r="D12" s="103"/>
    </row>
    <row r="13" ht="13.35" customHeight="1" spans="1:4">
      <c r="A13" s="105" t="s">
        <v>619</v>
      </c>
      <c r="B13" s="103">
        <f>SUM(B14:B53)</f>
        <v>280263</v>
      </c>
      <c r="C13" s="105" t="s">
        <v>620</v>
      </c>
      <c r="D13" s="103">
        <f>SUM(D14:D53)</f>
        <v>62784</v>
      </c>
    </row>
    <row r="14" ht="13.35" customHeight="1" spans="1:4">
      <c r="A14" s="105" t="s">
        <v>621</v>
      </c>
      <c r="B14" s="103">
        <v>2675</v>
      </c>
      <c r="C14" s="105" t="s">
        <v>622</v>
      </c>
      <c r="D14" s="103">
        <v>47008</v>
      </c>
    </row>
    <row r="15" ht="13.35" customHeight="1" spans="1:4">
      <c r="A15" s="105" t="s">
        <v>623</v>
      </c>
      <c r="B15" s="103">
        <v>14613</v>
      </c>
      <c r="C15" s="105" t="s">
        <v>624</v>
      </c>
      <c r="D15" s="103">
        <v>2637</v>
      </c>
    </row>
    <row r="16" ht="13.35" customHeight="1" spans="1:4">
      <c r="A16" s="105" t="s">
        <v>625</v>
      </c>
      <c r="B16" s="103">
        <v>3606</v>
      </c>
      <c r="C16" s="105" t="s">
        <v>626</v>
      </c>
      <c r="D16" s="103">
        <v>530</v>
      </c>
    </row>
    <row r="17" ht="13.35" customHeight="1" spans="1:4">
      <c r="A17" s="105" t="s">
        <v>627</v>
      </c>
      <c r="B17" s="103">
        <v>118272</v>
      </c>
      <c r="C17" s="105" t="s">
        <v>628</v>
      </c>
      <c r="D17" s="103"/>
    </row>
    <row r="18" ht="13.35" customHeight="1" spans="1:4">
      <c r="A18" s="105" t="s">
        <v>629</v>
      </c>
      <c r="B18" s="103">
        <v>0</v>
      </c>
      <c r="C18" s="105" t="s">
        <v>630</v>
      </c>
      <c r="D18" s="103"/>
    </row>
    <row r="19" ht="13.35" customHeight="1" spans="1:4">
      <c r="A19" s="105" t="s">
        <v>631</v>
      </c>
      <c r="B19" s="103">
        <v>0</v>
      </c>
      <c r="C19" s="105" t="s">
        <v>632</v>
      </c>
      <c r="D19" s="103"/>
    </row>
    <row r="20" ht="13.35" customHeight="1" spans="1:4">
      <c r="A20" s="105" t="s">
        <v>633</v>
      </c>
      <c r="B20" s="103">
        <v>0</v>
      </c>
      <c r="C20" s="105" t="s">
        <v>634</v>
      </c>
      <c r="D20" s="103"/>
    </row>
    <row r="21" ht="13.35" customHeight="1" spans="1:4">
      <c r="A21" s="105" t="s">
        <v>635</v>
      </c>
      <c r="B21" s="103">
        <v>3539</v>
      </c>
      <c r="C21" s="105" t="s">
        <v>636</v>
      </c>
      <c r="D21" s="103"/>
    </row>
    <row r="22" ht="13.35" customHeight="1" spans="1:4">
      <c r="A22" s="105" t="s">
        <v>637</v>
      </c>
      <c r="B22" s="103">
        <v>907</v>
      </c>
      <c r="C22" s="105" t="s">
        <v>638</v>
      </c>
      <c r="D22" s="103"/>
    </row>
    <row r="23" ht="13.35" customHeight="1" spans="1:4">
      <c r="A23" s="105" t="s">
        <v>639</v>
      </c>
      <c r="B23" s="103">
        <v>0</v>
      </c>
      <c r="C23" s="105" t="s">
        <v>640</v>
      </c>
      <c r="D23" s="103"/>
    </row>
    <row r="24" ht="13.35" customHeight="1" spans="1:4">
      <c r="A24" s="105" t="s">
        <v>641</v>
      </c>
      <c r="B24" s="103">
        <v>30268</v>
      </c>
      <c r="C24" s="106" t="s">
        <v>642</v>
      </c>
      <c r="D24" s="103"/>
    </row>
    <row r="25" ht="13.35" customHeight="1" spans="1:4">
      <c r="A25" s="105" t="s">
        <v>643</v>
      </c>
      <c r="B25" s="103">
        <v>1700</v>
      </c>
      <c r="C25" s="105" t="s">
        <v>644</v>
      </c>
      <c r="D25" s="103"/>
    </row>
    <row r="26" ht="13.35" customHeight="1" spans="1:4">
      <c r="A26" s="105" t="s">
        <v>645</v>
      </c>
      <c r="B26" s="103">
        <v>315</v>
      </c>
      <c r="C26" s="105" t="s">
        <v>646</v>
      </c>
      <c r="D26" s="103"/>
    </row>
    <row r="27" ht="13.35" customHeight="1" spans="1:4">
      <c r="A27" s="105" t="s">
        <v>647</v>
      </c>
      <c r="B27" s="103">
        <v>0</v>
      </c>
      <c r="C27" s="105" t="s">
        <v>648</v>
      </c>
      <c r="D27" s="103"/>
    </row>
    <row r="28" ht="13.35" customHeight="1" spans="1:4">
      <c r="A28" s="105" t="s">
        <v>649</v>
      </c>
      <c r="B28" s="103">
        <v>14370</v>
      </c>
      <c r="C28" s="105" t="s">
        <v>650</v>
      </c>
      <c r="D28" s="103">
        <v>9436</v>
      </c>
    </row>
    <row r="29" ht="13.35" customHeight="1" spans="1:4">
      <c r="A29" s="105" t="s">
        <v>651</v>
      </c>
      <c r="B29" s="103">
        <v>0</v>
      </c>
      <c r="C29" s="105" t="s">
        <v>652</v>
      </c>
      <c r="D29" s="103"/>
    </row>
    <row r="30" ht="13.35" customHeight="1" spans="1:5">
      <c r="A30" s="105" t="s">
        <v>653</v>
      </c>
      <c r="B30" s="103">
        <v>0</v>
      </c>
      <c r="C30" s="105" t="s">
        <v>654</v>
      </c>
      <c r="D30" s="103"/>
      <c r="E30" s="107"/>
    </row>
    <row r="31" ht="13.35" customHeight="1" spans="1:4">
      <c r="A31" s="105" t="s">
        <v>655</v>
      </c>
      <c r="B31" s="103">
        <v>0</v>
      </c>
      <c r="C31" s="105" t="s">
        <v>656</v>
      </c>
      <c r="D31" s="103"/>
    </row>
    <row r="32" ht="13.35" customHeight="1" spans="1:4">
      <c r="A32" s="105" t="s">
        <v>657</v>
      </c>
      <c r="B32" s="103">
        <v>640</v>
      </c>
      <c r="C32" s="105" t="s">
        <v>658</v>
      </c>
      <c r="D32" s="103"/>
    </row>
    <row r="33" ht="13.35" customHeight="1" spans="1:4">
      <c r="A33" s="105" t="s">
        <v>659</v>
      </c>
      <c r="B33" s="103">
        <v>0</v>
      </c>
      <c r="C33" s="105" t="s">
        <v>660</v>
      </c>
      <c r="D33" s="103"/>
    </row>
    <row r="34" ht="13.35" customHeight="1" spans="1:4">
      <c r="A34" s="105" t="s">
        <v>661</v>
      </c>
      <c r="B34" s="103">
        <v>0</v>
      </c>
      <c r="C34" s="105" t="s">
        <v>662</v>
      </c>
      <c r="D34" s="103"/>
    </row>
    <row r="35" ht="13.35" customHeight="1" spans="1:4">
      <c r="A35" s="105" t="s">
        <v>663</v>
      </c>
      <c r="B35" s="103">
        <v>0</v>
      </c>
      <c r="C35" s="105" t="s">
        <v>664</v>
      </c>
      <c r="D35" s="103"/>
    </row>
    <row r="36" ht="13.35" customHeight="1" spans="1:4">
      <c r="A36" s="105" t="s">
        <v>665</v>
      </c>
      <c r="B36" s="103"/>
      <c r="C36" s="105" t="s">
        <v>666</v>
      </c>
      <c r="D36" s="103"/>
    </row>
    <row r="37" ht="13.35" customHeight="1" spans="1:4">
      <c r="A37" s="105" t="s">
        <v>667</v>
      </c>
      <c r="B37" s="103">
        <v>17080</v>
      </c>
      <c r="C37" s="105" t="s">
        <v>668</v>
      </c>
      <c r="D37" s="103"/>
    </row>
    <row r="38" ht="13.35" customHeight="1" spans="1:4">
      <c r="A38" s="105" t="s">
        <v>669</v>
      </c>
      <c r="B38" s="103">
        <v>0</v>
      </c>
      <c r="C38" s="105" t="s">
        <v>670</v>
      </c>
      <c r="D38" s="103"/>
    </row>
    <row r="39" ht="13.35" customHeight="1" spans="1:4">
      <c r="A39" s="105" t="s">
        <v>671</v>
      </c>
      <c r="B39" s="103">
        <v>80</v>
      </c>
      <c r="C39" s="105" t="s">
        <v>672</v>
      </c>
      <c r="D39" s="103"/>
    </row>
    <row r="40" ht="13.35" customHeight="1" spans="1:4">
      <c r="A40" s="105" t="s">
        <v>673</v>
      </c>
      <c r="B40" s="103">
        <v>16275</v>
      </c>
      <c r="C40" s="105" t="s">
        <v>674</v>
      </c>
      <c r="D40" s="103"/>
    </row>
    <row r="41" ht="13.35" customHeight="1" spans="1:4">
      <c r="A41" s="105" t="s">
        <v>675</v>
      </c>
      <c r="B41" s="103">
        <v>16086</v>
      </c>
      <c r="C41" s="105" t="s">
        <v>676</v>
      </c>
      <c r="D41" s="103"/>
    </row>
    <row r="42" ht="13.35" customHeight="1" spans="1:4">
      <c r="A42" s="105" t="s">
        <v>677</v>
      </c>
      <c r="B42" s="103">
        <v>1000</v>
      </c>
      <c r="C42" s="105" t="s">
        <v>678</v>
      </c>
      <c r="D42" s="103"/>
    </row>
    <row r="43" ht="13.35" customHeight="1" spans="1:4">
      <c r="A43" s="105" t="s">
        <v>679</v>
      </c>
      <c r="B43" s="103">
        <v>0</v>
      </c>
      <c r="C43" s="105" t="s">
        <v>680</v>
      </c>
      <c r="D43" s="103"/>
    </row>
    <row r="44" ht="13.35" customHeight="1" spans="1:4">
      <c r="A44" s="105" t="s">
        <v>681</v>
      </c>
      <c r="B44" s="103">
        <v>6514</v>
      </c>
      <c r="C44" s="105" t="s">
        <v>682</v>
      </c>
      <c r="D44" s="103"/>
    </row>
    <row r="45" ht="13.35" customHeight="1" spans="1:4">
      <c r="A45" s="105" t="s">
        <v>683</v>
      </c>
      <c r="B45" s="103">
        <v>0</v>
      </c>
      <c r="C45" s="105" t="s">
        <v>684</v>
      </c>
      <c r="D45" s="103"/>
    </row>
    <row r="46" ht="13.35" customHeight="1" spans="1:4">
      <c r="A46" s="105" t="s">
        <v>685</v>
      </c>
      <c r="B46" s="103">
        <v>0</v>
      </c>
      <c r="C46" s="105" t="s">
        <v>686</v>
      </c>
      <c r="D46" s="103"/>
    </row>
    <row r="47" ht="13.35" customHeight="1" spans="1:4">
      <c r="A47" s="105" t="s">
        <v>687</v>
      </c>
      <c r="B47" s="103">
        <v>0</v>
      </c>
      <c r="C47" s="105" t="s">
        <v>688</v>
      </c>
      <c r="D47" s="103"/>
    </row>
    <row r="48" ht="13.35" customHeight="1" spans="1:4">
      <c r="A48" s="105" t="s">
        <v>689</v>
      </c>
      <c r="B48" s="103">
        <v>0</v>
      </c>
      <c r="C48" s="105" t="s">
        <v>690</v>
      </c>
      <c r="D48" s="103"/>
    </row>
    <row r="49" ht="13.35" customHeight="1" spans="1:4">
      <c r="A49" s="105" t="s">
        <v>691</v>
      </c>
      <c r="B49" s="103">
        <v>0</v>
      </c>
      <c r="C49" s="105" t="s">
        <v>692</v>
      </c>
      <c r="D49" s="103"/>
    </row>
    <row r="50" ht="13.35" customHeight="1" spans="1:4">
      <c r="A50" s="105" t="s">
        <v>693</v>
      </c>
      <c r="B50" s="103">
        <v>747</v>
      </c>
      <c r="C50" s="105" t="s">
        <v>694</v>
      </c>
      <c r="D50" s="103"/>
    </row>
    <row r="51" ht="13.35" customHeight="1" spans="1:4">
      <c r="A51" s="105" t="s">
        <v>695</v>
      </c>
      <c r="B51" s="103">
        <v>0</v>
      </c>
      <c r="C51" s="105" t="s">
        <v>696</v>
      </c>
      <c r="D51" s="103"/>
    </row>
    <row r="52" ht="13.35" customHeight="1" spans="1:4">
      <c r="A52" s="105" t="s">
        <v>697</v>
      </c>
      <c r="B52" s="103">
        <v>12</v>
      </c>
      <c r="C52" s="105" t="s">
        <v>698</v>
      </c>
      <c r="D52" s="103"/>
    </row>
    <row r="53" ht="13.35" customHeight="1" spans="1:4">
      <c r="A53" s="105" t="s">
        <v>699</v>
      </c>
      <c r="B53" s="103">
        <v>31564</v>
      </c>
      <c r="C53" s="105" t="s">
        <v>700</v>
      </c>
      <c r="D53" s="103">
        <v>3173</v>
      </c>
    </row>
    <row r="54" ht="13.35" customHeight="1" spans="1:4">
      <c r="A54" s="105" t="s">
        <v>701</v>
      </c>
      <c r="B54" s="103">
        <f>SUM(B55:B75)</f>
        <v>141063</v>
      </c>
      <c r="C54" s="105" t="s">
        <v>702</v>
      </c>
      <c r="D54" s="103">
        <f>SUM(D55:D75)</f>
        <v>61953</v>
      </c>
    </row>
    <row r="55" ht="13.35" customHeight="1" spans="1:4">
      <c r="A55" s="105" t="s">
        <v>703</v>
      </c>
      <c r="B55" s="103">
        <v>20</v>
      </c>
      <c r="C55" s="105" t="s">
        <v>703</v>
      </c>
      <c r="D55" s="103">
        <v>762</v>
      </c>
    </row>
    <row r="56" ht="13.35" customHeight="1" spans="1:4">
      <c r="A56" s="105" t="s">
        <v>704</v>
      </c>
      <c r="B56" s="103">
        <v>0</v>
      </c>
      <c r="C56" s="105" t="s">
        <v>704</v>
      </c>
      <c r="D56" s="103"/>
    </row>
    <row r="57" ht="13.35" customHeight="1" spans="1:4">
      <c r="A57" s="105" t="s">
        <v>705</v>
      </c>
      <c r="B57" s="103">
        <v>403</v>
      </c>
      <c r="C57" s="105" t="s">
        <v>705</v>
      </c>
      <c r="D57" s="103">
        <v>393</v>
      </c>
    </row>
    <row r="58" ht="13.35" customHeight="1" spans="1:4">
      <c r="A58" s="105" t="s">
        <v>706</v>
      </c>
      <c r="B58" s="103">
        <v>0</v>
      </c>
      <c r="C58" s="105" t="s">
        <v>706</v>
      </c>
      <c r="D58" s="103">
        <v>154</v>
      </c>
    </row>
    <row r="59" ht="13.35" customHeight="1" spans="1:4">
      <c r="A59" s="105" t="s">
        <v>707</v>
      </c>
      <c r="B59" s="103">
        <v>6685</v>
      </c>
      <c r="C59" s="105" t="s">
        <v>707</v>
      </c>
      <c r="D59" s="103">
        <v>3</v>
      </c>
    </row>
    <row r="60" ht="13.35" customHeight="1" spans="1:4">
      <c r="A60" s="105" t="s">
        <v>708</v>
      </c>
      <c r="B60" s="103">
        <v>1833</v>
      </c>
      <c r="C60" s="105" t="s">
        <v>708</v>
      </c>
      <c r="D60" s="103"/>
    </row>
    <row r="61" ht="13.35" customHeight="1" spans="1:4">
      <c r="A61" s="105" t="s">
        <v>709</v>
      </c>
      <c r="B61" s="103">
        <v>556</v>
      </c>
      <c r="C61" s="105" t="s">
        <v>710</v>
      </c>
      <c r="D61" s="103">
        <v>385</v>
      </c>
    </row>
    <row r="62" ht="13.35" customHeight="1" spans="1:4">
      <c r="A62" s="105" t="s">
        <v>711</v>
      </c>
      <c r="B62" s="103">
        <v>375</v>
      </c>
      <c r="C62" s="105" t="s">
        <v>711</v>
      </c>
      <c r="D62" s="103">
        <v>8403</v>
      </c>
    </row>
    <row r="63" ht="13.35" customHeight="1" spans="1:4">
      <c r="A63" s="105" t="s">
        <v>712</v>
      </c>
      <c r="B63" s="103">
        <v>393</v>
      </c>
      <c r="C63" s="105" t="s">
        <v>713</v>
      </c>
      <c r="D63" s="103">
        <v>4175</v>
      </c>
    </row>
    <row r="64" ht="13.35" customHeight="1" spans="1:4">
      <c r="A64" s="105" t="s">
        <v>714</v>
      </c>
      <c r="B64" s="103">
        <v>9199</v>
      </c>
      <c r="C64" s="105" t="s">
        <v>714</v>
      </c>
      <c r="D64" s="103">
        <v>5542</v>
      </c>
    </row>
    <row r="65" ht="13.35" customHeight="1" spans="1:4">
      <c r="A65" s="105" t="s">
        <v>715</v>
      </c>
      <c r="B65" s="103">
        <v>8</v>
      </c>
      <c r="C65" s="105" t="s">
        <v>715</v>
      </c>
      <c r="D65" s="103">
        <v>2328</v>
      </c>
    </row>
    <row r="66" ht="13.35" customHeight="1" spans="1:4">
      <c r="A66" s="105" t="s">
        <v>716</v>
      </c>
      <c r="B66" s="103">
        <v>31695</v>
      </c>
      <c r="C66" s="105" t="s">
        <v>716</v>
      </c>
      <c r="D66" s="103">
        <v>29772</v>
      </c>
    </row>
    <row r="67" ht="13.35" customHeight="1" spans="1:4">
      <c r="A67" s="105" t="s">
        <v>717</v>
      </c>
      <c r="B67" s="103">
        <v>61993</v>
      </c>
      <c r="C67" s="105" t="s">
        <v>717</v>
      </c>
      <c r="D67" s="103">
        <v>60</v>
      </c>
    </row>
    <row r="68" ht="13.35" customHeight="1" spans="1:4">
      <c r="A68" s="105" t="s">
        <v>718</v>
      </c>
      <c r="B68" s="103">
        <v>11052</v>
      </c>
      <c r="C68" s="105" t="s">
        <v>718</v>
      </c>
      <c r="D68" s="103"/>
    </row>
    <row r="69" ht="13.35" customHeight="1" spans="1:4">
      <c r="A69" s="105" t="s">
        <v>719</v>
      </c>
      <c r="B69" s="103">
        <v>6108</v>
      </c>
      <c r="C69" s="105" t="s">
        <v>719</v>
      </c>
      <c r="D69" s="103">
        <v>35</v>
      </c>
    </row>
    <row r="70" ht="13.35" customHeight="1" spans="1:4">
      <c r="A70" s="105" t="s">
        <v>720</v>
      </c>
      <c r="B70" s="103">
        <v>29</v>
      </c>
      <c r="C70" s="105" t="s">
        <v>720</v>
      </c>
      <c r="D70" s="103"/>
    </row>
    <row r="71" ht="13.35" customHeight="1" spans="1:4">
      <c r="A71" s="105" t="s">
        <v>721</v>
      </c>
      <c r="B71" s="103">
        <v>5839</v>
      </c>
      <c r="C71" s="105" t="s">
        <v>722</v>
      </c>
      <c r="D71" s="103">
        <v>5705</v>
      </c>
    </row>
    <row r="72" ht="13.35" customHeight="1" spans="1:4">
      <c r="A72" s="105" t="s">
        <v>723</v>
      </c>
      <c r="B72" s="103">
        <v>4495</v>
      </c>
      <c r="C72" s="105" t="s">
        <v>723</v>
      </c>
      <c r="D72" s="103">
        <v>278</v>
      </c>
    </row>
    <row r="73" ht="13.35" customHeight="1" spans="1:4">
      <c r="A73" s="105" t="s">
        <v>724</v>
      </c>
      <c r="B73" s="103">
        <v>110</v>
      </c>
      <c r="C73" s="105" t="s">
        <v>724</v>
      </c>
      <c r="D73" s="103"/>
    </row>
    <row r="74" ht="13.35" customHeight="1" spans="1:4">
      <c r="A74" s="105" t="s">
        <v>725</v>
      </c>
      <c r="B74" s="103">
        <v>120</v>
      </c>
      <c r="C74" s="108" t="s">
        <v>725</v>
      </c>
      <c r="D74" s="103">
        <v>3958</v>
      </c>
    </row>
    <row r="75" ht="13.35" customHeight="1" spans="1:4">
      <c r="A75" s="105" t="s">
        <v>726</v>
      </c>
      <c r="B75" s="103">
        <v>150</v>
      </c>
      <c r="C75" s="105" t="s">
        <v>727</v>
      </c>
      <c r="D75" s="103">
        <v>0</v>
      </c>
    </row>
    <row r="76" ht="13.35" customHeight="1" spans="1:4">
      <c r="A76" s="105" t="s">
        <v>138</v>
      </c>
      <c r="B76" s="103">
        <f>SUM(B77:B80)</f>
        <v>5583</v>
      </c>
      <c r="C76" s="105" t="s">
        <v>95</v>
      </c>
      <c r="D76" s="103">
        <f>SUM(D77:D80)</f>
        <v>133356</v>
      </c>
    </row>
    <row r="77" ht="13.35" customHeight="1" spans="1:4">
      <c r="A77" s="105" t="s">
        <v>728</v>
      </c>
      <c r="B77" s="103"/>
      <c r="C77" s="105" t="s">
        <v>729</v>
      </c>
      <c r="D77" s="103"/>
    </row>
    <row r="78" ht="13.35" customHeight="1" spans="1:4">
      <c r="A78" s="105" t="s">
        <v>730</v>
      </c>
      <c r="B78" s="103"/>
      <c r="C78" s="105" t="s">
        <v>731</v>
      </c>
      <c r="D78" s="103"/>
    </row>
    <row r="79" ht="13.35" customHeight="1" spans="1:4">
      <c r="A79" s="105" t="s">
        <v>732</v>
      </c>
      <c r="B79" s="103"/>
      <c r="C79" s="105" t="s">
        <v>733</v>
      </c>
      <c r="D79" s="103"/>
    </row>
    <row r="80" ht="13.35" customHeight="1" spans="1:4">
      <c r="A80" s="105" t="s">
        <v>734</v>
      </c>
      <c r="B80" s="103">
        <v>5583</v>
      </c>
      <c r="C80" s="105" t="s">
        <v>735</v>
      </c>
      <c r="D80" s="103">
        <v>133356</v>
      </c>
    </row>
    <row r="81" ht="13.35" customHeight="1" spans="1:4">
      <c r="A81" s="105" t="s">
        <v>736</v>
      </c>
      <c r="B81" s="103"/>
      <c r="C81" s="105"/>
      <c r="D81" s="103"/>
    </row>
    <row r="82" ht="13.35" customHeight="1" spans="1:4">
      <c r="A82" s="105" t="s">
        <v>737</v>
      </c>
      <c r="B82" s="103">
        <v>63434</v>
      </c>
      <c r="C82" s="105"/>
      <c r="D82" s="103"/>
    </row>
    <row r="83" ht="13.35" customHeight="1" spans="1:4">
      <c r="A83" s="105" t="s">
        <v>738</v>
      </c>
      <c r="B83" s="103">
        <f>SUM(B84:B86)</f>
        <v>54932</v>
      </c>
      <c r="C83" s="105" t="s">
        <v>116</v>
      </c>
      <c r="D83" s="103">
        <v>0</v>
      </c>
    </row>
    <row r="84" ht="13.35" customHeight="1" spans="1:4">
      <c r="A84" s="105" t="s">
        <v>739</v>
      </c>
      <c r="B84" s="103">
        <v>54700</v>
      </c>
      <c r="C84" s="105"/>
      <c r="D84" s="103"/>
    </row>
    <row r="85" ht="13.35" customHeight="1" spans="1:4">
      <c r="A85" s="105" t="s">
        <v>740</v>
      </c>
      <c r="B85" s="103">
        <v>232</v>
      </c>
      <c r="C85" s="105"/>
      <c r="D85" s="103"/>
    </row>
    <row r="86" ht="13.35" customHeight="1" spans="1:4">
      <c r="A86" s="105" t="s">
        <v>741</v>
      </c>
      <c r="B86" s="103">
        <v>0</v>
      </c>
      <c r="C86" s="105"/>
      <c r="D86" s="103"/>
    </row>
    <row r="87" ht="13.35" customHeight="1" spans="1:4">
      <c r="A87" s="105" t="s">
        <v>742</v>
      </c>
      <c r="B87" s="103">
        <v>0</v>
      </c>
      <c r="C87" s="105" t="s">
        <v>99</v>
      </c>
      <c r="D87" s="103">
        <f>D88</f>
        <v>4500</v>
      </c>
    </row>
    <row r="88" ht="13.35" customHeight="1" spans="1:4">
      <c r="A88" s="105" t="s">
        <v>743</v>
      </c>
      <c r="B88" s="103">
        <v>0</v>
      </c>
      <c r="C88" s="105" t="s">
        <v>744</v>
      </c>
      <c r="D88" s="103">
        <f>SUM(D89:D92)</f>
        <v>4500</v>
      </c>
    </row>
    <row r="89" ht="13.35" customHeight="1" spans="1:4">
      <c r="A89" s="105" t="s">
        <v>745</v>
      </c>
      <c r="B89" s="103">
        <v>0</v>
      </c>
      <c r="C89" s="105" t="s">
        <v>746</v>
      </c>
      <c r="D89" s="103">
        <v>4500</v>
      </c>
    </row>
    <row r="90" ht="13.35" customHeight="1" spans="1:4">
      <c r="A90" s="105" t="s">
        <v>747</v>
      </c>
      <c r="B90" s="103">
        <v>0</v>
      </c>
      <c r="C90" s="105" t="s">
        <v>748</v>
      </c>
      <c r="D90" s="103"/>
    </row>
    <row r="91" ht="13.35" customHeight="1" spans="1:4">
      <c r="A91" s="105" t="s">
        <v>749</v>
      </c>
      <c r="B91" s="103">
        <v>0</v>
      </c>
      <c r="C91" s="105" t="s">
        <v>750</v>
      </c>
      <c r="D91" s="103"/>
    </row>
    <row r="92" ht="13.35" customHeight="1" spans="1:4">
      <c r="A92" s="105" t="s">
        <v>751</v>
      </c>
      <c r="B92" s="103">
        <v>0</v>
      </c>
      <c r="C92" s="105" t="s">
        <v>752</v>
      </c>
      <c r="D92" s="103"/>
    </row>
    <row r="93" ht="13.35" customHeight="1" spans="1:4">
      <c r="A93" s="105" t="s">
        <v>753</v>
      </c>
      <c r="B93" s="103">
        <v>0</v>
      </c>
      <c r="C93" s="105"/>
      <c r="D93" s="103"/>
    </row>
    <row r="94" ht="13.35" customHeight="1" spans="1:4">
      <c r="A94" s="105" t="s">
        <v>98</v>
      </c>
      <c r="B94" s="103">
        <v>4500</v>
      </c>
      <c r="C94" s="105" t="s">
        <v>754</v>
      </c>
      <c r="D94" s="103">
        <v>0</v>
      </c>
    </row>
    <row r="95" ht="13.35" customHeight="1" spans="1:4">
      <c r="A95" s="105" t="s">
        <v>755</v>
      </c>
      <c r="B95" s="103">
        <f>SUM(B96:B99)</f>
        <v>4500</v>
      </c>
      <c r="C95" s="105" t="s">
        <v>756</v>
      </c>
      <c r="D95" s="103">
        <v>0</v>
      </c>
    </row>
    <row r="96" ht="13.35" customHeight="1" spans="1:4">
      <c r="A96" s="105" t="s">
        <v>757</v>
      </c>
      <c r="B96" s="103">
        <v>4500</v>
      </c>
      <c r="C96" s="105" t="s">
        <v>758</v>
      </c>
      <c r="D96" s="103">
        <v>0</v>
      </c>
    </row>
    <row r="97" ht="13.35" customHeight="1" spans="1:4">
      <c r="A97" s="105" t="s">
        <v>759</v>
      </c>
      <c r="B97" s="103">
        <v>0</v>
      </c>
      <c r="C97" s="105" t="s">
        <v>760</v>
      </c>
      <c r="D97" s="103">
        <v>0</v>
      </c>
    </row>
    <row r="98" ht="13.35" customHeight="1" spans="1:4">
      <c r="A98" s="105" t="s">
        <v>761</v>
      </c>
      <c r="B98" s="103">
        <v>0</v>
      </c>
      <c r="C98" s="105" t="s">
        <v>762</v>
      </c>
      <c r="D98" s="103">
        <v>0</v>
      </c>
    </row>
    <row r="99" ht="13.35" customHeight="1" spans="1:4">
      <c r="A99" s="105" t="s">
        <v>763</v>
      </c>
      <c r="B99" s="103">
        <v>0</v>
      </c>
      <c r="C99" s="105"/>
      <c r="D99" s="103"/>
    </row>
    <row r="100" ht="13.35" customHeight="1" spans="1:4">
      <c r="A100" s="105" t="s">
        <v>764</v>
      </c>
      <c r="B100" s="103">
        <v>0</v>
      </c>
      <c r="C100" s="105" t="s">
        <v>765</v>
      </c>
      <c r="D100" s="103">
        <v>0</v>
      </c>
    </row>
    <row r="101" ht="13.35" customHeight="1" spans="1:4">
      <c r="A101" s="105" t="s">
        <v>766</v>
      </c>
      <c r="B101" s="103">
        <v>0</v>
      </c>
      <c r="C101" s="105" t="s">
        <v>767</v>
      </c>
      <c r="D101" s="103">
        <v>0</v>
      </c>
    </row>
    <row r="102" ht="13.35" customHeight="1" spans="1:4">
      <c r="A102" s="105" t="s">
        <v>768</v>
      </c>
      <c r="B102" s="103">
        <v>0</v>
      </c>
      <c r="C102" s="105" t="s">
        <v>769</v>
      </c>
      <c r="D102" s="103">
        <v>0</v>
      </c>
    </row>
    <row r="103" ht="13.35" customHeight="1" spans="1:4">
      <c r="A103" s="105" t="s">
        <v>100</v>
      </c>
      <c r="B103" s="103">
        <v>98954</v>
      </c>
      <c r="C103" s="105" t="s">
        <v>101</v>
      </c>
      <c r="D103" s="103">
        <v>87377</v>
      </c>
    </row>
    <row r="104" ht="13.35" customHeight="1" spans="1:4">
      <c r="A104" s="105" t="s">
        <v>770</v>
      </c>
      <c r="B104" s="103">
        <v>0</v>
      </c>
      <c r="C104" s="105" t="s">
        <v>70</v>
      </c>
      <c r="D104" s="103"/>
    </row>
    <row r="105" ht="13.35" customHeight="1" spans="1:4">
      <c r="A105" s="105" t="s">
        <v>771</v>
      </c>
      <c r="B105" s="103">
        <v>0</v>
      </c>
      <c r="C105" s="105" t="s">
        <v>772</v>
      </c>
      <c r="D105" s="103"/>
    </row>
    <row r="106" ht="13.35" customHeight="1" spans="1:4">
      <c r="A106" s="105" t="s">
        <v>773</v>
      </c>
      <c r="B106" s="103">
        <v>0</v>
      </c>
      <c r="C106" s="105" t="s">
        <v>774</v>
      </c>
      <c r="D106" s="103"/>
    </row>
    <row r="107" ht="13.35" customHeight="1" spans="1:4">
      <c r="A107" s="105" t="s">
        <v>775</v>
      </c>
      <c r="B107" s="103">
        <v>0</v>
      </c>
      <c r="C107" s="105" t="s">
        <v>776</v>
      </c>
      <c r="D107" s="103"/>
    </row>
    <row r="108" ht="13.35" customHeight="1" spans="1:4">
      <c r="A108" s="105" t="s">
        <v>777</v>
      </c>
      <c r="B108" s="103">
        <v>0</v>
      </c>
      <c r="C108" s="105" t="s">
        <v>778</v>
      </c>
      <c r="D108" s="103"/>
    </row>
    <row r="109" ht="13.35" customHeight="1" spans="1:4">
      <c r="A109" s="105" t="s">
        <v>779</v>
      </c>
      <c r="B109" s="103">
        <v>0</v>
      </c>
      <c r="C109" s="105" t="s">
        <v>780</v>
      </c>
      <c r="D109" s="103"/>
    </row>
    <row r="110" ht="13.35" customHeight="1" spans="1:4">
      <c r="A110" s="109"/>
      <c r="B110" s="109"/>
      <c r="C110" s="105" t="s">
        <v>781</v>
      </c>
      <c r="D110" s="103"/>
    </row>
    <row r="111" ht="13.35" customHeight="1" spans="1:4">
      <c r="A111" s="109"/>
      <c r="B111" s="109"/>
      <c r="C111" s="105" t="s">
        <v>103</v>
      </c>
      <c r="D111" s="103">
        <v>55000</v>
      </c>
    </row>
    <row r="112" ht="13.35" customHeight="1" spans="1:4">
      <c r="A112" s="109"/>
      <c r="B112" s="109"/>
      <c r="C112" s="105" t="s">
        <v>782</v>
      </c>
      <c r="D112" s="103">
        <v>55000</v>
      </c>
    </row>
    <row r="113" ht="13.35" customHeight="1" spans="1:4">
      <c r="A113" s="109"/>
      <c r="B113" s="109"/>
      <c r="C113" s="105" t="s">
        <v>783</v>
      </c>
      <c r="D113" s="103">
        <v>0</v>
      </c>
    </row>
  </sheetData>
  <mergeCells count="2">
    <mergeCell ref="A1:D1"/>
    <mergeCell ref="B2:D2"/>
  </mergeCells>
  <printOptions horizontalCentered="1"/>
  <pageMargins left="0.708661417322835" right="0.511811023622047" top="0.354330708661417" bottom="0.354330708661417" header="0.31496062992126" footer="0.31496062992126"/>
  <pageSetup paperSize="9" orientation="portrait"/>
  <headerFooter>
    <oddFooter>&amp;C第 &amp;P+24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workbookViewId="0">
      <selection activeCell="A1" sqref="A1:B1"/>
    </sheetView>
  </sheetViews>
  <sheetFormatPr defaultColWidth="9" defaultRowHeight="13.5" outlineLevelCol="1"/>
  <cols>
    <col min="1" max="1" width="48.5" customWidth="1"/>
    <col min="2" max="2" width="33.125" customWidth="1"/>
    <col min="3" max="3" width="11.125" customWidth="1"/>
  </cols>
  <sheetData>
    <row r="1" ht="24" spans="1:2">
      <c r="A1" s="92" t="s">
        <v>784</v>
      </c>
      <c r="B1" s="92"/>
    </row>
    <row r="2" ht="18.75" customHeight="1" spans="1:2">
      <c r="A2" s="19" t="s">
        <v>785</v>
      </c>
      <c r="B2" s="20" t="s">
        <v>27</v>
      </c>
    </row>
    <row r="3" ht="20.1" customHeight="1" spans="1:2">
      <c r="A3" s="21" t="s">
        <v>786</v>
      </c>
      <c r="B3" s="22" t="s">
        <v>107</v>
      </c>
    </row>
    <row r="4" ht="20.1" customHeight="1" spans="1:2">
      <c r="A4" s="21" t="s">
        <v>787</v>
      </c>
      <c r="B4" s="101">
        <f>SUM(B5:B15)</f>
        <v>124737</v>
      </c>
    </row>
    <row r="5" ht="20.1" customHeight="1" spans="1:2">
      <c r="A5" s="42" t="s">
        <v>788</v>
      </c>
      <c r="B5" s="101">
        <v>5028</v>
      </c>
    </row>
    <row r="6" ht="20.1" customHeight="1" spans="1:2">
      <c r="A6" s="42" t="s">
        <v>789</v>
      </c>
      <c r="B6" s="101">
        <v>10555</v>
      </c>
    </row>
    <row r="7" ht="20.1" customHeight="1" spans="1:2">
      <c r="A7" s="42" t="s">
        <v>790</v>
      </c>
      <c r="B7" s="101">
        <v>10897</v>
      </c>
    </row>
    <row r="8" ht="20.1" customHeight="1" spans="1:2">
      <c r="A8" s="42" t="s">
        <v>791</v>
      </c>
      <c r="B8" s="101">
        <v>10230</v>
      </c>
    </row>
    <row r="9" ht="20.1" customHeight="1" spans="1:2">
      <c r="A9" s="42" t="s">
        <v>792</v>
      </c>
      <c r="B9" s="101">
        <v>11176</v>
      </c>
    </row>
    <row r="10" ht="20.1" customHeight="1" spans="1:2">
      <c r="A10" s="42" t="s">
        <v>793</v>
      </c>
      <c r="B10" s="101">
        <v>15127</v>
      </c>
    </row>
    <row r="11" ht="20.1" customHeight="1" spans="1:2">
      <c r="A11" s="42" t="s">
        <v>794</v>
      </c>
      <c r="B11" s="101">
        <v>10460</v>
      </c>
    </row>
    <row r="12" ht="20.1" customHeight="1" spans="1:2">
      <c r="A12" s="42" t="s">
        <v>795</v>
      </c>
      <c r="B12" s="101">
        <v>14896</v>
      </c>
    </row>
    <row r="13" ht="20.1" customHeight="1" spans="1:2">
      <c r="A13" s="42" t="s">
        <v>796</v>
      </c>
      <c r="B13" s="101">
        <v>13400</v>
      </c>
    </row>
    <row r="14" ht="20.1" customHeight="1" spans="1:2">
      <c r="A14" s="42" t="s">
        <v>797</v>
      </c>
      <c r="B14" s="101">
        <v>12943</v>
      </c>
    </row>
    <row r="15" ht="20.1" customHeight="1" spans="1:2">
      <c r="A15" s="42" t="s">
        <v>798</v>
      </c>
      <c r="B15" s="101">
        <v>10025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&amp;P+26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Zeros="0" workbookViewId="0">
      <selection activeCell="A1" sqref="A1:J1"/>
    </sheetView>
  </sheetViews>
  <sheetFormatPr defaultColWidth="9" defaultRowHeight="14.25"/>
  <cols>
    <col min="1" max="1" width="19.625" style="60" customWidth="1"/>
    <col min="2" max="2" width="10.25" style="60" customWidth="1"/>
    <col min="3" max="3" width="9.75" style="60" customWidth="1"/>
    <col min="4" max="4" width="8.875" style="60" customWidth="1"/>
    <col min="5" max="5" width="9.375" style="60" customWidth="1"/>
    <col min="6" max="6" width="21.125" style="60" customWidth="1"/>
    <col min="7" max="9" width="9" style="60"/>
    <col min="10" max="10" width="10.5" style="60" customWidth="1"/>
    <col min="11" max="13" width="9" style="60" hidden="1" customWidth="1"/>
    <col min="14" max="225" width="9" style="60"/>
    <col min="226" max="226" width="25.5" style="60" customWidth="1"/>
    <col min="227" max="227" width="8.5" style="60" customWidth="1"/>
    <col min="228" max="228" width="9.5" style="60" customWidth="1"/>
    <col min="229" max="229" width="6.75" style="60" customWidth="1"/>
    <col min="230" max="230" width="22.25" style="60" customWidth="1"/>
    <col min="231" max="232" width="9.5" style="60" customWidth="1"/>
    <col min="233" max="233" width="7.375" style="60" customWidth="1"/>
    <col min="234" max="234" width="12.625" style="60" customWidth="1"/>
    <col min="235" max="481" width="9" style="60"/>
    <col min="482" max="482" width="25.5" style="60" customWidth="1"/>
    <col min="483" max="483" width="8.5" style="60" customWidth="1"/>
    <col min="484" max="484" width="9.5" style="60" customWidth="1"/>
    <col min="485" max="485" width="6.75" style="60" customWidth="1"/>
    <col min="486" max="486" width="22.25" style="60" customWidth="1"/>
    <col min="487" max="488" width="9.5" style="60" customWidth="1"/>
    <col min="489" max="489" width="7.375" style="60" customWidth="1"/>
    <col min="490" max="490" width="12.625" style="60" customWidth="1"/>
    <col min="491" max="737" width="9" style="60"/>
    <col min="738" max="738" width="25.5" style="60" customWidth="1"/>
    <col min="739" max="739" width="8.5" style="60" customWidth="1"/>
    <col min="740" max="740" width="9.5" style="60" customWidth="1"/>
    <col min="741" max="741" width="6.75" style="60" customWidth="1"/>
    <col min="742" max="742" width="22.25" style="60" customWidth="1"/>
    <col min="743" max="744" width="9.5" style="60" customWidth="1"/>
    <col min="745" max="745" width="7.375" style="60" customWidth="1"/>
    <col min="746" max="746" width="12.625" style="60" customWidth="1"/>
    <col min="747" max="993" width="9" style="60"/>
    <col min="994" max="994" width="25.5" style="60" customWidth="1"/>
    <col min="995" max="995" width="8.5" style="60" customWidth="1"/>
    <col min="996" max="996" width="9.5" style="60" customWidth="1"/>
    <col min="997" max="997" width="6.75" style="60" customWidth="1"/>
    <col min="998" max="998" width="22.25" style="60" customWidth="1"/>
    <col min="999" max="1000" width="9.5" style="60" customWidth="1"/>
    <col min="1001" max="1001" width="7.375" style="60" customWidth="1"/>
    <col min="1002" max="1002" width="12.625" style="60" customWidth="1"/>
    <col min="1003" max="1249" width="9" style="60"/>
    <col min="1250" max="1250" width="25.5" style="60" customWidth="1"/>
    <col min="1251" max="1251" width="8.5" style="60" customWidth="1"/>
    <col min="1252" max="1252" width="9.5" style="60" customWidth="1"/>
    <col min="1253" max="1253" width="6.75" style="60" customWidth="1"/>
    <col min="1254" max="1254" width="22.25" style="60" customWidth="1"/>
    <col min="1255" max="1256" width="9.5" style="60" customWidth="1"/>
    <col min="1257" max="1257" width="7.375" style="60" customWidth="1"/>
    <col min="1258" max="1258" width="12.625" style="60" customWidth="1"/>
    <col min="1259" max="1505" width="9" style="60"/>
    <col min="1506" max="1506" width="25.5" style="60" customWidth="1"/>
    <col min="1507" max="1507" width="8.5" style="60" customWidth="1"/>
    <col min="1508" max="1508" width="9.5" style="60" customWidth="1"/>
    <col min="1509" max="1509" width="6.75" style="60" customWidth="1"/>
    <col min="1510" max="1510" width="22.25" style="60" customWidth="1"/>
    <col min="1511" max="1512" width="9.5" style="60" customWidth="1"/>
    <col min="1513" max="1513" width="7.375" style="60" customWidth="1"/>
    <col min="1514" max="1514" width="12.625" style="60" customWidth="1"/>
    <col min="1515" max="1761" width="9" style="60"/>
    <col min="1762" max="1762" width="25.5" style="60" customWidth="1"/>
    <col min="1763" max="1763" width="8.5" style="60" customWidth="1"/>
    <col min="1764" max="1764" width="9.5" style="60" customWidth="1"/>
    <col min="1765" max="1765" width="6.75" style="60" customWidth="1"/>
    <col min="1766" max="1766" width="22.25" style="60" customWidth="1"/>
    <col min="1767" max="1768" width="9.5" style="60" customWidth="1"/>
    <col min="1769" max="1769" width="7.375" style="60" customWidth="1"/>
    <col min="1770" max="1770" width="12.625" style="60" customWidth="1"/>
    <col min="1771" max="2017" width="9" style="60"/>
    <col min="2018" max="2018" width="25.5" style="60" customWidth="1"/>
    <col min="2019" max="2019" width="8.5" style="60" customWidth="1"/>
    <col min="2020" max="2020" width="9.5" style="60" customWidth="1"/>
    <col min="2021" max="2021" width="6.75" style="60" customWidth="1"/>
    <col min="2022" max="2022" width="22.25" style="60" customWidth="1"/>
    <col min="2023" max="2024" width="9.5" style="60" customWidth="1"/>
    <col min="2025" max="2025" width="7.375" style="60" customWidth="1"/>
    <col min="2026" max="2026" width="12.625" style="60" customWidth="1"/>
    <col min="2027" max="2273" width="9" style="60"/>
    <col min="2274" max="2274" width="25.5" style="60" customWidth="1"/>
    <col min="2275" max="2275" width="8.5" style="60" customWidth="1"/>
    <col min="2276" max="2276" width="9.5" style="60" customWidth="1"/>
    <col min="2277" max="2277" width="6.75" style="60" customWidth="1"/>
    <col min="2278" max="2278" width="22.25" style="60" customWidth="1"/>
    <col min="2279" max="2280" width="9.5" style="60" customWidth="1"/>
    <col min="2281" max="2281" width="7.375" style="60" customWidth="1"/>
    <col min="2282" max="2282" width="12.625" style="60" customWidth="1"/>
    <col min="2283" max="2529" width="9" style="60"/>
    <col min="2530" max="2530" width="25.5" style="60" customWidth="1"/>
    <col min="2531" max="2531" width="8.5" style="60" customWidth="1"/>
    <col min="2532" max="2532" width="9.5" style="60" customWidth="1"/>
    <col min="2533" max="2533" width="6.75" style="60" customWidth="1"/>
    <col min="2534" max="2534" width="22.25" style="60" customWidth="1"/>
    <col min="2535" max="2536" width="9.5" style="60" customWidth="1"/>
    <col min="2537" max="2537" width="7.375" style="60" customWidth="1"/>
    <col min="2538" max="2538" width="12.625" style="60" customWidth="1"/>
    <col min="2539" max="2785" width="9" style="60"/>
    <col min="2786" max="2786" width="25.5" style="60" customWidth="1"/>
    <col min="2787" max="2787" width="8.5" style="60" customWidth="1"/>
    <col min="2788" max="2788" width="9.5" style="60" customWidth="1"/>
    <col min="2789" max="2789" width="6.75" style="60" customWidth="1"/>
    <col min="2790" max="2790" width="22.25" style="60" customWidth="1"/>
    <col min="2791" max="2792" width="9.5" style="60" customWidth="1"/>
    <col min="2793" max="2793" width="7.375" style="60" customWidth="1"/>
    <col min="2794" max="2794" width="12.625" style="60" customWidth="1"/>
    <col min="2795" max="3041" width="9" style="60"/>
    <col min="3042" max="3042" width="25.5" style="60" customWidth="1"/>
    <col min="3043" max="3043" width="8.5" style="60" customWidth="1"/>
    <col min="3044" max="3044" width="9.5" style="60" customWidth="1"/>
    <col min="3045" max="3045" width="6.75" style="60" customWidth="1"/>
    <col min="3046" max="3046" width="22.25" style="60" customWidth="1"/>
    <col min="3047" max="3048" width="9.5" style="60" customWidth="1"/>
    <col min="3049" max="3049" width="7.375" style="60" customWidth="1"/>
    <col min="3050" max="3050" width="12.625" style="60" customWidth="1"/>
    <col min="3051" max="3297" width="9" style="60"/>
    <col min="3298" max="3298" width="25.5" style="60" customWidth="1"/>
    <col min="3299" max="3299" width="8.5" style="60" customWidth="1"/>
    <col min="3300" max="3300" width="9.5" style="60" customWidth="1"/>
    <col min="3301" max="3301" width="6.75" style="60" customWidth="1"/>
    <col min="3302" max="3302" width="22.25" style="60" customWidth="1"/>
    <col min="3303" max="3304" width="9.5" style="60" customWidth="1"/>
    <col min="3305" max="3305" width="7.375" style="60" customWidth="1"/>
    <col min="3306" max="3306" width="12.625" style="60" customWidth="1"/>
    <col min="3307" max="3553" width="9" style="60"/>
    <col min="3554" max="3554" width="25.5" style="60" customWidth="1"/>
    <col min="3555" max="3555" width="8.5" style="60" customWidth="1"/>
    <col min="3556" max="3556" width="9.5" style="60" customWidth="1"/>
    <col min="3557" max="3557" width="6.75" style="60" customWidth="1"/>
    <col min="3558" max="3558" width="22.25" style="60" customWidth="1"/>
    <col min="3559" max="3560" width="9.5" style="60" customWidth="1"/>
    <col min="3561" max="3561" width="7.375" style="60" customWidth="1"/>
    <col min="3562" max="3562" width="12.625" style="60" customWidth="1"/>
    <col min="3563" max="3809" width="9" style="60"/>
    <col min="3810" max="3810" width="25.5" style="60" customWidth="1"/>
    <col min="3811" max="3811" width="8.5" style="60" customWidth="1"/>
    <col min="3812" max="3812" width="9.5" style="60" customWidth="1"/>
    <col min="3813" max="3813" width="6.75" style="60" customWidth="1"/>
    <col min="3814" max="3814" width="22.25" style="60" customWidth="1"/>
    <col min="3815" max="3816" width="9.5" style="60" customWidth="1"/>
    <col min="3817" max="3817" width="7.375" style="60" customWidth="1"/>
    <col min="3818" max="3818" width="12.625" style="60" customWidth="1"/>
    <col min="3819" max="4065" width="9" style="60"/>
    <col min="4066" max="4066" width="25.5" style="60" customWidth="1"/>
    <col min="4067" max="4067" width="8.5" style="60" customWidth="1"/>
    <col min="4068" max="4068" width="9.5" style="60" customWidth="1"/>
    <col min="4069" max="4069" width="6.75" style="60" customWidth="1"/>
    <col min="4070" max="4070" width="22.25" style="60" customWidth="1"/>
    <col min="4071" max="4072" width="9.5" style="60" customWidth="1"/>
    <col min="4073" max="4073" width="7.375" style="60" customWidth="1"/>
    <col min="4074" max="4074" width="12.625" style="60" customWidth="1"/>
    <col min="4075" max="4321" width="9" style="60"/>
    <col min="4322" max="4322" width="25.5" style="60" customWidth="1"/>
    <col min="4323" max="4323" width="8.5" style="60" customWidth="1"/>
    <col min="4324" max="4324" width="9.5" style="60" customWidth="1"/>
    <col min="4325" max="4325" width="6.75" style="60" customWidth="1"/>
    <col min="4326" max="4326" width="22.25" style="60" customWidth="1"/>
    <col min="4327" max="4328" width="9.5" style="60" customWidth="1"/>
    <col min="4329" max="4329" width="7.375" style="60" customWidth="1"/>
    <col min="4330" max="4330" width="12.625" style="60" customWidth="1"/>
    <col min="4331" max="4577" width="9" style="60"/>
    <col min="4578" max="4578" width="25.5" style="60" customWidth="1"/>
    <col min="4579" max="4579" width="8.5" style="60" customWidth="1"/>
    <col min="4580" max="4580" width="9.5" style="60" customWidth="1"/>
    <col min="4581" max="4581" width="6.75" style="60" customWidth="1"/>
    <col min="4582" max="4582" width="22.25" style="60" customWidth="1"/>
    <col min="4583" max="4584" width="9.5" style="60" customWidth="1"/>
    <col min="4585" max="4585" width="7.375" style="60" customWidth="1"/>
    <col min="4586" max="4586" width="12.625" style="60" customWidth="1"/>
    <col min="4587" max="4833" width="9" style="60"/>
    <col min="4834" max="4834" width="25.5" style="60" customWidth="1"/>
    <col min="4835" max="4835" width="8.5" style="60" customWidth="1"/>
    <col min="4836" max="4836" width="9.5" style="60" customWidth="1"/>
    <col min="4837" max="4837" width="6.75" style="60" customWidth="1"/>
    <col min="4838" max="4838" width="22.25" style="60" customWidth="1"/>
    <col min="4839" max="4840" width="9.5" style="60" customWidth="1"/>
    <col min="4841" max="4841" width="7.375" style="60" customWidth="1"/>
    <col min="4842" max="4842" width="12.625" style="60" customWidth="1"/>
    <col min="4843" max="5089" width="9" style="60"/>
    <col min="5090" max="5090" width="25.5" style="60" customWidth="1"/>
    <col min="5091" max="5091" width="8.5" style="60" customWidth="1"/>
    <col min="5092" max="5092" width="9.5" style="60" customWidth="1"/>
    <col min="5093" max="5093" width="6.75" style="60" customWidth="1"/>
    <col min="5094" max="5094" width="22.25" style="60" customWidth="1"/>
    <col min="5095" max="5096" width="9.5" style="60" customWidth="1"/>
    <col min="5097" max="5097" width="7.375" style="60" customWidth="1"/>
    <col min="5098" max="5098" width="12.625" style="60" customWidth="1"/>
    <col min="5099" max="5345" width="9" style="60"/>
    <col min="5346" max="5346" width="25.5" style="60" customWidth="1"/>
    <col min="5347" max="5347" width="8.5" style="60" customWidth="1"/>
    <col min="5348" max="5348" width="9.5" style="60" customWidth="1"/>
    <col min="5349" max="5349" width="6.75" style="60" customWidth="1"/>
    <col min="5350" max="5350" width="22.25" style="60" customWidth="1"/>
    <col min="5351" max="5352" width="9.5" style="60" customWidth="1"/>
    <col min="5353" max="5353" width="7.375" style="60" customWidth="1"/>
    <col min="5354" max="5354" width="12.625" style="60" customWidth="1"/>
    <col min="5355" max="5601" width="9" style="60"/>
    <col min="5602" max="5602" width="25.5" style="60" customWidth="1"/>
    <col min="5603" max="5603" width="8.5" style="60" customWidth="1"/>
    <col min="5604" max="5604" width="9.5" style="60" customWidth="1"/>
    <col min="5605" max="5605" width="6.75" style="60" customWidth="1"/>
    <col min="5606" max="5606" width="22.25" style="60" customWidth="1"/>
    <col min="5607" max="5608" width="9.5" style="60" customWidth="1"/>
    <col min="5609" max="5609" width="7.375" style="60" customWidth="1"/>
    <col min="5610" max="5610" width="12.625" style="60" customWidth="1"/>
    <col min="5611" max="5857" width="9" style="60"/>
    <col min="5858" max="5858" width="25.5" style="60" customWidth="1"/>
    <col min="5859" max="5859" width="8.5" style="60" customWidth="1"/>
    <col min="5860" max="5860" width="9.5" style="60" customWidth="1"/>
    <col min="5861" max="5861" width="6.75" style="60" customWidth="1"/>
    <col min="5862" max="5862" width="22.25" style="60" customWidth="1"/>
    <col min="5863" max="5864" width="9.5" style="60" customWidth="1"/>
    <col min="5865" max="5865" width="7.375" style="60" customWidth="1"/>
    <col min="5866" max="5866" width="12.625" style="60" customWidth="1"/>
    <col min="5867" max="6113" width="9" style="60"/>
    <col min="6114" max="6114" width="25.5" style="60" customWidth="1"/>
    <col min="6115" max="6115" width="8.5" style="60" customWidth="1"/>
    <col min="6116" max="6116" width="9.5" style="60" customWidth="1"/>
    <col min="6117" max="6117" width="6.75" style="60" customWidth="1"/>
    <col min="6118" max="6118" width="22.25" style="60" customWidth="1"/>
    <col min="6119" max="6120" width="9.5" style="60" customWidth="1"/>
    <col min="6121" max="6121" width="7.375" style="60" customWidth="1"/>
    <col min="6122" max="6122" width="12.625" style="60" customWidth="1"/>
    <col min="6123" max="6369" width="9" style="60"/>
    <col min="6370" max="6370" width="25.5" style="60" customWidth="1"/>
    <col min="6371" max="6371" width="8.5" style="60" customWidth="1"/>
    <col min="6372" max="6372" width="9.5" style="60" customWidth="1"/>
    <col min="6373" max="6373" width="6.75" style="60" customWidth="1"/>
    <col min="6374" max="6374" width="22.25" style="60" customWidth="1"/>
    <col min="6375" max="6376" width="9.5" style="60" customWidth="1"/>
    <col min="6377" max="6377" width="7.375" style="60" customWidth="1"/>
    <col min="6378" max="6378" width="12.625" style="60" customWidth="1"/>
    <col min="6379" max="6625" width="9" style="60"/>
    <col min="6626" max="6626" width="25.5" style="60" customWidth="1"/>
    <col min="6627" max="6627" width="8.5" style="60" customWidth="1"/>
    <col min="6628" max="6628" width="9.5" style="60" customWidth="1"/>
    <col min="6629" max="6629" width="6.75" style="60" customWidth="1"/>
    <col min="6630" max="6630" width="22.25" style="60" customWidth="1"/>
    <col min="6631" max="6632" width="9.5" style="60" customWidth="1"/>
    <col min="6633" max="6633" width="7.375" style="60" customWidth="1"/>
    <col min="6634" max="6634" width="12.625" style="60" customWidth="1"/>
    <col min="6635" max="6881" width="9" style="60"/>
    <col min="6882" max="6882" width="25.5" style="60" customWidth="1"/>
    <col min="6883" max="6883" width="8.5" style="60" customWidth="1"/>
    <col min="6884" max="6884" width="9.5" style="60" customWidth="1"/>
    <col min="6885" max="6885" width="6.75" style="60" customWidth="1"/>
    <col min="6886" max="6886" width="22.25" style="60" customWidth="1"/>
    <col min="6887" max="6888" width="9.5" style="60" customWidth="1"/>
    <col min="6889" max="6889" width="7.375" style="60" customWidth="1"/>
    <col min="6890" max="6890" width="12.625" style="60" customWidth="1"/>
    <col min="6891" max="7137" width="9" style="60"/>
    <col min="7138" max="7138" width="25.5" style="60" customWidth="1"/>
    <col min="7139" max="7139" width="8.5" style="60" customWidth="1"/>
    <col min="7140" max="7140" width="9.5" style="60" customWidth="1"/>
    <col min="7141" max="7141" width="6.75" style="60" customWidth="1"/>
    <col min="7142" max="7142" width="22.25" style="60" customWidth="1"/>
    <col min="7143" max="7144" width="9.5" style="60" customWidth="1"/>
    <col min="7145" max="7145" width="7.375" style="60" customWidth="1"/>
    <col min="7146" max="7146" width="12.625" style="60" customWidth="1"/>
    <col min="7147" max="7393" width="9" style="60"/>
    <col min="7394" max="7394" width="25.5" style="60" customWidth="1"/>
    <col min="7395" max="7395" width="8.5" style="60" customWidth="1"/>
    <col min="7396" max="7396" width="9.5" style="60" customWidth="1"/>
    <col min="7397" max="7397" width="6.75" style="60" customWidth="1"/>
    <col min="7398" max="7398" width="22.25" style="60" customWidth="1"/>
    <col min="7399" max="7400" width="9.5" style="60" customWidth="1"/>
    <col min="7401" max="7401" width="7.375" style="60" customWidth="1"/>
    <col min="7402" max="7402" width="12.625" style="60" customWidth="1"/>
    <col min="7403" max="7649" width="9" style="60"/>
    <col min="7650" max="7650" width="25.5" style="60" customWidth="1"/>
    <col min="7651" max="7651" width="8.5" style="60" customWidth="1"/>
    <col min="7652" max="7652" width="9.5" style="60" customWidth="1"/>
    <col min="7653" max="7653" width="6.75" style="60" customWidth="1"/>
    <col min="7654" max="7654" width="22.25" style="60" customWidth="1"/>
    <col min="7655" max="7656" width="9.5" style="60" customWidth="1"/>
    <col min="7657" max="7657" width="7.375" style="60" customWidth="1"/>
    <col min="7658" max="7658" width="12.625" style="60" customWidth="1"/>
    <col min="7659" max="7905" width="9" style="60"/>
    <col min="7906" max="7906" width="25.5" style="60" customWidth="1"/>
    <col min="7907" max="7907" width="8.5" style="60" customWidth="1"/>
    <col min="7908" max="7908" width="9.5" style="60" customWidth="1"/>
    <col min="7909" max="7909" width="6.75" style="60" customWidth="1"/>
    <col min="7910" max="7910" width="22.25" style="60" customWidth="1"/>
    <col min="7911" max="7912" width="9.5" style="60" customWidth="1"/>
    <col min="7913" max="7913" width="7.375" style="60" customWidth="1"/>
    <col min="7914" max="7914" width="12.625" style="60" customWidth="1"/>
    <col min="7915" max="8161" width="9" style="60"/>
    <col min="8162" max="8162" width="25.5" style="60" customWidth="1"/>
    <col min="8163" max="8163" width="8.5" style="60" customWidth="1"/>
    <col min="8164" max="8164" width="9.5" style="60" customWidth="1"/>
    <col min="8165" max="8165" width="6.75" style="60" customWidth="1"/>
    <col min="8166" max="8166" width="22.25" style="60" customWidth="1"/>
    <col min="8167" max="8168" width="9.5" style="60" customWidth="1"/>
    <col min="8169" max="8169" width="7.375" style="60" customWidth="1"/>
    <col min="8170" max="8170" width="12.625" style="60" customWidth="1"/>
    <col min="8171" max="8417" width="9" style="60"/>
    <col min="8418" max="8418" width="25.5" style="60" customWidth="1"/>
    <col min="8419" max="8419" width="8.5" style="60" customWidth="1"/>
    <col min="8420" max="8420" width="9.5" style="60" customWidth="1"/>
    <col min="8421" max="8421" width="6.75" style="60" customWidth="1"/>
    <col min="8422" max="8422" width="22.25" style="60" customWidth="1"/>
    <col min="8423" max="8424" width="9.5" style="60" customWidth="1"/>
    <col min="8425" max="8425" width="7.375" style="60" customWidth="1"/>
    <col min="8426" max="8426" width="12.625" style="60" customWidth="1"/>
    <col min="8427" max="8673" width="9" style="60"/>
    <col min="8674" max="8674" width="25.5" style="60" customWidth="1"/>
    <col min="8675" max="8675" width="8.5" style="60" customWidth="1"/>
    <col min="8676" max="8676" width="9.5" style="60" customWidth="1"/>
    <col min="8677" max="8677" width="6.75" style="60" customWidth="1"/>
    <col min="8678" max="8678" width="22.25" style="60" customWidth="1"/>
    <col min="8679" max="8680" width="9.5" style="60" customWidth="1"/>
    <col min="8681" max="8681" width="7.375" style="60" customWidth="1"/>
    <col min="8682" max="8682" width="12.625" style="60" customWidth="1"/>
    <col min="8683" max="8929" width="9" style="60"/>
    <col min="8930" max="8930" width="25.5" style="60" customWidth="1"/>
    <col min="8931" max="8931" width="8.5" style="60" customWidth="1"/>
    <col min="8932" max="8932" width="9.5" style="60" customWidth="1"/>
    <col min="8933" max="8933" width="6.75" style="60" customWidth="1"/>
    <col min="8934" max="8934" width="22.25" style="60" customWidth="1"/>
    <col min="8935" max="8936" width="9.5" style="60" customWidth="1"/>
    <col min="8937" max="8937" width="7.375" style="60" customWidth="1"/>
    <col min="8938" max="8938" width="12.625" style="60" customWidth="1"/>
    <col min="8939" max="9185" width="9" style="60"/>
    <col min="9186" max="9186" width="25.5" style="60" customWidth="1"/>
    <col min="9187" max="9187" width="8.5" style="60" customWidth="1"/>
    <col min="9188" max="9188" width="9.5" style="60" customWidth="1"/>
    <col min="9189" max="9189" width="6.75" style="60" customWidth="1"/>
    <col min="9190" max="9190" width="22.25" style="60" customWidth="1"/>
    <col min="9191" max="9192" width="9.5" style="60" customWidth="1"/>
    <col min="9193" max="9193" width="7.375" style="60" customWidth="1"/>
    <col min="9194" max="9194" width="12.625" style="60" customWidth="1"/>
    <col min="9195" max="9441" width="9" style="60"/>
    <col min="9442" max="9442" width="25.5" style="60" customWidth="1"/>
    <col min="9443" max="9443" width="8.5" style="60" customWidth="1"/>
    <col min="9444" max="9444" width="9.5" style="60" customWidth="1"/>
    <col min="9445" max="9445" width="6.75" style="60" customWidth="1"/>
    <col min="9446" max="9446" width="22.25" style="60" customWidth="1"/>
    <col min="9447" max="9448" width="9.5" style="60" customWidth="1"/>
    <col min="9449" max="9449" width="7.375" style="60" customWidth="1"/>
    <col min="9450" max="9450" width="12.625" style="60" customWidth="1"/>
    <col min="9451" max="9697" width="9" style="60"/>
    <col min="9698" max="9698" width="25.5" style="60" customWidth="1"/>
    <col min="9699" max="9699" width="8.5" style="60" customWidth="1"/>
    <col min="9700" max="9700" width="9.5" style="60" customWidth="1"/>
    <col min="9701" max="9701" width="6.75" style="60" customWidth="1"/>
    <col min="9702" max="9702" width="22.25" style="60" customWidth="1"/>
    <col min="9703" max="9704" width="9.5" style="60" customWidth="1"/>
    <col min="9705" max="9705" width="7.375" style="60" customWidth="1"/>
    <col min="9706" max="9706" width="12.625" style="60" customWidth="1"/>
    <col min="9707" max="9953" width="9" style="60"/>
    <col min="9954" max="9954" width="25.5" style="60" customWidth="1"/>
    <col min="9955" max="9955" width="8.5" style="60" customWidth="1"/>
    <col min="9956" max="9956" width="9.5" style="60" customWidth="1"/>
    <col min="9957" max="9957" width="6.75" style="60" customWidth="1"/>
    <col min="9958" max="9958" width="22.25" style="60" customWidth="1"/>
    <col min="9959" max="9960" width="9.5" style="60" customWidth="1"/>
    <col min="9961" max="9961" width="7.375" style="60" customWidth="1"/>
    <col min="9962" max="9962" width="12.625" style="60" customWidth="1"/>
    <col min="9963" max="10209" width="9" style="60"/>
    <col min="10210" max="10210" width="25.5" style="60" customWidth="1"/>
    <col min="10211" max="10211" width="8.5" style="60" customWidth="1"/>
    <col min="10212" max="10212" width="9.5" style="60" customWidth="1"/>
    <col min="10213" max="10213" width="6.75" style="60" customWidth="1"/>
    <col min="10214" max="10214" width="22.25" style="60" customWidth="1"/>
    <col min="10215" max="10216" width="9.5" style="60" customWidth="1"/>
    <col min="10217" max="10217" width="7.375" style="60" customWidth="1"/>
    <col min="10218" max="10218" width="12.625" style="60" customWidth="1"/>
    <col min="10219" max="10465" width="9" style="60"/>
    <col min="10466" max="10466" width="25.5" style="60" customWidth="1"/>
    <col min="10467" max="10467" width="8.5" style="60" customWidth="1"/>
    <col min="10468" max="10468" width="9.5" style="60" customWidth="1"/>
    <col min="10469" max="10469" width="6.75" style="60" customWidth="1"/>
    <col min="10470" max="10470" width="22.25" style="60" customWidth="1"/>
    <col min="10471" max="10472" width="9.5" style="60" customWidth="1"/>
    <col min="10473" max="10473" width="7.375" style="60" customWidth="1"/>
    <col min="10474" max="10474" width="12.625" style="60" customWidth="1"/>
    <col min="10475" max="10721" width="9" style="60"/>
    <col min="10722" max="10722" width="25.5" style="60" customWidth="1"/>
    <col min="10723" max="10723" width="8.5" style="60" customWidth="1"/>
    <col min="10724" max="10724" width="9.5" style="60" customWidth="1"/>
    <col min="10725" max="10725" width="6.75" style="60" customWidth="1"/>
    <col min="10726" max="10726" width="22.25" style="60" customWidth="1"/>
    <col min="10727" max="10728" width="9.5" style="60" customWidth="1"/>
    <col min="10729" max="10729" width="7.375" style="60" customWidth="1"/>
    <col min="10730" max="10730" width="12.625" style="60" customWidth="1"/>
    <col min="10731" max="10977" width="9" style="60"/>
    <col min="10978" max="10978" width="25.5" style="60" customWidth="1"/>
    <col min="10979" max="10979" width="8.5" style="60" customWidth="1"/>
    <col min="10980" max="10980" width="9.5" style="60" customWidth="1"/>
    <col min="10981" max="10981" width="6.75" style="60" customWidth="1"/>
    <col min="10982" max="10982" width="22.25" style="60" customWidth="1"/>
    <col min="10983" max="10984" width="9.5" style="60" customWidth="1"/>
    <col min="10985" max="10985" width="7.375" style="60" customWidth="1"/>
    <col min="10986" max="10986" width="12.625" style="60" customWidth="1"/>
    <col min="10987" max="11233" width="9" style="60"/>
    <col min="11234" max="11234" width="25.5" style="60" customWidth="1"/>
    <col min="11235" max="11235" width="8.5" style="60" customWidth="1"/>
    <col min="11236" max="11236" width="9.5" style="60" customWidth="1"/>
    <col min="11237" max="11237" width="6.75" style="60" customWidth="1"/>
    <col min="11238" max="11238" width="22.25" style="60" customWidth="1"/>
    <col min="11239" max="11240" width="9.5" style="60" customWidth="1"/>
    <col min="11241" max="11241" width="7.375" style="60" customWidth="1"/>
    <col min="11242" max="11242" width="12.625" style="60" customWidth="1"/>
    <col min="11243" max="11489" width="9" style="60"/>
    <col min="11490" max="11490" width="25.5" style="60" customWidth="1"/>
    <col min="11491" max="11491" width="8.5" style="60" customWidth="1"/>
    <col min="11492" max="11492" width="9.5" style="60" customWidth="1"/>
    <col min="11493" max="11493" width="6.75" style="60" customWidth="1"/>
    <col min="11494" max="11494" width="22.25" style="60" customWidth="1"/>
    <col min="11495" max="11496" width="9.5" style="60" customWidth="1"/>
    <col min="11497" max="11497" width="7.375" style="60" customWidth="1"/>
    <col min="11498" max="11498" width="12.625" style="60" customWidth="1"/>
    <col min="11499" max="11745" width="9" style="60"/>
    <col min="11746" max="11746" width="25.5" style="60" customWidth="1"/>
    <col min="11747" max="11747" width="8.5" style="60" customWidth="1"/>
    <col min="11748" max="11748" width="9.5" style="60" customWidth="1"/>
    <col min="11749" max="11749" width="6.75" style="60" customWidth="1"/>
    <col min="11750" max="11750" width="22.25" style="60" customWidth="1"/>
    <col min="11751" max="11752" width="9.5" style="60" customWidth="1"/>
    <col min="11753" max="11753" width="7.375" style="60" customWidth="1"/>
    <col min="11754" max="11754" width="12.625" style="60" customWidth="1"/>
    <col min="11755" max="12001" width="9" style="60"/>
    <col min="12002" max="12002" width="25.5" style="60" customWidth="1"/>
    <col min="12003" max="12003" width="8.5" style="60" customWidth="1"/>
    <col min="12004" max="12004" width="9.5" style="60" customWidth="1"/>
    <col min="12005" max="12005" width="6.75" style="60" customWidth="1"/>
    <col min="12006" max="12006" width="22.25" style="60" customWidth="1"/>
    <col min="12007" max="12008" width="9.5" style="60" customWidth="1"/>
    <col min="12009" max="12009" width="7.375" style="60" customWidth="1"/>
    <col min="12010" max="12010" width="12.625" style="60" customWidth="1"/>
    <col min="12011" max="12257" width="9" style="60"/>
    <col min="12258" max="12258" width="25.5" style="60" customWidth="1"/>
    <col min="12259" max="12259" width="8.5" style="60" customWidth="1"/>
    <col min="12260" max="12260" width="9.5" style="60" customWidth="1"/>
    <col min="12261" max="12261" width="6.75" style="60" customWidth="1"/>
    <col min="12262" max="12262" width="22.25" style="60" customWidth="1"/>
    <col min="12263" max="12264" width="9.5" style="60" customWidth="1"/>
    <col min="12265" max="12265" width="7.375" style="60" customWidth="1"/>
    <col min="12266" max="12266" width="12.625" style="60" customWidth="1"/>
    <col min="12267" max="12513" width="9" style="60"/>
    <col min="12514" max="12514" width="25.5" style="60" customWidth="1"/>
    <col min="12515" max="12515" width="8.5" style="60" customWidth="1"/>
    <col min="12516" max="12516" width="9.5" style="60" customWidth="1"/>
    <col min="12517" max="12517" width="6.75" style="60" customWidth="1"/>
    <col min="12518" max="12518" width="22.25" style="60" customWidth="1"/>
    <col min="12519" max="12520" width="9.5" style="60" customWidth="1"/>
    <col min="12521" max="12521" width="7.375" style="60" customWidth="1"/>
    <col min="12522" max="12522" width="12.625" style="60" customWidth="1"/>
    <col min="12523" max="12769" width="9" style="60"/>
    <col min="12770" max="12770" width="25.5" style="60" customWidth="1"/>
    <col min="12771" max="12771" width="8.5" style="60" customWidth="1"/>
    <col min="12772" max="12772" width="9.5" style="60" customWidth="1"/>
    <col min="12773" max="12773" width="6.75" style="60" customWidth="1"/>
    <col min="12774" max="12774" width="22.25" style="60" customWidth="1"/>
    <col min="12775" max="12776" width="9.5" style="60" customWidth="1"/>
    <col min="12777" max="12777" width="7.375" style="60" customWidth="1"/>
    <col min="12778" max="12778" width="12.625" style="60" customWidth="1"/>
    <col min="12779" max="13025" width="9" style="60"/>
    <col min="13026" max="13026" width="25.5" style="60" customWidth="1"/>
    <col min="13027" max="13027" width="8.5" style="60" customWidth="1"/>
    <col min="13028" max="13028" width="9.5" style="60" customWidth="1"/>
    <col min="13029" max="13029" width="6.75" style="60" customWidth="1"/>
    <col min="13030" max="13030" width="22.25" style="60" customWidth="1"/>
    <col min="13031" max="13032" width="9.5" style="60" customWidth="1"/>
    <col min="13033" max="13033" width="7.375" style="60" customWidth="1"/>
    <col min="13034" max="13034" width="12.625" style="60" customWidth="1"/>
    <col min="13035" max="13281" width="9" style="60"/>
    <col min="13282" max="13282" width="25.5" style="60" customWidth="1"/>
    <col min="13283" max="13283" width="8.5" style="60" customWidth="1"/>
    <col min="13284" max="13284" width="9.5" style="60" customWidth="1"/>
    <col min="13285" max="13285" width="6.75" style="60" customWidth="1"/>
    <col min="13286" max="13286" width="22.25" style="60" customWidth="1"/>
    <col min="13287" max="13288" width="9.5" style="60" customWidth="1"/>
    <col min="13289" max="13289" width="7.375" style="60" customWidth="1"/>
    <col min="13290" max="13290" width="12.625" style="60" customWidth="1"/>
    <col min="13291" max="13537" width="9" style="60"/>
    <col min="13538" max="13538" width="25.5" style="60" customWidth="1"/>
    <col min="13539" max="13539" width="8.5" style="60" customWidth="1"/>
    <col min="13540" max="13540" width="9.5" style="60" customWidth="1"/>
    <col min="13541" max="13541" width="6.75" style="60" customWidth="1"/>
    <col min="13542" max="13542" width="22.25" style="60" customWidth="1"/>
    <col min="13543" max="13544" width="9.5" style="60" customWidth="1"/>
    <col min="13545" max="13545" width="7.375" style="60" customWidth="1"/>
    <col min="13546" max="13546" width="12.625" style="60" customWidth="1"/>
    <col min="13547" max="13793" width="9" style="60"/>
    <col min="13794" max="13794" width="25.5" style="60" customWidth="1"/>
    <col min="13795" max="13795" width="8.5" style="60" customWidth="1"/>
    <col min="13796" max="13796" width="9.5" style="60" customWidth="1"/>
    <col min="13797" max="13797" width="6.75" style="60" customWidth="1"/>
    <col min="13798" max="13798" width="22.25" style="60" customWidth="1"/>
    <col min="13799" max="13800" width="9.5" style="60" customWidth="1"/>
    <col min="13801" max="13801" width="7.375" style="60" customWidth="1"/>
    <col min="13802" max="13802" width="12.625" style="60" customWidth="1"/>
    <col min="13803" max="14049" width="9" style="60"/>
    <col min="14050" max="14050" width="25.5" style="60" customWidth="1"/>
    <col min="14051" max="14051" width="8.5" style="60" customWidth="1"/>
    <col min="14052" max="14052" width="9.5" style="60" customWidth="1"/>
    <col min="14053" max="14053" width="6.75" style="60" customWidth="1"/>
    <col min="14054" max="14054" width="22.25" style="60" customWidth="1"/>
    <col min="14055" max="14056" width="9.5" style="60" customWidth="1"/>
    <col min="14057" max="14057" width="7.375" style="60" customWidth="1"/>
    <col min="14058" max="14058" width="12.625" style="60" customWidth="1"/>
    <col min="14059" max="14305" width="9" style="60"/>
    <col min="14306" max="14306" width="25.5" style="60" customWidth="1"/>
    <col min="14307" max="14307" width="8.5" style="60" customWidth="1"/>
    <col min="14308" max="14308" width="9.5" style="60" customWidth="1"/>
    <col min="14309" max="14309" width="6.75" style="60" customWidth="1"/>
    <col min="14310" max="14310" width="22.25" style="60" customWidth="1"/>
    <col min="14311" max="14312" width="9.5" style="60" customWidth="1"/>
    <col min="14313" max="14313" width="7.375" style="60" customWidth="1"/>
    <col min="14314" max="14314" width="12.625" style="60" customWidth="1"/>
    <col min="14315" max="14561" width="9" style="60"/>
    <col min="14562" max="14562" width="25.5" style="60" customWidth="1"/>
    <col min="14563" max="14563" width="8.5" style="60" customWidth="1"/>
    <col min="14564" max="14564" width="9.5" style="60" customWidth="1"/>
    <col min="14565" max="14565" width="6.75" style="60" customWidth="1"/>
    <col min="14566" max="14566" width="22.25" style="60" customWidth="1"/>
    <col min="14567" max="14568" width="9.5" style="60" customWidth="1"/>
    <col min="14569" max="14569" width="7.375" style="60" customWidth="1"/>
    <col min="14570" max="14570" width="12.625" style="60" customWidth="1"/>
    <col min="14571" max="14817" width="9" style="60"/>
    <col min="14818" max="14818" width="25.5" style="60" customWidth="1"/>
    <col min="14819" max="14819" width="8.5" style="60" customWidth="1"/>
    <col min="14820" max="14820" width="9.5" style="60" customWidth="1"/>
    <col min="14821" max="14821" width="6.75" style="60" customWidth="1"/>
    <col min="14822" max="14822" width="22.25" style="60" customWidth="1"/>
    <col min="14823" max="14824" width="9.5" style="60" customWidth="1"/>
    <col min="14825" max="14825" width="7.375" style="60" customWidth="1"/>
    <col min="14826" max="14826" width="12.625" style="60" customWidth="1"/>
    <col min="14827" max="15073" width="9" style="60"/>
    <col min="15074" max="15074" width="25.5" style="60" customWidth="1"/>
    <col min="15075" max="15075" width="8.5" style="60" customWidth="1"/>
    <col min="15076" max="15076" width="9.5" style="60" customWidth="1"/>
    <col min="15077" max="15077" width="6.75" style="60" customWidth="1"/>
    <col min="15078" max="15078" width="22.25" style="60" customWidth="1"/>
    <col min="15079" max="15080" width="9.5" style="60" customWidth="1"/>
    <col min="15081" max="15081" width="7.375" style="60" customWidth="1"/>
    <col min="15082" max="15082" width="12.625" style="60" customWidth="1"/>
    <col min="15083" max="15329" width="9" style="60"/>
    <col min="15330" max="15330" width="25.5" style="60" customWidth="1"/>
    <col min="15331" max="15331" width="8.5" style="60" customWidth="1"/>
    <col min="15332" max="15332" width="9.5" style="60" customWidth="1"/>
    <col min="15333" max="15333" width="6.75" style="60" customWidth="1"/>
    <col min="15334" max="15334" width="22.25" style="60" customWidth="1"/>
    <col min="15335" max="15336" width="9.5" style="60" customWidth="1"/>
    <col min="15337" max="15337" width="7.375" style="60" customWidth="1"/>
    <col min="15338" max="15338" width="12.625" style="60" customWidth="1"/>
    <col min="15339" max="15585" width="9" style="60"/>
    <col min="15586" max="15586" width="25.5" style="60" customWidth="1"/>
    <col min="15587" max="15587" width="8.5" style="60" customWidth="1"/>
    <col min="15588" max="15588" width="9.5" style="60" customWidth="1"/>
    <col min="15589" max="15589" width="6.75" style="60" customWidth="1"/>
    <col min="15590" max="15590" width="22.25" style="60" customWidth="1"/>
    <col min="15591" max="15592" width="9.5" style="60" customWidth="1"/>
    <col min="15593" max="15593" width="7.375" style="60" customWidth="1"/>
    <col min="15594" max="15594" width="12.625" style="60" customWidth="1"/>
    <col min="15595" max="15841" width="9" style="60"/>
    <col min="15842" max="15842" width="25.5" style="60" customWidth="1"/>
    <col min="15843" max="15843" width="8.5" style="60" customWidth="1"/>
    <col min="15844" max="15844" width="9.5" style="60" customWidth="1"/>
    <col min="15845" max="15845" width="6.75" style="60" customWidth="1"/>
    <col min="15846" max="15846" width="22.25" style="60" customWidth="1"/>
    <col min="15847" max="15848" width="9.5" style="60" customWidth="1"/>
    <col min="15849" max="15849" width="7.375" style="60" customWidth="1"/>
    <col min="15850" max="15850" width="12.625" style="60" customWidth="1"/>
    <col min="15851" max="16097" width="9" style="60"/>
    <col min="16098" max="16098" width="25.5" style="60" customWidth="1"/>
    <col min="16099" max="16099" width="8.5" style="60" customWidth="1"/>
    <col min="16100" max="16100" width="9.5" style="60" customWidth="1"/>
    <col min="16101" max="16101" width="6.75" style="60" customWidth="1"/>
    <col min="16102" max="16102" width="22.25" style="60" customWidth="1"/>
    <col min="16103" max="16104" width="9.5" style="60" customWidth="1"/>
    <col min="16105" max="16105" width="7.375" style="60" customWidth="1"/>
    <col min="16106" max="16106" width="12.625" style="60" customWidth="1"/>
    <col min="16107" max="16384" width="9" style="60"/>
  </cols>
  <sheetData>
    <row r="1" ht="24" spans="1:10">
      <c r="A1" s="61" t="s">
        <v>799</v>
      </c>
      <c r="B1" s="61"/>
      <c r="C1" s="61"/>
      <c r="D1" s="61"/>
      <c r="E1" s="61"/>
      <c r="F1" s="61"/>
      <c r="G1" s="61"/>
      <c r="H1" s="61"/>
      <c r="I1" s="61"/>
      <c r="J1" s="61"/>
    </row>
    <row r="2" s="59" customFormat="1" ht="18.75" customHeight="1" spans="1:10">
      <c r="A2" s="62" t="s">
        <v>26</v>
      </c>
      <c r="B2" s="64"/>
      <c r="C2" s="64"/>
      <c r="J2" s="81" t="s">
        <v>27</v>
      </c>
    </row>
    <row r="3" ht="20.25" customHeight="1" spans="1:10">
      <c r="A3" s="66" t="s">
        <v>28</v>
      </c>
      <c r="B3" s="66"/>
      <c r="C3" s="66"/>
      <c r="D3" s="66"/>
      <c r="E3" s="66"/>
      <c r="F3" s="66" t="s">
        <v>29</v>
      </c>
      <c r="G3" s="66"/>
      <c r="H3" s="66"/>
      <c r="I3" s="66"/>
      <c r="J3" s="66"/>
    </row>
    <row r="4" ht="20.25" customHeight="1" spans="1:10">
      <c r="A4" s="67" t="s">
        <v>30</v>
      </c>
      <c r="B4" s="68" t="s">
        <v>105</v>
      </c>
      <c r="C4" s="68" t="s">
        <v>106</v>
      </c>
      <c r="D4" s="68" t="s">
        <v>107</v>
      </c>
      <c r="E4" s="68" t="s">
        <v>108</v>
      </c>
      <c r="F4" s="67" t="s">
        <v>30</v>
      </c>
      <c r="G4" s="68" t="s">
        <v>105</v>
      </c>
      <c r="H4" s="68" t="s">
        <v>106</v>
      </c>
      <c r="I4" s="68" t="s">
        <v>107</v>
      </c>
      <c r="J4" s="68" t="s">
        <v>108</v>
      </c>
    </row>
    <row r="5" ht="20.25" customHeight="1" spans="1:12">
      <c r="A5" s="69" t="s">
        <v>34</v>
      </c>
      <c r="B5" s="70">
        <f>B6+B14</f>
        <v>689192</v>
      </c>
      <c r="C5" s="70">
        <f>C6+C14</f>
        <v>906372</v>
      </c>
      <c r="D5" s="70">
        <f>D6+D14</f>
        <v>1126316</v>
      </c>
      <c r="E5" s="87">
        <f>(D5-K5)/K5*100</f>
        <v>2.52042096218367</v>
      </c>
      <c r="F5" s="69" t="s">
        <v>34</v>
      </c>
      <c r="G5" s="82">
        <f>G6+G14</f>
        <v>689192</v>
      </c>
      <c r="H5" s="82">
        <f>H6+H14</f>
        <v>906372</v>
      </c>
      <c r="I5" s="82">
        <f>I6+I14</f>
        <v>1126316</v>
      </c>
      <c r="J5" s="89">
        <f>(I5-L5)/L5*100</f>
        <v>2.52045487357237</v>
      </c>
      <c r="K5" s="70">
        <f>K6+K14</f>
        <v>1098626</v>
      </c>
      <c r="L5" s="82">
        <f>L6+L14</f>
        <v>1098625.6366</v>
      </c>
    </row>
    <row r="6" ht="20.25" customHeight="1" spans="1:12">
      <c r="A6" s="71" t="s">
        <v>87</v>
      </c>
      <c r="B6" s="71"/>
      <c r="C6" s="70">
        <v>4</v>
      </c>
      <c r="D6" s="70">
        <v>224</v>
      </c>
      <c r="E6" s="70"/>
      <c r="F6" s="72" t="s">
        <v>88</v>
      </c>
      <c r="G6" s="82">
        <f>SUM(G7:G13)</f>
        <v>592392</v>
      </c>
      <c r="H6" s="82">
        <f>SUM(H7:H13)</f>
        <v>809410</v>
      </c>
      <c r="I6" s="82">
        <f>SUM(I7:I13)</f>
        <v>904211</v>
      </c>
      <c r="J6" s="89">
        <f t="shared" ref="J6:J20" si="0">(I6-L6)/L6*100</f>
        <v>9.17816714764579</v>
      </c>
      <c r="K6" s="60">
        <v>250</v>
      </c>
      <c r="L6" s="82">
        <f>SUM(L7:L13)</f>
        <v>828197.6366</v>
      </c>
    </row>
    <row r="7" ht="20.25" customHeight="1" spans="1:12">
      <c r="A7" s="73"/>
      <c r="B7" s="73"/>
      <c r="C7" s="73"/>
      <c r="D7" s="74"/>
      <c r="E7" s="74"/>
      <c r="F7" s="73" t="s">
        <v>89</v>
      </c>
      <c r="G7" s="86">
        <v>83</v>
      </c>
      <c r="H7" s="86">
        <v>83</v>
      </c>
      <c r="I7" s="86">
        <v>105</v>
      </c>
      <c r="J7" s="98">
        <f t="shared" si="0"/>
        <v>-8.40621581589126</v>
      </c>
      <c r="K7" s="80"/>
      <c r="L7" s="60">
        <v>114.6366</v>
      </c>
    </row>
    <row r="8" ht="20.25" customHeight="1" spans="1:12">
      <c r="A8" s="75"/>
      <c r="B8" s="75"/>
      <c r="C8" s="75"/>
      <c r="D8" s="74"/>
      <c r="E8" s="74"/>
      <c r="F8" s="73" t="s">
        <v>52</v>
      </c>
      <c r="G8" s="86">
        <v>3235</v>
      </c>
      <c r="H8" s="86">
        <v>3235</v>
      </c>
      <c r="I8" s="86">
        <v>347</v>
      </c>
      <c r="J8" s="98">
        <f t="shared" si="0"/>
        <v>-61.1856823266219</v>
      </c>
      <c r="K8" s="80"/>
      <c r="L8" s="60">
        <v>894</v>
      </c>
    </row>
    <row r="9" ht="20.25" customHeight="1" spans="1:12">
      <c r="A9" s="75"/>
      <c r="B9" s="75"/>
      <c r="C9" s="75"/>
      <c r="D9" s="74"/>
      <c r="E9" s="74"/>
      <c r="F9" s="73" t="s">
        <v>58</v>
      </c>
      <c r="G9" s="86">
        <v>545692</v>
      </c>
      <c r="H9" s="86">
        <v>767609</v>
      </c>
      <c r="I9" s="86">
        <v>870258</v>
      </c>
      <c r="J9" s="98">
        <f t="shared" si="0"/>
        <v>8.28212194924692</v>
      </c>
      <c r="K9" s="80"/>
      <c r="L9" s="60">
        <v>803695</v>
      </c>
    </row>
    <row r="10" ht="20.25" customHeight="1" spans="1:12">
      <c r="A10" s="75"/>
      <c r="B10" s="75"/>
      <c r="C10" s="75"/>
      <c r="D10" s="74"/>
      <c r="E10" s="74"/>
      <c r="F10" s="73" t="s">
        <v>60</v>
      </c>
      <c r="G10" s="86">
        <v>10120</v>
      </c>
      <c r="H10" s="86">
        <v>8120</v>
      </c>
      <c r="I10" s="86">
        <v>3657</v>
      </c>
      <c r="J10" s="98">
        <f t="shared" si="0"/>
        <v>-19.1823204419889</v>
      </c>
      <c r="K10" s="80"/>
      <c r="L10" s="60">
        <v>4525</v>
      </c>
    </row>
    <row r="11" ht="20.25" customHeight="1" spans="1:12">
      <c r="A11" s="75"/>
      <c r="B11" s="75"/>
      <c r="C11" s="75"/>
      <c r="D11" s="74"/>
      <c r="E11" s="74"/>
      <c r="F11" s="73" t="s">
        <v>80</v>
      </c>
      <c r="G11" s="86">
        <v>9135</v>
      </c>
      <c r="H11" s="86">
        <v>5802</v>
      </c>
      <c r="I11" s="86">
        <v>5284</v>
      </c>
      <c r="J11" s="98">
        <f t="shared" si="0"/>
        <v>97.6805087916199</v>
      </c>
      <c r="K11" s="80"/>
      <c r="L11" s="60">
        <v>2673</v>
      </c>
    </row>
    <row r="12" ht="20.25" customHeight="1" spans="1:12">
      <c r="A12" s="75"/>
      <c r="B12" s="75"/>
      <c r="C12" s="75"/>
      <c r="D12" s="74"/>
      <c r="E12" s="74"/>
      <c r="F12" s="73" t="s">
        <v>82</v>
      </c>
      <c r="G12" s="86">
        <v>24121</v>
      </c>
      <c r="H12" s="86">
        <v>24555</v>
      </c>
      <c r="I12" s="86">
        <v>24554</v>
      </c>
      <c r="J12" s="98">
        <f t="shared" si="0"/>
        <v>50.7027557846928</v>
      </c>
      <c r="K12" s="80"/>
      <c r="L12" s="60">
        <v>16293</v>
      </c>
    </row>
    <row r="13" ht="20.25" customHeight="1" spans="1:12">
      <c r="A13" s="75"/>
      <c r="B13" s="75"/>
      <c r="C13" s="75"/>
      <c r="D13" s="74"/>
      <c r="E13" s="74"/>
      <c r="F13" s="73" t="s">
        <v>84</v>
      </c>
      <c r="G13" s="86">
        <v>6</v>
      </c>
      <c r="H13" s="86">
        <v>6</v>
      </c>
      <c r="I13" s="86">
        <v>6</v>
      </c>
      <c r="J13" s="98">
        <f t="shared" si="0"/>
        <v>100</v>
      </c>
      <c r="K13" s="80"/>
      <c r="L13" s="60">
        <v>3</v>
      </c>
    </row>
    <row r="14" ht="20.25" customHeight="1" spans="1:12">
      <c r="A14" s="76" t="s">
        <v>90</v>
      </c>
      <c r="B14" s="70">
        <f>B15+B18+B19+B17</f>
        <v>689192</v>
      </c>
      <c r="C14" s="70">
        <f>C15+C18+C19+C17</f>
        <v>906368</v>
      </c>
      <c r="D14" s="70">
        <f>D15+D18+D19+D17</f>
        <v>1126092</v>
      </c>
      <c r="E14" s="87">
        <f>(D14-K14)/K14*100</f>
        <v>2.52336176318492</v>
      </c>
      <c r="F14" s="76" t="s">
        <v>93</v>
      </c>
      <c r="G14" s="85">
        <f>G15+G16+G18+G19+G20</f>
        <v>96800</v>
      </c>
      <c r="H14" s="85">
        <f>H15+H16+H18+H19+H20</f>
        <v>96962</v>
      </c>
      <c r="I14" s="85">
        <f>I15+I16+I18+I19+I20</f>
        <v>222105</v>
      </c>
      <c r="J14" s="99">
        <f t="shared" si="0"/>
        <v>-17.8690816039759</v>
      </c>
      <c r="K14" s="70">
        <f>K15+K18+K19+K17</f>
        <v>1098376</v>
      </c>
      <c r="L14" s="85">
        <f>L15+L16+L18+L19+L20</f>
        <v>270428</v>
      </c>
    </row>
    <row r="15" ht="20.25" customHeight="1" spans="1:12">
      <c r="A15" s="78" t="s">
        <v>91</v>
      </c>
      <c r="B15" s="74">
        <f>SUM(B16:B16)</f>
        <v>485355</v>
      </c>
      <c r="C15" s="74">
        <f>SUM(C16:C16)</f>
        <v>702531</v>
      </c>
      <c r="D15" s="74">
        <f>SUM(D16:D16)</f>
        <v>927179</v>
      </c>
      <c r="E15" s="87">
        <f t="shared" ref="E15:E19" si="1">(D15-K15)/K15*100</f>
        <v>12.4910067032667</v>
      </c>
      <c r="F15" s="77" t="s">
        <v>137</v>
      </c>
      <c r="G15" s="77"/>
      <c r="H15" s="77"/>
      <c r="I15" s="86">
        <v>29771</v>
      </c>
      <c r="J15" s="98">
        <f t="shared" si="0"/>
        <v>-37.5346202266051</v>
      </c>
      <c r="K15" s="74">
        <f>SUM(K16:K16)</f>
        <v>824225</v>
      </c>
      <c r="L15" s="60">
        <v>47660</v>
      </c>
    </row>
    <row r="16" ht="20.25" customHeight="1" spans="1:12">
      <c r="A16" s="73" t="s">
        <v>96</v>
      </c>
      <c r="B16" s="73">
        <v>485355</v>
      </c>
      <c r="C16" s="73">
        <v>702531</v>
      </c>
      <c r="D16" s="74">
        <v>927179</v>
      </c>
      <c r="E16" s="87">
        <f t="shared" si="1"/>
        <v>12.4910067032667</v>
      </c>
      <c r="F16" s="77" t="s">
        <v>95</v>
      </c>
      <c r="G16" s="77"/>
      <c r="H16" s="86">
        <f>H17</f>
        <v>162</v>
      </c>
      <c r="I16" s="86">
        <f>I17</f>
        <v>162</v>
      </c>
      <c r="J16" s="98">
        <f t="shared" si="0"/>
        <v>-95.4887218045113</v>
      </c>
      <c r="K16" s="60">
        <v>824225</v>
      </c>
      <c r="L16" s="86">
        <f>L17</f>
        <v>3591</v>
      </c>
    </row>
    <row r="17" ht="20.25" customHeight="1" spans="1:12">
      <c r="A17" s="77" t="s">
        <v>138</v>
      </c>
      <c r="B17" s="77">
        <v>0</v>
      </c>
      <c r="C17" s="77">
        <v>0</v>
      </c>
      <c r="D17" s="74">
        <v>1325</v>
      </c>
      <c r="E17" s="87">
        <f t="shared" si="1"/>
        <v>177.777777777778</v>
      </c>
      <c r="F17" s="73" t="s">
        <v>97</v>
      </c>
      <c r="G17" s="73"/>
      <c r="H17" s="86">
        <v>162</v>
      </c>
      <c r="I17" s="86">
        <v>162</v>
      </c>
      <c r="J17" s="98">
        <f t="shared" si="0"/>
        <v>-95.4887218045113</v>
      </c>
      <c r="K17" s="60">
        <v>477</v>
      </c>
      <c r="L17" s="60">
        <v>3591</v>
      </c>
    </row>
    <row r="18" ht="20.25" customHeight="1" spans="1:12">
      <c r="A18" s="77" t="s">
        <v>98</v>
      </c>
      <c r="B18" s="77">
        <v>146800</v>
      </c>
      <c r="C18" s="77">
        <v>146800</v>
      </c>
      <c r="D18" s="74">
        <v>146800</v>
      </c>
      <c r="E18" s="87">
        <f t="shared" si="1"/>
        <v>-42.6114151681001</v>
      </c>
      <c r="F18" s="77" t="s">
        <v>99</v>
      </c>
      <c r="G18" s="86">
        <v>96800</v>
      </c>
      <c r="H18" s="86">
        <v>96800</v>
      </c>
      <c r="I18" s="86">
        <v>96800</v>
      </c>
      <c r="J18" s="98">
        <f t="shared" si="0"/>
        <v>-37.8690629011553</v>
      </c>
      <c r="K18" s="60">
        <v>255800</v>
      </c>
      <c r="L18" s="60">
        <v>155800</v>
      </c>
    </row>
    <row r="19" ht="20.25" customHeight="1" spans="1:12">
      <c r="A19" s="77" t="s">
        <v>102</v>
      </c>
      <c r="B19" s="77">
        <v>57037</v>
      </c>
      <c r="C19" s="77">
        <v>57037</v>
      </c>
      <c r="D19" s="74">
        <f>73053-22265</f>
        <v>50788</v>
      </c>
      <c r="E19" s="87">
        <f t="shared" si="1"/>
        <v>184.144567528253</v>
      </c>
      <c r="F19" s="77" t="s">
        <v>116</v>
      </c>
      <c r="G19" s="86"/>
      <c r="H19" s="86"/>
      <c r="I19" s="86">
        <v>54700</v>
      </c>
      <c r="J19" s="98">
        <f t="shared" si="0"/>
        <v>762.776025236593</v>
      </c>
      <c r="K19" s="60">
        <v>17874</v>
      </c>
      <c r="L19" s="60">
        <v>6340</v>
      </c>
    </row>
    <row r="20" ht="20.25" customHeight="1" spans="1:12">
      <c r="A20" s="83"/>
      <c r="B20" s="83"/>
      <c r="C20" s="83"/>
      <c r="D20" s="83"/>
      <c r="E20" s="83"/>
      <c r="F20" s="77" t="s">
        <v>103</v>
      </c>
      <c r="G20" s="86"/>
      <c r="H20" s="86"/>
      <c r="I20" s="86">
        <f>58119-17447</f>
        <v>40672</v>
      </c>
      <c r="J20" s="98">
        <f t="shared" si="0"/>
        <v>-28.6919017479881</v>
      </c>
      <c r="L20" s="60">
        <v>57037</v>
      </c>
    </row>
    <row r="21" ht="20.25" customHeight="1" spans="2:10">
      <c r="B21" s="80"/>
      <c r="J21" s="100"/>
    </row>
    <row r="24" spans="2:2">
      <c r="B24" s="80"/>
    </row>
    <row r="25" spans="2:4">
      <c r="B25" s="80"/>
      <c r="D25" s="80"/>
    </row>
    <row r="26" spans="4:4">
      <c r="D26" s="80"/>
    </row>
    <row r="28" spans="2:2">
      <c r="B28" s="80"/>
    </row>
  </sheetData>
  <mergeCells count="4">
    <mergeCell ref="A1:J1"/>
    <mergeCell ref="B2:C2"/>
    <mergeCell ref="A3:E3"/>
    <mergeCell ref="F3:J3"/>
  </mergeCells>
  <printOptions horizontalCentered="1"/>
  <pageMargins left="0.511811023622047" right="0.708661417322835" top="0.748031496062992" bottom="0.748031496062992" header="0.31496062992126" footer="0.31496062992126"/>
  <pageSetup paperSize="9" scale="78" orientation="portrait"/>
  <headerFooter alignWithMargins="0">
    <oddFooter>&amp;C第 &amp;P+27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A1" sqref="A1:B1"/>
    </sheetView>
  </sheetViews>
  <sheetFormatPr defaultColWidth="9" defaultRowHeight="13.5" outlineLevelCol="1"/>
  <cols>
    <col min="1" max="1" width="67.25" customWidth="1"/>
    <col min="2" max="2" width="12.625" customWidth="1"/>
  </cols>
  <sheetData>
    <row r="1" ht="20.25" customHeight="1" spans="1:2">
      <c r="A1" s="92" t="s">
        <v>800</v>
      </c>
      <c r="B1" s="92"/>
    </row>
    <row r="2" ht="17.25" customHeight="1" spans="1:2">
      <c r="A2" s="19" t="s">
        <v>801</v>
      </c>
      <c r="B2" s="93" t="s">
        <v>27</v>
      </c>
    </row>
    <row r="3" ht="14.65" customHeight="1" spans="1:2">
      <c r="A3" s="94" t="s">
        <v>144</v>
      </c>
      <c r="B3" s="22" t="s">
        <v>107</v>
      </c>
    </row>
    <row r="4" ht="14.65" customHeight="1" spans="1:2">
      <c r="A4" s="22" t="s">
        <v>787</v>
      </c>
      <c r="B4" s="95">
        <v>904211</v>
      </c>
    </row>
    <row r="5" ht="14.65" customHeight="1" spans="1:2">
      <c r="A5" s="35" t="s">
        <v>89</v>
      </c>
      <c r="B5" s="95">
        <v>105</v>
      </c>
    </row>
    <row r="6" ht="14.65" customHeight="1" spans="1:2">
      <c r="A6" s="35" t="s">
        <v>802</v>
      </c>
      <c r="B6" s="95">
        <v>105</v>
      </c>
    </row>
    <row r="7" ht="14.65" customHeight="1" spans="1:2">
      <c r="A7" s="35" t="s">
        <v>803</v>
      </c>
      <c r="B7" s="95">
        <v>105</v>
      </c>
    </row>
    <row r="8" ht="14.65" customHeight="1" spans="1:2">
      <c r="A8" s="35" t="s">
        <v>52</v>
      </c>
      <c r="B8" s="95">
        <v>347</v>
      </c>
    </row>
    <row r="9" ht="14.65" customHeight="1" spans="1:2">
      <c r="A9" s="35" t="s">
        <v>804</v>
      </c>
      <c r="B9" s="95">
        <v>347</v>
      </c>
    </row>
    <row r="10" ht="14.65" customHeight="1" spans="1:2">
      <c r="A10" s="35" t="s">
        <v>805</v>
      </c>
      <c r="B10" s="95">
        <v>347</v>
      </c>
    </row>
    <row r="11" ht="14.65" customHeight="1" spans="1:2">
      <c r="A11" s="35" t="s">
        <v>58</v>
      </c>
      <c r="B11" s="95">
        <v>870258</v>
      </c>
    </row>
    <row r="12" ht="14.65" customHeight="1" spans="1:2">
      <c r="A12" s="35" t="s">
        <v>806</v>
      </c>
      <c r="B12" s="95">
        <v>748985</v>
      </c>
    </row>
    <row r="13" ht="14.65" customHeight="1" spans="1:2">
      <c r="A13" s="35" t="s">
        <v>807</v>
      </c>
      <c r="B13" s="95">
        <v>450561</v>
      </c>
    </row>
    <row r="14" ht="14.65" customHeight="1" spans="1:2">
      <c r="A14" s="35" t="s">
        <v>808</v>
      </c>
      <c r="B14" s="95">
        <v>773</v>
      </c>
    </row>
    <row r="15" ht="14.65" customHeight="1" spans="1:2">
      <c r="A15" s="35" t="s">
        <v>809</v>
      </c>
      <c r="B15" s="95">
        <v>207924</v>
      </c>
    </row>
    <row r="16" ht="14.65" customHeight="1" spans="1:2">
      <c r="A16" s="35" t="s">
        <v>810</v>
      </c>
      <c r="B16" s="95">
        <v>59031</v>
      </c>
    </row>
    <row r="17" ht="14.65" customHeight="1" spans="1:2">
      <c r="A17" s="35" t="s">
        <v>811</v>
      </c>
      <c r="B17" s="95">
        <v>30696</v>
      </c>
    </row>
    <row r="18" ht="14.65" customHeight="1" spans="1:2">
      <c r="A18" s="35" t="s">
        <v>812</v>
      </c>
      <c r="B18" s="95">
        <v>881</v>
      </c>
    </row>
    <row r="19" ht="14.65" customHeight="1" spans="1:2">
      <c r="A19" s="35" t="s">
        <v>813</v>
      </c>
      <c r="B19" s="95">
        <v>881</v>
      </c>
    </row>
    <row r="20" ht="14.65" customHeight="1" spans="1:2">
      <c r="A20" s="35" t="s">
        <v>814</v>
      </c>
      <c r="B20" s="95">
        <v>40392</v>
      </c>
    </row>
    <row r="21" ht="14.65" customHeight="1" spans="1:2">
      <c r="A21" s="35" t="s">
        <v>815</v>
      </c>
      <c r="B21" s="95">
        <v>20729</v>
      </c>
    </row>
    <row r="22" ht="14.65" customHeight="1" spans="1:2">
      <c r="A22" s="35" t="s">
        <v>816</v>
      </c>
      <c r="B22" s="95">
        <v>19479</v>
      </c>
    </row>
    <row r="23" ht="14.65" customHeight="1" spans="1:2">
      <c r="A23" s="35" t="s">
        <v>817</v>
      </c>
      <c r="B23" s="96">
        <v>184</v>
      </c>
    </row>
    <row r="24" ht="14.65" customHeight="1" spans="1:2">
      <c r="A24" s="35" t="s">
        <v>818</v>
      </c>
      <c r="B24" s="95">
        <v>80000</v>
      </c>
    </row>
    <row r="25" ht="14.65" customHeight="1" spans="1:2">
      <c r="A25" s="35" t="s">
        <v>819</v>
      </c>
      <c r="B25" s="95">
        <v>80000</v>
      </c>
    </row>
    <row r="26" ht="14.65" customHeight="1" spans="1:2">
      <c r="A26" s="35" t="s">
        <v>60</v>
      </c>
      <c r="B26" s="95">
        <v>3657</v>
      </c>
    </row>
    <row r="27" ht="14.65" customHeight="1" spans="1:2">
      <c r="A27" s="35" t="s">
        <v>820</v>
      </c>
      <c r="B27" s="95">
        <v>262</v>
      </c>
    </row>
    <row r="28" ht="14.65" customHeight="1" spans="1:2">
      <c r="A28" s="35" t="s">
        <v>821</v>
      </c>
      <c r="B28" s="95">
        <v>100</v>
      </c>
    </row>
    <row r="29" ht="14.65" customHeight="1" spans="1:2">
      <c r="A29" s="35" t="s">
        <v>822</v>
      </c>
      <c r="B29" s="95">
        <v>152</v>
      </c>
    </row>
    <row r="30" ht="14.65" customHeight="1" spans="1:2">
      <c r="A30" s="35" t="s">
        <v>823</v>
      </c>
      <c r="B30" s="95">
        <v>10</v>
      </c>
    </row>
    <row r="31" ht="14.65" customHeight="1" spans="1:2">
      <c r="A31" s="35" t="s">
        <v>824</v>
      </c>
      <c r="B31" s="95">
        <v>3395</v>
      </c>
    </row>
    <row r="32" ht="14.65" customHeight="1" spans="1:2">
      <c r="A32" s="35" t="s">
        <v>825</v>
      </c>
      <c r="B32" s="95">
        <v>3395</v>
      </c>
    </row>
    <row r="33" ht="14.65" customHeight="1" spans="1:2">
      <c r="A33" s="35" t="s">
        <v>80</v>
      </c>
      <c r="B33" s="95">
        <v>5284</v>
      </c>
    </row>
    <row r="34" ht="14.65" customHeight="1" spans="1:2">
      <c r="A34" s="35" t="s">
        <v>826</v>
      </c>
      <c r="B34" s="95">
        <v>59</v>
      </c>
    </row>
    <row r="35" ht="14.65" customHeight="1" spans="1:2">
      <c r="A35" s="35" t="s">
        <v>827</v>
      </c>
      <c r="B35" s="96">
        <v>16</v>
      </c>
    </row>
    <row r="36" ht="14.65" customHeight="1" spans="1:2">
      <c r="A36" s="35" t="s">
        <v>828</v>
      </c>
      <c r="B36" s="95">
        <v>43</v>
      </c>
    </row>
    <row r="37" ht="14.65" customHeight="1" spans="1:2">
      <c r="A37" s="35" t="s">
        <v>829</v>
      </c>
      <c r="B37" s="95">
        <v>5225</v>
      </c>
    </row>
    <row r="38" ht="14.65" customHeight="1" spans="1:2">
      <c r="A38" s="35" t="s">
        <v>830</v>
      </c>
      <c r="B38" s="95">
        <v>2566</v>
      </c>
    </row>
    <row r="39" ht="14.65" customHeight="1" spans="1:2">
      <c r="A39" s="35" t="s">
        <v>831</v>
      </c>
      <c r="B39" s="95">
        <v>2447</v>
      </c>
    </row>
    <row r="40" ht="14.65" customHeight="1" spans="1:2">
      <c r="A40" s="35" t="s">
        <v>832</v>
      </c>
      <c r="B40" s="95">
        <v>68</v>
      </c>
    </row>
    <row r="41" ht="14.65" customHeight="1" spans="1:2">
      <c r="A41" s="97" t="s">
        <v>833</v>
      </c>
      <c r="B41" s="95">
        <v>39</v>
      </c>
    </row>
    <row r="42" ht="14.65" customHeight="1" spans="1:2">
      <c r="A42" s="35" t="s">
        <v>834</v>
      </c>
      <c r="B42" s="95">
        <v>105</v>
      </c>
    </row>
    <row r="43" ht="14.65" customHeight="1" spans="1:2">
      <c r="A43" s="35" t="s">
        <v>82</v>
      </c>
      <c r="B43" s="95">
        <v>24554</v>
      </c>
    </row>
    <row r="44" ht="14.65" customHeight="1" spans="1:2">
      <c r="A44" s="35" t="s">
        <v>835</v>
      </c>
      <c r="B44" s="95">
        <v>24554</v>
      </c>
    </row>
    <row r="45" ht="14.65" customHeight="1" spans="1:2">
      <c r="A45" s="35" t="s">
        <v>836</v>
      </c>
      <c r="B45" s="95">
        <v>20724</v>
      </c>
    </row>
    <row r="46" ht="14.65" customHeight="1" spans="1:2">
      <c r="A46" s="35" t="s">
        <v>837</v>
      </c>
      <c r="B46" s="95">
        <v>3830</v>
      </c>
    </row>
    <row r="47" ht="14.65" customHeight="1" spans="1:2">
      <c r="A47" s="35" t="s">
        <v>84</v>
      </c>
      <c r="B47" s="95">
        <v>6</v>
      </c>
    </row>
    <row r="48" ht="14.65" customHeight="1" spans="1:2">
      <c r="A48" s="35" t="s">
        <v>838</v>
      </c>
      <c r="B48" s="95">
        <v>6</v>
      </c>
    </row>
    <row r="49" ht="14.65" customHeight="1" spans="1:2">
      <c r="A49" s="35" t="s">
        <v>839</v>
      </c>
      <c r="B49" s="95">
        <v>6</v>
      </c>
    </row>
  </sheetData>
  <mergeCells count="1">
    <mergeCell ref="A1:B1"/>
  </mergeCells>
  <printOptions horizontalCentered="1"/>
  <pageMargins left="0.708661417322835" right="0.708661417322835" top="0.748031496062992" bottom="0.748031496062992" header="0.31496062992126" footer="0.31496062992126"/>
  <pageSetup paperSize="9" firstPageNumber="30" orientation="portrait" useFirstPageNumber="1"/>
  <headerFooter>
    <oddFooter>&amp;C第 29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Zeros="0" workbookViewId="0">
      <selection activeCell="A1" sqref="A1:J1"/>
    </sheetView>
  </sheetViews>
  <sheetFormatPr defaultColWidth="9" defaultRowHeight="14.25"/>
  <cols>
    <col min="1" max="1" width="19.125" style="60" customWidth="1"/>
    <col min="2" max="2" width="10.75" style="60" customWidth="1"/>
    <col min="3" max="3" width="10.5" style="60" customWidth="1"/>
    <col min="4" max="4" width="9.625" style="60" customWidth="1"/>
    <col min="5" max="5" width="9" style="60"/>
    <col min="6" max="6" width="17" style="60" customWidth="1"/>
    <col min="7" max="10" width="9" style="60"/>
    <col min="11" max="12" width="9" style="60" hidden="1" customWidth="1"/>
    <col min="13" max="225" width="9" style="60"/>
    <col min="226" max="226" width="25.5" style="60" customWidth="1"/>
    <col min="227" max="227" width="8.5" style="60" customWidth="1"/>
    <col min="228" max="228" width="9.5" style="60" customWidth="1"/>
    <col min="229" max="229" width="6.75" style="60" customWidth="1"/>
    <col min="230" max="230" width="22.25" style="60" customWidth="1"/>
    <col min="231" max="232" width="9.5" style="60" customWidth="1"/>
    <col min="233" max="233" width="7.375" style="60" customWidth="1"/>
    <col min="234" max="234" width="12.625" style="60" customWidth="1"/>
    <col min="235" max="481" width="9" style="60"/>
    <col min="482" max="482" width="25.5" style="60" customWidth="1"/>
    <col min="483" max="483" width="8.5" style="60" customWidth="1"/>
    <col min="484" max="484" width="9.5" style="60" customWidth="1"/>
    <col min="485" max="485" width="6.75" style="60" customWidth="1"/>
    <col min="486" max="486" width="22.25" style="60" customWidth="1"/>
    <col min="487" max="488" width="9.5" style="60" customWidth="1"/>
    <col min="489" max="489" width="7.375" style="60" customWidth="1"/>
    <col min="490" max="490" width="12.625" style="60" customWidth="1"/>
    <col min="491" max="737" width="9" style="60"/>
    <col min="738" max="738" width="25.5" style="60" customWidth="1"/>
    <col min="739" max="739" width="8.5" style="60" customWidth="1"/>
    <col min="740" max="740" width="9.5" style="60" customWidth="1"/>
    <col min="741" max="741" width="6.75" style="60" customWidth="1"/>
    <col min="742" max="742" width="22.25" style="60" customWidth="1"/>
    <col min="743" max="744" width="9.5" style="60" customWidth="1"/>
    <col min="745" max="745" width="7.375" style="60" customWidth="1"/>
    <col min="746" max="746" width="12.625" style="60" customWidth="1"/>
    <col min="747" max="993" width="9" style="60"/>
    <col min="994" max="994" width="25.5" style="60" customWidth="1"/>
    <col min="995" max="995" width="8.5" style="60" customWidth="1"/>
    <col min="996" max="996" width="9.5" style="60" customWidth="1"/>
    <col min="997" max="997" width="6.75" style="60" customWidth="1"/>
    <col min="998" max="998" width="22.25" style="60" customWidth="1"/>
    <col min="999" max="1000" width="9.5" style="60" customWidth="1"/>
    <col min="1001" max="1001" width="7.375" style="60" customWidth="1"/>
    <col min="1002" max="1002" width="12.625" style="60" customWidth="1"/>
    <col min="1003" max="1249" width="9" style="60"/>
    <col min="1250" max="1250" width="25.5" style="60" customWidth="1"/>
    <col min="1251" max="1251" width="8.5" style="60" customWidth="1"/>
    <col min="1252" max="1252" width="9.5" style="60" customWidth="1"/>
    <col min="1253" max="1253" width="6.75" style="60" customWidth="1"/>
    <col min="1254" max="1254" width="22.25" style="60" customWidth="1"/>
    <col min="1255" max="1256" width="9.5" style="60" customWidth="1"/>
    <col min="1257" max="1257" width="7.375" style="60" customWidth="1"/>
    <col min="1258" max="1258" width="12.625" style="60" customWidth="1"/>
    <col min="1259" max="1505" width="9" style="60"/>
    <col min="1506" max="1506" width="25.5" style="60" customWidth="1"/>
    <col min="1507" max="1507" width="8.5" style="60" customWidth="1"/>
    <col min="1508" max="1508" width="9.5" style="60" customWidth="1"/>
    <col min="1509" max="1509" width="6.75" style="60" customWidth="1"/>
    <col min="1510" max="1510" width="22.25" style="60" customWidth="1"/>
    <col min="1511" max="1512" width="9.5" style="60" customWidth="1"/>
    <col min="1513" max="1513" width="7.375" style="60" customWidth="1"/>
    <col min="1514" max="1514" width="12.625" style="60" customWidth="1"/>
    <col min="1515" max="1761" width="9" style="60"/>
    <col min="1762" max="1762" width="25.5" style="60" customWidth="1"/>
    <col min="1763" max="1763" width="8.5" style="60" customWidth="1"/>
    <col min="1764" max="1764" width="9.5" style="60" customWidth="1"/>
    <col min="1765" max="1765" width="6.75" style="60" customWidth="1"/>
    <col min="1766" max="1766" width="22.25" style="60" customWidth="1"/>
    <col min="1767" max="1768" width="9.5" style="60" customWidth="1"/>
    <col min="1769" max="1769" width="7.375" style="60" customWidth="1"/>
    <col min="1770" max="1770" width="12.625" style="60" customWidth="1"/>
    <col min="1771" max="2017" width="9" style="60"/>
    <col min="2018" max="2018" width="25.5" style="60" customWidth="1"/>
    <col min="2019" max="2019" width="8.5" style="60" customWidth="1"/>
    <col min="2020" max="2020" width="9.5" style="60" customWidth="1"/>
    <col min="2021" max="2021" width="6.75" style="60" customWidth="1"/>
    <col min="2022" max="2022" width="22.25" style="60" customWidth="1"/>
    <col min="2023" max="2024" width="9.5" style="60" customWidth="1"/>
    <col min="2025" max="2025" width="7.375" style="60" customWidth="1"/>
    <col min="2026" max="2026" width="12.625" style="60" customWidth="1"/>
    <col min="2027" max="2273" width="9" style="60"/>
    <col min="2274" max="2274" width="25.5" style="60" customWidth="1"/>
    <col min="2275" max="2275" width="8.5" style="60" customWidth="1"/>
    <col min="2276" max="2276" width="9.5" style="60" customWidth="1"/>
    <col min="2277" max="2277" width="6.75" style="60" customWidth="1"/>
    <col min="2278" max="2278" width="22.25" style="60" customWidth="1"/>
    <col min="2279" max="2280" width="9.5" style="60" customWidth="1"/>
    <col min="2281" max="2281" width="7.375" style="60" customWidth="1"/>
    <col min="2282" max="2282" width="12.625" style="60" customWidth="1"/>
    <col min="2283" max="2529" width="9" style="60"/>
    <col min="2530" max="2530" width="25.5" style="60" customWidth="1"/>
    <col min="2531" max="2531" width="8.5" style="60" customWidth="1"/>
    <col min="2532" max="2532" width="9.5" style="60" customWidth="1"/>
    <col min="2533" max="2533" width="6.75" style="60" customWidth="1"/>
    <col min="2534" max="2534" width="22.25" style="60" customWidth="1"/>
    <col min="2535" max="2536" width="9.5" style="60" customWidth="1"/>
    <col min="2537" max="2537" width="7.375" style="60" customWidth="1"/>
    <col min="2538" max="2538" width="12.625" style="60" customWidth="1"/>
    <col min="2539" max="2785" width="9" style="60"/>
    <col min="2786" max="2786" width="25.5" style="60" customWidth="1"/>
    <col min="2787" max="2787" width="8.5" style="60" customWidth="1"/>
    <col min="2788" max="2788" width="9.5" style="60" customWidth="1"/>
    <col min="2789" max="2789" width="6.75" style="60" customWidth="1"/>
    <col min="2790" max="2790" width="22.25" style="60" customWidth="1"/>
    <col min="2791" max="2792" width="9.5" style="60" customWidth="1"/>
    <col min="2793" max="2793" width="7.375" style="60" customWidth="1"/>
    <col min="2794" max="2794" width="12.625" style="60" customWidth="1"/>
    <col min="2795" max="3041" width="9" style="60"/>
    <col min="3042" max="3042" width="25.5" style="60" customWidth="1"/>
    <col min="3043" max="3043" width="8.5" style="60" customWidth="1"/>
    <col min="3044" max="3044" width="9.5" style="60" customWidth="1"/>
    <col min="3045" max="3045" width="6.75" style="60" customWidth="1"/>
    <col min="3046" max="3046" width="22.25" style="60" customWidth="1"/>
    <col min="3047" max="3048" width="9.5" style="60" customWidth="1"/>
    <col min="3049" max="3049" width="7.375" style="60" customWidth="1"/>
    <col min="3050" max="3050" width="12.625" style="60" customWidth="1"/>
    <col min="3051" max="3297" width="9" style="60"/>
    <col min="3298" max="3298" width="25.5" style="60" customWidth="1"/>
    <col min="3299" max="3299" width="8.5" style="60" customWidth="1"/>
    <col min="3300" max="3300" width="9.5" style="60" customWidth="1"/>
    <col min="3301" max="3301" width="6.75" style="60" customWidth="1"/>
    <col min="3302" max="3302" width="22.25" style="60" customWidth="1"/>
    <col min="3303" max="3304" width="9.5" style="60" customWidth="1"/>
    <col min="3305" max="3305" width="7.375" style="60" customWidth="1"/>
    <col min="3306" max="3306" width="12.625" style="60" customWidth="1"/>
    <col min="3307" max="3553" width="9" style="60"/>
    <col min="3554" max="3554" width="25.5" style="60" customWidth="1"/>
    <col min="3555" max="3555" width="8.5" style="60" customWidth="1"/>
    <col min="3556" max="3556" width="9.5" style="60" customWidth="1"/>
    <col min="3557" max="3557" width="6.75" style="60" customWidth="1"/>
    <col min="3558" max="3558" width="22.25" style="60" customWidth="1"/>
    <col min="3559" max="3560" width="9.5" style="60" customWidth="1"/>
    <col min="3561" max="3561" width="7.375" style="60" customWidth="1"/>
    <col min="3562" max="3562" width="12.625" style="60" customWidth="1"/>
    <col min="3563" max="3809" width="9" style="60"/>
    <col min="3810" max="3810" width="25.5" style="60" customWidth="1"/>
    <col min="3811" max="3811" width="8.5" style="60" customWidth="1"/>
    <col min="3812" max="3812" width="9.5" style="60" customWidth="1"/>
    <col min="3813" max="3813" width="6.75" style="60" customWidth="1"/>
    <col min="3814" max="3814" width="22.25" style="60" customWidth="1"/>
    <col min="3815" max="3816" width="9.5" style="60" customWidth="1"/>
    <col min="3817" max="3817" width="7.375" style="60" customWidth="1"/>
    <col min="3818" max="3818" width="12.625" style="60" customWidth="1"/>
    <col min="3819" max="4065" width="9" style="60"/>
    <col min="4066" max="4066" width="25.5" style="60" customWidth="1"/>
    <col min="4067" max="4067" width="8.5" style="60" customWidth="1"/>
    <col min="4068" max="4068" width="9.5" style="60" customWidth="1"/>
    <col min="4069" max="4069" width="6.75" style="60" customWidth="1"/>
    <col min="4070" max="4070" width="22.25" style="60" customWidth="1"/>
    <col min="4071" max="4072" width="9.5" style="60" customWidth="1"/>
    <col min="4073" max="4073" width="7.375" style="60" customWidth="1"/>
    <col min="4074" max="4074" width="12.625" style="60" customWidth="1"/>
    <col min="4075" max="4321" width="9" style="60"/>
    <col min="4322" max="4322" width="25.5" style="60" customWidth="1"/>
    <col min="4323" max="4323" width="8.5" style="60" customWidth="1"/>
    <col min="4324" max="4324" width="9.5" style="60" customWidth="1"/>
    <col min="4325" max="4325" width="6.75" style="60" customWidth="1"/>
    <col min="4326" max="4326" width="22.25" style="60" customWidth="1"/>
    <col min="4327" max="4328" width="9.5" style="60" customWidth="1"/>
    <col min="4329" max="4329" width="7.375" style="60" customWidth="1"/>
    <col min="4330" max="4330" width="12.625" style="60" customWidth="1"/>
    <col min="4331" max="4577" width="9" style="60"/>
    <col min="4578" max="4578" width="25.5" style="60" customWidth="1"/>
    <col min="4579" max="4579" width="8.5" style="60" customWidth="1"/>
    <col min="4580" max="4580" width="9.5" style="60" customWidth="1"/>
    <col min="4581" max="4581" width="6.75" style="60" customWidth="1"/>
    <col min="4582" max="4582" width="22.25" style="60" customWidth="1"/>
    <col min="4583" max="4584" width="9.5" style="60" customWidth="1"/>
    <col min="4585" max="4585" width="7.375" style="60" customWidth="1"/>
    <col min="4586" max="4586" width="12.625" style="60" customWidth="1"/>
    <col min="4587" max="4833" width="9" style="60"/>
    <col min="4834" max="4834" width="25.5" style="60" customWidth="1"/>
    <col min="4835" max="4835" width="8.5" style="60" customWidth="1"/>
    <col min="4836" max="4836" width="9.5" style="60" customWidth="1"/>
    <col min="4837" max="4837" width="6.75" style="60" customWidth="1"/>
    <col min="4838" max="4838" width="22.25" style="60" customWidth="1"/>
    <col min="4839" max="4840" width="9.5" style="60" customWidth="1"/>
    <col min="4841" max="4841" width="7.375" style="60" customWidth="1"/>
    <col min="4842" max="4842" width="12.625" style="60" customWidth="1"/>
    <col min="4843" max="5089" width="9" style="60"/>
    <col min="5090" max="5090" width="25.5" style="60" customWidth="1"/>
    <col min="5091" max="5091" width="8.5" style="60" customWidth="1"/>
    <col min="5092" max="5092" width="9.5" style="60" customWidth="1"/>
    <col min="5093" max="5093" width="6.75" style="60" customWidth="1"/>
    <col min="5094" max="5094" width="22.25" style="60" customWidth="1"/>
    <col min="5095" max="5096" width="9.5" style="60" customWidth="1"/>
    <col min="5097" max="5097" width="7.375" style="60" customWidth="1"/>
    <col min="5098" max="5098" width="12.625" style="60" customWidth="1"/>
    <col min="5099" max="5345" width="9" style="60"/>
    <col min="5346" max="5346" width="25.5" style="60" customWidth="1"/>
    <col min="5347" max="5347" width="8.5" style="60" customWidth="1"/>
    <col min="5348" max="5348" width="9.5" style="60" customWidth="1"/>
    <col min="5349" max="5349" width="6.75" style="60" customWidth="1"/>
    <col min="5350" max="5350" width="22.25" style="60" customWidth="1"/>
    <col min="5351" max="5352" width="9.5" style="60" customWidth="1"/>
    <col min="5353" max="5353" width="7.375" style="60" customWidth="1"/>
    <col min="5354" max="5354" width="12.625" style="60" customWidth="1"/>
    <col min="5355" max="5601" width="9" style="60"/>
    <col min="5602" max="5602" width="25.5" style="60" customWidth="1"/>
    <col min="5603" max="5603" width="8.5" style="60" customWidth="1"/>
    <col min="5604" max="5604" width="9.5" style="60" customWidth="1"/>
    <col min="5605" max="5605" width="6.75" style="60" customWidth="1"/>
    <col min="5606" max="5606" width="22.25" style="60" customWidth="1"/>
    <col min="5607" max="5608" width="9.5" style="60" customWidth="1"/>
    <col min="5609" max="5609" width="7.375" style="60" customWidth="1"/>
    <col min="5610" max="5610" width="12.625" style="60" customWidth="1"/>
    <col min="5611" max="5857" width="9" style="60"/>
    <col min="5858" max="5858" width="25.5" style="60" customWidth="1"/>
    <col min="5859" max="5859" width="8.5" style="60" customWidth="1"/>
    <col min="5860" max="5860" width="9.5" style="60" customWidth="1"/>
    <col min="5861" max="5861" width="6.75" style="60" customWidth="1"/>
    <col min="5862" max="5862" width="22.25" style="60" customWidth="1"/>
    <col min="5863" max="5864" width="9.5" style="60" customWidth="1"/>
    <col min="5865" max="5865" width="7.375" style="60" customWidth="1"/>
    <col min="5866" max="5866" width="12.625" style="60" customWidth="1"/>
    <col min="5867" max="6113" width="9" style="60"/>
    <col min="6114" max="6114" width="25.5" style="60" customWidth="1"/>
    <col min="6115" max="6115" width="8.5" style="60" customWidth="1"/>
    <col min="6116" max="6116" width="9.5" style="60" customWidth="1"/>
    <col min="6117" max="6117" width="6.75" style="60" customWidth="1"/>
    <col min="6118" max="6118" width="22.25" style="60" customWidth="1"/>
    <col min="6119" max="6120" width="9.5" style="60" customWidth="1"/>
    <col min="6121" max="6121" width="7.375" style="60" customWidth="1"/>
    <col min="6122" max="6122" width="12.625" style="60" customWidth="1"/>
    <col min="6123" max="6369" width="9" style="60"/>
    <col min="6370" max="6370" width="25.5" style="60" customWidth="1"/>
    <col min="6371" max="6371" width="8.5" style="60" customWidth="1"/>
    <col min="6372" max="6372" width="9.5" style="60" customWidth="1"/>
    <col min="6373" max="6373" width="6.75" style="60" customWidth="1"/>
    <col min="6374" max="6374" width="22.25" style="60" customWidth="1"/>
    <col min="6375" max="6376" width="9.5" style="60" customWidth="1"/>
    <col min="6377" max="6377" width="7.375" style="60" customWidth="1"/>
    <col min="6378" max="6378" width="12.625" style="60" customWidth="1"/>
    <col min="6379" max="6625" width="9" style="60"/>
    <col min="6626" max="6626" width="25.5" style="60" customWidth="1"/>
    <col min="6627" max="6627" width="8.5" style="60" customWidth="1"/>
    <col min="6628" max="6628" width="9.5" style="60" customWidth="1"/>
    <col min="6629" max="6629" width="6.75" style="60" customWidth="1"/>
    <col min="6630" max="6630" width="22.25" style="60" customWidth="1"/>
    <col min="6631" max="6632" width="9.5" style="60" customWidth="1"/>
    <col min="6633" max="6633" width="7.375" style="60" customWidth="1"/>
    <col min="6634" max="6634" width="12.625" style="60" customWidth="1"/>
    <col min="6635" max="6881" width="9" style="60"/>
    <col min="6882" max="6882" width="25.5" style="60" customWidth="1"/>
    <col min="6883" max="6883" width="8.5" style="60" customWidth="1"/>
    <col min="6884" max="6884" width="9.5" style="60" customWidth="1"/>
    <col min="6885" max="6885" width="6.75" style="60" customWidth="1"/>
    <col min="6886" max="6886" width="22.25" style="60" customWidth="1"/>
    <col min="6887" max="6888" width="9.5" style="60" customWidth="1"/>
    <col min="6889" max="6889" width="7.375" style="60" customWidth="1"/>
    <col min="6890" max="6890" width="12.625" style="60" customWidth="1"/>
    <col min="6891" max="7137" width="9" style="60"/>
    <col min="7138" max="7138" width="25.5" style="60" customWidth="1"/>
    <col min="7139" max="7139" width="8.5" style="60" customWidth="1"/>
    <col min="7140" max="7140" width="9.5" style="60" customWidth="1"/>
    <col min="7141" max="7141" width="6.75" style="60" customWidth="1"/>
    <col min="7142" max="7142" width="22.25" style="60" customWidth="1"/>
    <col min="7143" max="7144" width="9.5" style="60" customWidth="1"/>
    <col min="7145" max="7145" width="7.375" style="60" customWidth="1"/>
    <col min="7146" max="7146" width="12.625" style="60" customWidth="1"/>
    <col min="7147" max="7393" width="9" style="60"/>
    <col min="7394" max="7394" width="25.5" style="60" customWidth="1"/>
    <col min="7395" max="7395" width="8.5" style="60" customWidth="1"/>
    <col min="7396" max="7396" width="9.5" style="60" customWidth="1"/>
    <col min="7397" max="7397" width="6.75" style="60" customWidth="1"/>
    <col min="7398" max="7398" width="22.25" style="60" customWidth="1"/>
    <col min="7399" max="7400" width="9.5" style="60" customWidth="1"/>
    <col min="7401" max="7401" width="7.375" style="60" customWidth="1"/>
    <col min="7402" max="7402" width="12.625" style="60" customWidth="1"/>
    <col min="7403" max="7649" width="9" style="60"/>
    <col min="7650" max="7650" width="25.5" style="60" customWidth="1"/>
    <col min="7651" max="7651" width="8.5" style="60" customWidth="1"/>
    <col min="7652" max="7652" width="9.5" style="60" customWidth="1"/>
    <col min="7653" max="7653" width="6.75" style="60" customWidth="1"/>
    <col min="7654" max="7654" width="22.25" style="60" customWidth="1"/>
    <col min="7655" max="7656" width="9.5" style="60" customWidth="1"/>
    <col min="7657" max="7657" width="7.375" style="60" customWidth="1"/>
    <col min="7658" max="7658" width="12.625" style="60" customWidth="1"/>
    <col min="7659" max="7905" width="9" style="60"/>
    <col min="7906" max="7906" width="25.5" style="60" customWidth="1"/>
    <col min="7907" max="7907" width="8.5" style="60" customWidth="1"/>
    <col min="7908" max="7908" width="9.5" style="60" customWidth="1"/>
    <col min="7909" max="7909" width="6.75" style="60" customWidth="1"/>
    <col min="7910" max="7910" width="22.25" style="60" customWidth="1"/>
    <col min="7911" max="7912" width="9.5" style="60" customWidth="1"/>
    <col min="7913" max="7913" width="7.375" style="60" customWidth="1"/>
    <col min="7914" max="7914" width="12.625" style="60" customWidth="1"/>
    <col min="7915" max="8161" width="9" style="60"/>
    <col min="8162" max="8162" width="25.5" style="60" customWidth="1"/>
    <col min="8163" max="8163" width="8.5" style="60" customWidth="1"/>
    <col min="8164" max="8164" width="9.5" style="60" customWidth="1"/>
    <col min="8165" max="8165" width="6.75" style="60" customWidth="1"/>
    <col min="8166" max="8166" width="22.25" style="60" customWidth="1"/>
    <col min="8167" max="8168" width="9.5" style="60" customWidth="1"/>
    <col min="8169" max="8169" width="7.375" style="60" customWidth="1"/>
    <col min="8170" max="8170" width="12.625" style="60" customWidth="1"/>
    <col min="8171" max="8417" width="9" style="60"/>
    <col min="8418" max="8418" width="25.5" style="60" customWidth="1"/>
    <col min="8419" max="8419" width="8.5" style="60" customWidth="1"/>
    <col min="8420" max="8420" width="9.5" style="60" customWidth="1"/>
    <col min="8421" max="8421" width="6.75" style="60" customWidth="1"/>
    <col min="8422" max="8422" width="22.25" style="60" customWidth="1"/>
    <col min="8423" max="8424" width="9.5" style="60" customWidth="1"/>
    <col min="8425" max="8425" width="7.375" style="60" customWidth="1"/>
    <col min="8426" max="8426" width="12.625" style="60" customWidth="1"/>
    <col min="8427" max="8673" width="9" style="60"/>
    <col min="8674" max="8674" width="25.5" style="60" customWidth="1"/>
    <col min="8675" max="8675" width="8.5" style="60" customWidth="1"/>
    <col min="8676" max="8676" width="9.5" style="60" customWidth="1"/>
    <col min="8677" max="8677" width="6.75" style="60" customWidth="1"/>
    <col min="8678" max="8678" width="22.25" style="60" customWidth="1"/>
    <col min="8679" max="8680" width="9.5" style="60" customWidth="1"/>
    <col min="8681" max="8681" width="7.375" style="60" customWidth="1"/>
    <col min="8682" max="8682" width="12.625" style="60" customWidth="1"/>
    <col min="8683" max="8929" width="9" style="60"/>
    <col min="8930" max="8930" width="25.5" style="60" customWidth="1"/>
    <col min="8931" max="8931" width="8.5" style="60" customWidth="1"/>
    <col min="8932" max="8932" width="9.5" style="60" customWidth="1"/>
    <col min="8933" max="8933" width="6.75" style="60" customWidth="1"/>
    <col min="8934" max="8934" width="22.25" style="60" customWidth="1"/>
    <col min="8935" max="8936" width="9.5" style="60" customWidth="1"/>
    <col min="8937" max="8937" width="7.375" style="60" customWidth="1"/>
    <col min="8938" max="8938" width="12.625" style="60" customWidth="1"/>
    <col min="8939" max="9185" width="9" style="60"/>
    <col min="9186" max="9186" width="25.5" style="60" customWidth="1"/>
    <col min="9187" max="9187" width="8.5" style="60" customWidth="1"/>
    <col min="9188" max="9188" width="9.5" style="60" customWidth="1"/>
    <col min="9189" max="9189" width="6.75" style="60" customWidth="1"/>
    <col min="9190" max="9190" width="22.25" style="60" customWidth="1"/>
    <col min="9191" max="9192" width="9.5" style="60" customWidth="1"/>
    <col min="9193" max="9193" width="7.375" style="60" customWidth="1"/>
    <col min="9194" max="9194" width="12.625" style="60" customWidth="1"/>
    <col min="9195" max="9441" width="9" style="60"/>
    <col min="9442" max="9442" width="25.5" style="60" customWidth="1"/>
    <col min="9443" max="9443" width="8.5" style="60" customWidth="1"/>
    <col min="9444" max="9444" width="9.5" style="60" customWidth="1"/>
    <col min="9445" max="9445" width="6.75" style="60" customWidth="1"/>
    <col min="9446" max="9446" width="22.25" style="60" customWidth="1"/>
    <col min="9447" max="9448" width="9.5" style="60" customWidth="1"/>
    <col min="9449" max="9449" width="7.375" style="60" customWidth="1"/>
    <col min="9450" max="9450" width="12.625" style="60" customWidth="1"/>
    <col min="9451" max="9697" width="9" style="60"/>
    <col min="9698" max="9698" width="25.5" style="60" customWidth="1"/>
    <col min="9699" max="9699" width="8.5" style="60" customWidth="1"/>
    <col min="9700" max="9700" width="9.5" style="60" customWidth="1"/>
    <col min="9701" max="9701" width="6.75" style="60" customWidth="1"/>
    <col min="9702" max="9702" width="22.25" style="60" customWidth="1"/>
    <col min="9703" max="9704" width="9.5" style="60" customWidth="1"/>
    <col min="9705" max="9705" width="7.375" style="60" customWidth="1"/>
    <col min="9706" max="9706" width="12.625" style="60" customWidth="1"/>
    <col min="9707" max="9953" width="9" style="60"/>
    <col min="9954" max="9954" width="25.5" style="60" customWidth="1"/>
    <col min="9955" max="9955" width="8.5" style="60" customWidth="1"/>
    <col min="9956" max="9956" width="9.5" style="60" customWidth="1"/>
    <col min="9957" max="9957" width="6.75" style="60" customWidth="1"/>
    <col min="9958" max="9958" width="22.25" style="60" customWidth="1"/>
    <col min="9959" max="9960" width="9.5" style="60" customWidth="1"/>
    <col min="9961" max="9961" width="7.375" style="60" customWidth="1"/>
    <col min="9962" max="9962" width="12.625" style="60" customWidth="1"/>
    <col min="9963" max="10209" width="9" style="60"/>
    <col min="10210" max="10210" width="25.5" style="60" customWidth="1"/>
    <col min="10211" max="10211" width="8.5" style="60" customWidth="1"/>
    <col min="10212" max="10212" width="9.5" style="60" customWidth="1"/>
    <col min="10213" max="10213" width="6.75" style="60" customWidth="1"/>
    <col min="10214" max="10214" width="22.25" style="60" customWidth="1"/>
    <col min="10215" max="10216" width="9.5" style="60" customWidth="1"/>
    <col min="10217" max="10217" width="7.375" style="60" customWidth="1"/>
    <col min="10218" max="10218" width="12.625" style="60" customWidth="1"/>
    <col min="10219" max="10465" width="9" style="60"/>
    <col min="10466" max="10466" width="25.5" style="60" customWidth="1"/>
    <col min="10467" max="10467" width="8.5" style="60" customWidth="1"/>
    <col min="10468" max="10468" width="9.5" style="60" customWidth="1"/>
    <col min="10469" max="10469" width="6.75" style="60" customWidth="1"/>
    <col min="10470" max="10470" width="22.25" style="60" customWidth="1"/>
    <col min="10471" max="10472" width="9.5" style="60" customWidth="1"/>
    <col min="10473" max="10473" width="7.375" style="60" customWidth="1"/>
    <col min="10474" max="10474" width="12.625" style="60" customWidth="1"/>
    <col min="10475" max="10721" width="9" style="60"/>
    <col min="10722" max="10722" width="25.5" style="60" customWidth="1"/>
    <col min="10723" max="10723" width="8.5" style="60" customWidth="1"/>
    <col min="10724" max="10724" width="9.5" style="60" customWidth="1"/>
    <col min="10725" max="10725" width="6.75" style="60" customWidth="1"/>
    <col min="10726" max="10726" width="22.25" style="60" customWidth="1"/>
    <col min="10727" max="10728" width="9.5" style="60" customWidth="1"/>
    <col min="10729" max="10729" width="7.375" style="60" customWidth="1"/>
    <col min="10730" max="10730" width="12.625" style="60" customWidth="1"/>
    <col min="10731" max="10977" width="9" style="60"/>
    <col min="10978" max="10978" width="25.5" style="60" customWidth="1"/>
    <col min="10979" max="10979" width="8.5" style="60" customWidth="1"/>
    <col min="10980" max="10980" width="9.5" style="60" customWidth="1"/>
    <col min="10981" max="10981" width="6.75" style="60" customWidth="1"/>
    <col min="10982" max="10982" width="22.25" style="60" customWidth="1"/>
    <col min="10983" max="10984" width="9.5" style="60" customWidth="1"/>
    <col min="10985" max="10985" width="7.375" style="60" customWidth="1"/>
    <col min="10986" max="10986" width="12.625" style="60" customWidth="1"/>
    <col min="10987" max="11233" width="9" style="60"/>
    <col min="11234" max="11234" width="25.5" style="60" customWidth="1"/>
    <col min="11235" max="11235" width="8.5" style="60" customWidth="1"/>
    <col min="11236" max="11236" width="9.5" style="60" customWidth="1"/>
    <col min="11237" max="11237" width="6.75" style="60" customWidth="1"/>
    <col min="11238" max="11238" width="22.25" style="60" customWidth="1"/>
    <col min="11239" max="11240" width="9.5" style="60" customWidth="1"/>
    <col min="11241" max="11241" width="7.375" style="60" customWidth="1"/>
    <col min="11242" max="11242" width="12.625" style="60" customWidth="1"/>
    <col min="11243" max="11489" width="9" style="60"/>
    <col min="11490" max="11490" width="25.5" style="60" customWidth="1"/>
    <col min="11491" max="11491" width="8.5" style="60" customWidth="1"/>
    <col min="11492" max="11492" width="9.5" style="60" customWidth="1"/>
    <col min="11493" max="11493" width="6.75" style="60" customWidth="1"/>
    <col min="11494" max="11494" width="22.25" style="60" customWidth="1"/>
    <col min="11495" max="11496" width="9.5" style="60" customWidth="1"/>
    <col min="11497" max="11497" width="7.375" style="60" customWidth="1"/>
    <col min="11498" max="11498" width="12.625" style="60" customWidth="1"/>
    <col min="11499" max="11745" width="9" style="60"/>
    <col min="11746" max="11746" width="25.5" style="60" customWidth="1"/>
    <col min="11747" max="11747" width="8.5" style="60" customWidth="1"/>
    <col min="11748" max="11748" width="9.5" style="60" customWidth="1"/>
    <col min="11749" max="11749" width="6.75" style="60" customWidth="1"/>
    <col min="11750" max="11750" width="22.25" style="60" customWidth="1"/>
    <col min="11751" max="11752" width="9.5" style="60" customWidth="1"/>
    <col min="11753" max="11753" width="7.375" style="60" customWidth="1"/>
    <col min="11754" max="11754" width="12.625" style="60" customWidth="1"/>
    <col min="11755" max="12001" width="9" style="60"/>
    <col min="12002" max="12002" width="25.5" style="60" customWidth="1"/>
    <col min="12003" max="12003" width="8.5" style="60" customWidth="1"/>
    <col min="12004" max="12004" width="9.5" style="60" customWidth="1"/>
    <col min="12005" max="12005" width="6.75" style="60" customWidth="1"/>
    <col min="12006" max="12006" width="22.25" style="60" customWidth="1"/>
    <col min="12007" max="12008" width="9.5" style="60" customWidth="1"/>
    <col min="12009" max="12009" width="7.375" style="60" customWidth="1"/>
    <col min="12010" max="12010" width="12.625" style="60" customWidth="1"/>
    <col min="12011" max="12257" width="9" style="60"/>
    <col min="12258" max="12258" width="25.5" style="60" customWidth="1"/>
    <col min="12259" max="12259" width="8.5" style="60" customWidth="1"/>
    <col min="12260" max="12260" width="9.5" style="60" customWidth="1"/>
    <col min="12261" max="12261" width="6.75" style="60" customWidth="1"/>
    <col min="12262" max="12262" width="22.25" style="60" customWidth="1"/>
    <col min="12263" max="12264" width="9.5" style="60" customWidth="1"/>
    <col min="12265" max="12265" width="7.375" style="60" customWidth="1"/>
    <col min="12266" max="12266" width="12.625" style="60" customWidth="1"/>
    <col min="12267" max="12513" width="9" style="60"/>
    <col min="12514" max="12514" width="25.5" style="60" customWidth="1"/>
    <col min="12515" max="12515" width="8.5" style="60" customWidth="1"/>
    <col min="12516" max="12516" width="9.5" style="60" customWidth="1"/>
    <col min="12517" max="12517" width="6.75" style="60" customWidth="1"/>
    <col min="12518" max="12518" width="22.25" style="60" customWidth="1"/>
    <col min="12519" max="12520" width="9.5" style="60" customWidth="1"/>
    <col min="12521" max="12521" width="7.375" style="60" customWidth="1"/>
    <col min="12522" max="12522" width="12.625" style="60" customWidth="1"/>
    <col min="12523" max="12769" width="9" style="60"/>
    <col min="12770" max="12770" width="25.5" style="60" customWidth="1"/>
    <col min="12771" max="12771" width="8.5" style="60" customWidth="1"/>
    <col min="12772" max="12772" width="9.5" style="60" customWidth="1"/>
    <col min="12773" max="12773" width="6.75" style="60" customWidth="1"/>
    <col min="12774" max="12774" width="22.25" style="60" customWidth="1"/>
    <col min="12775" max="12776" width="9.5" style="60" customWidth="1"/>
    <col min="12777" max="12777" width="7.375" style="60" customWidth="1"/>
    <col min="12778" max="12778" width="12.625" style="60" customWidth="1"/>
    <col min="12779" max="13025" width="9" style="60"/>
    <col min="13026" max="13026" width="25.5" style="60" customWidth="1"/>
    <col min="13027" max="13027" width="8.5" style="60" customWidth="1"/>
    <col min="13028" max="13028" width="9.5" style="60" customWidth="1"/>
    <col min="13029" max="13029" width="6.75" style="60" customWidth="1"/>
    <col min="13030" max="13030" width="22.25" style="60" customWidth="1"/>
    <col min="13031" max="13032" width="9.5" style="60" customWidth="1"/>
    <col min="13033" max="13033" width="7.375" style="60" customWidth="1"/>
    <col min="13034" max="13034" width="12.625" style="60" customWidth="1"/>
    <col min="13035" max="13281" width="9" style="60"/>
    <col min="13282" max="13282" width="25.5" style="60" customWidth="1"/>
    <col min="13283" max="13283" width="8.5" style="60" customWidth="1"/>
    <col min="13284" max="13284" width="9.5" style="60" customWidth="1"/>
    <col min="13285" max="13285" width="6.75" style="60" customWidth="1"/>
    <col min="13286" max="13286" width="22.25" style="60" customWidth="1"/>
    <col min="13287" max="13288" width="9.5" style="60" customWidth="1"/>
    <col min="13289" max="13289" width="7.375" style="60" customWidth="1"/>
    <col min="13290" max="13290" width="12.625" style="60" customWidth="1"/>
    <col min="13291" max="13537" width="9" style="60"/>
    <col min="13538" max="13538" width="25.5" style="60" customWidth="1"/>
    <col min="13539" max="13539" width="8.5" style="60" customWidth="1"/>
    <col min="13540" max="13540" width="9.5" style="60" customWidth="1"/>
    <col min="13541" max="13541" width="6.75" style="60" customWidth="1"/>
    <col min="13542" max="13542" width="22.25" style="60" customWidth="1"/>
    <col min="13543" max="13544" width="9.5" style="60" customWidth="1"/>
    <col min="13545" max="13545" width="7.375" style="60" customWidth="1"/>
    <col min="13546" max="13546" width="12.625" style="60" customWidth="1"/>
    <col min="13547" max="13793" width="9" style="60"/>
    <col min="13794" max="13794" width="25.5" style="60" customWidth="1"/>
    <col min="13795" max="13795" width="8.5" style="60" customWidth="1"/>
    <col min="13796" max="13796" width="9.5" style="60" customWidth="1"/>
    <col min="13797" max="13797" width="6.75" style="60" customWidth="1"/>
    <col min="13798" max="13798" width="22.25" style="60" customWidth="1"/>
    <col min="13799" max="13800" width="9.5" style="60" customWidth="1"/>
    <col min="13801" max="13801" width="7.375" style="60" customWidth="1"/>
    <col min="13802" max="13802" width="12.625" style="60" customWidth="1"/>
    <col min="13803" max="14049" width="9" style="60"/>
    <col min="14050" max="14050" width="25.5" style="60" customWidth="1"/>
    <col min="14051" max="14051" width="8.5" style="60" customWidth="1"/>
    <col min="14052" max="14052" width="9.5" style="60" customWidth="1"/>
    <col min="14053" max="14053" width="6.75" style="60" customWidth="1"/>
    <col min="14054" max="14054" width="22.25" style="60" customWidth="1"/>
    <col min="14055" max="14056" width="9.5" style="60" customWidth="1"/>
    <col min="14057" max="14057" width="7.375" style="60" customWidth="1"/>
    <col min="14058" max="14058" width="12.625" style="60" customWidth="1"/>
    <col min="14059" max="14305" width="9" style="60"/>
    <col min="14306" max="14306" width="25.5" style="60" customWidth="1"/>
    <col min="14307" max="14307" width="8.5" style="60" customWidth="1"/>
    <col min="14308" max="14308" width="9.5" style="60" customWidth="1"/>
    <col min="14309" max="14309" width="6.75" style="60" customWidth="1"/>
    <col min="14310" max="14310" width="22.25" style="60" customWidth="1"/>
    <col min="14311" max="14312" width="9.5" style="60" customWidth="1"/>
    <col min="14313" max="14313" width="7.375" style="60" customWidth="1"/>
    <col min="14314" max="14314" width="12.625" style="60" customWidth="1"/>
    <col min="14315" max="14561" width="9" style="60"/>
    <col min="14562" max="14562" width="25.5" style="60" customWidth="1"/>
    <col min="14563" max="14563" width="8.5" style="60" customWidth="1"/>
    <col min="14564" max="14564" width="9.5" style="60" customWidth="1"/>
    <col min="14565" max="14565" width="6.75" style="60" customWidth="1"/>
    <col min="14566" max="14566" width="22.25" style="60" customWidth="1"/>
    <col min="14567" max="14568" width="9.5" style="60" customWidth="1"/>
    <col min="14569" max="14569" width="7.375" style="60" customWidth="1"/>
    <col min="14570" max="14570" width="12.625" style="60" customWidth="1"/>
    <col min="14571" max="14817" width="9" style="60"/>
    <col min="14818" max="14818" width="25.5" style="60" customWidth="1"/>
    <col min="14819" max="14819" width="8.5" style="60" customWidth="1"/>
    <col min="14820" max="14820" width="9.5" style="60" customWidth="1"/>
    <col min="14821" max="14821" width="6.75" style="60" customWidth="1"/>
    <col min="14822" max="14822" width="22.25" style="60" customWidth="1"/>
    <col min="14823" max="14824" width="9.5" style="60" customWidth="1"/>
    <col min="14825" max="14825" width="7.375" style="60" customWidth="1"/>
    <col min="14826" max="14826" width="12.625" style="60" customWidth="1"/>
    <col min="14827" max="15073" width="9" style="60"/>
    <col min="15074" max="15074" width="25.5" style="60" customWidth="1"/>
    <col min="15075" max="15075" width="8.5" style="60" customWidth="1"/>
    <col min="15076" max="15076" width="9.5" style="60" customWidth="1"/>
    <col min="15077" max="15077" width="6.75" style="60" customWidth="1"/>
    <col min="15078" max="15078" width="22.25" style="60" customWidth="1"/>
    <col min="15079" max="15080" width="9.5" style="60" customWidth="1"/>
    <col min="15081" max="15081" width="7.375" style="60" customWidth="1"/>
    <col min="15082" max="15082" width="12.625" style="60" customWidth="1"/>
    <col min="15083" max="15329" width="9" style="60"/>
    <col min="15330" max="15330" width="25.5" style="60" customWidth="1"/>
    <col min="15331" max="15331" width="8.5" style="60" customWidth="1"/>
    <col min="15332" max="15332" width="9.5" style="60" customWidth="1"/>
    <col min="15333" max="15333" width="6.75" style="60" customWidth="1"/>
    <col min="15334" max="15334" width="22.25" style="60" customWidth="1"/>
    <col min="15335" max="15336" width="9.5" style="60" customWidth="1"/>
    <col min="15337" max="15337" width="7.375" style="60" customWidth="1"/>
    <col min="15338" max="15338" width="12.625" style="60" customWidth="1"/>
    <col min="15339" max="15585" width="9" style="60"/>
    <col min="15586" max="15586" width="25.5" style="60" customWidth="1"/>
    <col min="15587" max="15587" width="8.5" style="60" customWidth="1"/>
    <col min="15588" max="15588" width="9.5" style="60" customWidth="1"/>
    <col min="15589" max="15589" width="6.75" style="60" customWidth="1"/>
    <col min="15590" max="15590" width="22.25" style="60" customWidth="1"/>
    <col min="15591" max="15592" width="9.5" style="60" customWidth="1"/>
    <col min="15593" max="15593" width="7.375" style="60" customWidth="1"/>
    <col min="15594" max="15594" width="12.625" style="60" customWidth="1"/>
    <col min="15595" max="15841" width="9" style="60"/>
    <col min="15842" max="15842" width="25.5" style="60" customWidth="1"/>
    <col min="15843" max="15843" width="8.5" style="60" customWidth="1"/>
    <col min="15844" max="15844" width="9.5" style="60" customWidth="1"/>
    <col min="15845" max="15845" width="6.75" style="60" customWidth="1"/>
    <col min="15846" max="15846" width="22.25" style="60" customWidth="1"/>
    <col min="15847" max="15848" width="9.5" style="60" customWidth="1"/>
    <col min="15849" max="15849" width="7.375" style="60" customWidth="1"/>
    <col min="15850" max="15850" width="12.625" style="60" customWidth="1"/>
    <col min="15851" max="16097" width="9" style="60"/>
    <col min="16098" max="16098" width="25.5" style="60" customWidth="1"/>
    <col min="16099" max="16099" width="8.5" style="60" customWidth="1"/>
    <col min="16100" max="16100" width="9.5" style="60" customWidth="1"/>
    <col min="16101" max="16101" width="6.75" style="60" customWidth="1"/>
    <col min="16102" max="16102" width="22.25" style="60" customWidth="1"/>
    <col min="16103" max="16104" width="9.5" style="60" customWidth="1"/>
    <col min="16105" max="16105" width="7.375" style="60" customWidth="1"/>
    <col min="16106" max="16106" width="12.625" style="60" customWidth="1"/>
    <col min="16107" max="16384" width="9" style="60"/>
  </cols>
  <sheetData>
    <row r="1" ht="24" spans="1:10">
      <c r="A1" s="61" t="s">
        <v>840</v>
      </c>
      <c r="B1" s="61"/>
      <c r="C1" s="61"/>
      <c r="D1" s="61"/>
      <c r="E1" s="61"/>
      <c r="F1" s="61"/>
      <c r="G1" s="61"/>
      <c r="H1" s="61"/>
      <c r="I1" s="61"/>
      <c r="J1" s="61"/>
    </row>
    <row r="2" s="59" customFormat="1" ht="18.75" customHeight="1" spans="1:10">
      <c r="A2" s="62" t="s">
        <v>26</v>
      </c>
      <c r="B2" s="64"/>
      <c r="C2" s="64"/>
      <c r="J2" s="81" t="s">
        <v>27</v>
      </c>
    </row>
    <row r="3" ht="20.25" customHeight="1" spans="1:10">
      <c r="A3" s="66" t="s">
        <v>28</v>
      </c>
      <c r="B3" s="66"/>
      <c r="C3" s="66"/>
      <c r="D3" s="66"/>
      <c r="E3" s="66"/>
      <c r="F3" s="66" t="s">
        <v>29</v>
      </c>
      <c r="G3" s="66"/>
      <c r="H3" s="66"/>
      <c r="I3" s="66"/>
      <c r="J3" s="66"/>
    </row>
    <row r="4" ht="20.25" customHeight="1" spans="1:10">
      <c r="A4" s="67" t="s">
        <v>30</v>
      </c>
      <c r="B4" s="67" t="s">
        <v>105</v>
      </c>
      <c r="C4" s="67" t="s">
        <v>106</v>
      </c>
      <c r="D4" s="68" t="s">
        <v>107</v>
      </c>
      <c r="E4" s="68" t="s">
        <v>108</v>
      </c>
      <c r="F4" s="67" t="s">
        <v>30</v>
      </c>
      <c r="G4" s="67" t="s">
        <v>105</v>
      </c>
      <c r="H4" s="67" t="s">
        <v>106</v>
      </c>
      <c r="I4" s="68" t="s">
        <v>107</v>
      </c>
      <c r="J4" s="68" t="s">
        <v>108</v>
      </c>
    </row>
    <row r="5" ht="20.25" customHeight="1" spans="1:12">
      <c r="A5" s="69" t="s">
        <v>34</v>
      </c>
      <c r="B5" s="69"/>
      <c r="C5" s="70">
        <v>233</v>
      </c>
      <c r="D5" s="70">
        <f>D6+D12</f>
        <v>232</v>
      </c>
      <c r="E5" s="87">
        <f>(D5-K5)/K5*100</f>
        <v>-85.0032320620556</v>
      </c>
      <c r="F5" s="69" t="s">
        <v>34</v>
      </c>
      <c r="G5" s="69"/>
      <c r="H5" s="69">
        <v>233</v>
      </c>
      <c r="I5" s="69">
        <f>I6+I10</f>
        <v>232</v>
      </c>
      <c r="J5" s="88">
        <f>(I5-L5)/L5*100</f>
        <v>-85.0032320620556</v>
      </c>
      <c r="K5" s="60">
        <v>1547</v>
      </c>
      <c r="L5" s="60">
        <v>1547</v>
      </c>
    </row>
    <row r="6" ht="20.25" customHeight="1" spans="1:12">
      <c r="A6" s="71" t="s">
        <v>85</v>
      </c>
      <c r="B6" s="71"/>
      <c r="C6" s="70">
        <v>233</v>
      </c>
      <c r="D6" s="70">
        <v>232</v>
      </c>
      <c r="E6" s="70"/>
      <c r="F6" s="72" t="s">
        <v>86</v>
      </c>
      <c r="G6" s="72"/>
      <c r="H6" s="72"/>
      <c r="I6" s="72"/>
      <c r="J6" s="89"/>
      <c r="L6" s="60">
        <v>1229</v>
      </c>
    </row>
    <row r="7" ht="20.25" customHeight="1" spans="1:10">
      <c r="A7" s="73"/>
      <c r="B7" s="73"/>
      <c r="C7" s="73"/>
      <c r="D7" s="74"/>
      <c r="E7" s="74"/>
      <c r="F7" s="73"/>
      <c r="G7" s="73"/>
      <c r="H7" s="73"/>
      <c r="I7" s="73"/>
      <c r="J7" s="90"/>
    </row>
    <row r="8" ht="20.25" customHeight="1" spans="1:10">
      <c r="A8" s="75"/>
      <c r="B8" s="75"/>
      <c r="C8" s="75"/>
      <c r="D8" s="74"/>
      <c r="E8" s="74"/>
      <c r="F8" s="73"/>
      <c r="G8" s="73"/>
      <c r="H8" s="73"/>
      <c r="I8" s="73"/>
      <c r="J8" s="90"/>
    </row>
    <row r="9" ht="20.25" customHeight="1" spans="1:10">
      <c r="A9" s="75"/>
      <c r="B9" s="75"/>
      <c r="C9" s="75"/>
      <c r="D9" s="74"/>
      <c r="E9" s="74"/>
      <c r="F9" s="73"/>
      <c r="G9" s="73"/>
      <c r="H9" s="73"/>
      <c r="I9" s="73"/>
      <c r="J9" s="90"/>
    </row>
    <row r="10" ht="20.25" customHeight="1" spans="1:12">
      <c r="A10" s="75"/>
      <c r="B10" s="75"/>
      <c r="C10" s="75"/>
      <c r="D10" s="74"/>
      <c r="E10" s="74"/>
      <c r="F10" s="76" t="s">
        <v>93</v>
      </c>
      <c r="G10" s="76"/>
      <c r="H10" s="70">
        <v>233</v>
      </c>
      <c r="I10" s="70">
        <f>I11+I12+I14+I15</f>
        <v>232</v>
      </c>
      <c r="J10" s="87">
        <f>(I10-L10)/L10*100</f>
        <v>-27.0440251572327</v>
      </c>
      <c r="L10" s="60">
        <v>318</v>
      </c>
    </row>
    <row r="11" ht="20.25" customHeight="1" spans="1:10">
      <c r="A11" s="75"/>
      <c r="B11" s="75"/>
      <c r="C11" s="75"/>
      <c r="D11" s="74"/>
      <c r="E11" s="74"/>
      <c r="F11" s="77" t="s">
        <v>137</v>
      </c>
      <c r="G11" s="77"/>
      <c r="H11" s="70"/>
      <c r="I11" s="70">
        <f>I12</f>
        <v>0</v>
      </c>
      <c r="J11" s="87"/>
    </row>
    <row r="12" ht="20.25" customHeight="1" spans="1:10">
      <c r="A12" s="76" t="s">
        <v>90</v>
      </c>
      <c r="B12" s="76"/>
      <c r="C12" s="76"/>
      <c r="D12" s="70">
        <f>D13+D15</f>
        <v>0</v>
      </c>
      <c r="E12" s="70"/>
      <c r="F12" s="77" t="s">
        <v>95</v>
      </c>
      <c r="G12" s="77"/>
      <c r="H12" s="77"/>
      <c r="I12" s="77">
        <f>I13</f>
        <v>0</v>
      </c>
      <c r="J12" s="91"/>
    </row>
    <row r="13" ht="20.25" customHeight="1" spans="1:10">
      <c r="A13" s="78" t="s">
        <v>91</v>
      </c>
      <c r="B13" s="78"/>
      <c r="C13" s="78"/>
      <c r="D13" s="74">
        <f>SUM(D14:D14)</f>
        <v>0</v>
      </c>
      <c r="E13" s="74"/>
      <c r="F13" s="73" t="s">
        <v>97</v>
      </c>
      <c r="G13" s="73"/>
      <c r="H13" s="73"/>
      <c r="I13" s="73"/>
      <c r="J13" s="90"/>
    </row>
    <row r="14" ht="20.25" customHeight="1" spans="1:12">
      <c r="A14" s="73" t="s">
        <v>96</v>
      </c>
      <c r="B14" s="73"/>
      <c r="C14" s="73"/>
      <c r="D14" s="74"/>
      <c r="E14" s="74"/>
      <c r="F14" s="77" t="s">
        <v>116</v>
      </c>
      <c r="G14" s="77"/>
      <c r="H14" s="77">
        <v>233</v>
      </c>
      <c r="I14" s="77">
        <v>232</v>
      </c>
      <c r="J14" s="91">
        <f>(I14-L14)/L14*100</f>
        <v>-27.0440251572327</v>
      </c>
      <c r="L14" s="60">
        <v>318</v>
      </c>
    </row>
    <row r="15" ht="20.25" customHeight="1" spans="1:11">
      <c r="A15" s="77" t="s">
        <v>102</v>
      </c>
      <c r="B15" s="77"/>
      <c r="C15" s="77"/>
      <c r="D15" s="74"/>
      <c r="E15" s="74"/>
      <c r="F15" s="77" t="s">
        <v>103</v>
      </c>
      <c r="G15" s="77"/>
      <c r="H15" s="77"/>
      <c r="I15" s="86"/>
      <c r="J15" s="83"/>
      <c r="K15" s="60">
        <v>1547</v>
      </c>
    </row>
    <row r="16" ht="20.25" customHeight="1"/>
    <row r="17" ht="20.25" customHeight="1" spans="2:2">
      <c r="B17" s="80"/>
    </row>
    <row r="19" spans="4:4">
      <c r="D19" s="80"/>
    </row>
    <row r="20" spans="2:2">
      <c r="B20" s="80"/>
    </row>
    <row r="21" spans="2:2">
      <c r="B21" s="80"/>
    </row>
    <row r="24" spans="2:2">
      <c r="B24" s="80"/>
    </row>
  </sheetData>
  <mergeCells count="4">
    <mergeCell ref="A1:J1"/>
    <mergeCell ref="B2:C2"/>
    <mergeCell ref="A3:E3"/>
    <mergeCell ref="F3:J3"/>
  </mergeCells>
  <printOptions horizontalCentered="1"/>
  <pageMargins left="0.511811023622047" right="0.708661417322835" top="0.748031496062992" bottom="0.748031496062992" header="0.31496062992126" footer="0.31496062992126"/>
  <pageSetup paperSize="9" scale="75" firstPageNumber="31" orientation="portrait" useFirstPageNumber="1"/>
  <headerFooter alignWithMargins="0">
    <oddFooter>&amp;C第 30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showZeros="0" workbookViewId="0">
      <selection activeCell="A1" sqref="A1:J1"/>
    </sheetView>
  </sheetViews>
  <sheetFormatPr defaultColWidth="9" defaultRowHeight="14.25"/>
  <cols>
    <col min="1" max="1" width="21.125" style="60" customWidth="1"/>
    <col min="2" max="2" width="10.375" style="60" customWidth="1"/>
    <col min="3" max="3" width="9.75" style="60" customWidth="1"/>
    <col min="4" max="4" width="9.875" style="60" customWidth="1"/>
    <col min="5" max="5" width="10" style="60" customWidth="1"/>
    <col min="6" max="6" width="18.5" style="60" customWidth="1"/>
    <col min="7" max="9" width="9.5" style="60" customWidth="1"/>
    <col min="10" max="10" width="8.875" style="60" customWidth="1"/>
    <col min="11" max="11" width="9" style="60" hidden="1" customWidth="1"/>
    <col min="12" max="12" width="4.75" style="60" customWidth="1"/>
    <col min="13" max="230" width="9" style="60"/>
    <col min="231" max="231" width="25.5" style="60" customWidth="1"/>
    <col min="232" max="232" width="8.5" style="60" customWidth="1"/>
    <col min="233" max="233" width="9.5" style="60" customWidth="1"/>
    <col min="234" max="234" width="6.75" style="60" customWidth="1"/>
    <col min="235" max="235" width="22.25" style="60" customWidth="1"/>
    <col min="236" max="237" width="9.5" style="60" customWidth="1"/>
    <col min="238" max="238" width="7.375" style="60" customWidth="1"/>
    <col min="239" max="239" width="12.625" style="60" customWidth="1"/>
    <col min="240" max="486" width="9" style="60"/>
    <col min="487" max="487" width="25.5" style="60" customWidth="1"/>
    <col min="488" max="488" width="8.5" style="60" customWidth="1"/>
    <col min="489" max="489" width="9.5" style="60" customWidth="1"/>
    <col min="490" max="490" width="6.75" style="60" customWidth="1"/>
    <col min="491" max="491" width="22.25" style="60" customWidth="1"/>
    <col min="492" max="493" width="9.5" style="60" customWidth="1"/>
    <col min="494" max="494" width="7.375" style="60" customWidth="1"/>
    <col min="495" max="495" width="12.625" style="60" customWidth="1"/>
    <col min="496" max="742" width="9" style="60"/>
    <col min="743" max="743" width="25.5" style="60" customWidth="1"/>
    <col min="744" max="744" width="8.5" style="60" customWidth="1"/>
    <col min="745" max="745" width="9.5" style="60" customWidth="1"/>
    <col min="746" max="746" width="6.75" style="60" customWidth="1"/>
    <col min="747" max="747" width="22.25" style="60" customWidth="1"/>
    <col min="748" max="749" width="9.5" style="60" customWidth="1"/>
    <col min="750" max="750" width="7.375" style="60" customWidth="1"/>
    <col min="751" max="751" width="12.625" style="60" customWidth="1"/>
    <col min="752" max="998" width="9" style="60"/>
    <col min="999" max="999" width="25.5" style="60" customWidth="1"/>
    <col min="1000" max="1000" width="8.5" style="60" customWidth="1"/>
    <col min="1001" max="1001" width="9.5" style="60" customWidth="1"/>
    <col min="1002" max="1002" width="6.75" style="60" customWidth="1"/>
    <col min="1003" max="1003" width="22.25" style="60" customWidth="1"/>
    <col min="1004" max="1005" width="9.5" style="60" customWidth="1"/>
    <col min="1006" max="1006" width="7.375" style="60" customWidth="1"/>
    <col min="1007" max="1007" width="12.625" style="60" customWidth="1"/>
    <col min="1008" max="1254" width="9" style="60"/>
    <col min="1255" max="1255" width="25.5" style="60" customWidth="1"/>
    <col min="1256" max="1256" width="8.5" style="60" customWidth="1"/>
    <col min="1257" max="1257" width="9.5" style="60" customWidth="1"/>
    <col min="1258" max="1258" width="6.75" style="60" customWidth="1"/>
    <col min="1259" max="1259" width="22.25" style="60" customWidth="1"/>
    <col min="1260" max="1261" width="9.5" style="60" customWidth="1"/>
    <col min="1262" max="1262" width="7.375" style="60" customWidth="1"/>
    <col min="1263" max="1263" width="12.625" style="60" customWidth="1"/>
    <col min="1264" max="1510" width="9" style="60"/>
    <col min="1511" max="1511" width="25.5" style="60" customWidth="1"/>
    <col min="1512" max="1512" width="8.5" style="60" customWidth="1"/>
    <col min="1513" max="1513" width="9.5" style="60" customWidth="1"/>
    <col min="1514" max="1514" width="6.75" style="60" customWidth="1"/>
    <col min="1515" max="1515" width="22.25" style="60" customWidth="1"/>
    <col min="1516" max="1517" width="9.5" style="60" customWidth="1"/>
    <col min="1518" max="1518" width="7.375" style="60" customWidth="1"/>
    <col min="1519" max="1519" width="12.625" style="60" customWidth="1"/>
    <col min="1520" max="1766" width="9" style="60"/>
    <col min="1767" max="1767" width="25.5" style="60" customWidth="1"/>
    <col min="1768" max="1768" width="8.5" style="60" customWidth="1"/>
    <col min="1769" max="1769" width="9.5" style="60" customWidth="1"/>
    <col min="1770" max="1770" width="6.75" style="60" customWidth="1"/>
    <col min="1771" max="1771" width="22.25" style="60" customWidth="1"/>
    <col min="1772" max="1773" width="9.5" style="60" customWidth="1"/>
    <col min="1774" max="1774" width="7.375" style="60" customWidth="1"/>
    <col min="1775" max="1775" width="12.625" style="60" customWidth="1"/>
    <col min="1776" max="2022" width="9" style="60"/>
    <col min="2023" max="2023" width="25.5" style="60" customWidth="1"/>
    <col min="2024" max="2024" width="8.5" style="60" customWidth="1"/>
    <col min="2025" max="2025" width="9.5" style="60" customWidth="1"/>
    <col min="2026" max="2026" width="6.75" style="60" customWidth="1"/>
    <col min="2027" max="2027" width="22.25" style="60" customWidth="1"/>
    <col min="2028" max="2029" width="9.5" style="60" customWidth="1"/>
    <col min="2030" max="2030" width="7.375" style="60" customWidth="1"/>
    <col min="2031" max="2031" width="12.625" style="60" customWidth="1"/>
    <col min="2032" max="2278" width="9" style="60"/>
    <col min="2279" max="2279" width="25.5" style="60" customWidth="1"/>
    <col min="2280" max="2280" width="8.5" style="60" customWidth="1"/>
    <col min="2281" max="2281" width="9.5" style="60" customWidth="1"/>
    <col min="2282" max="2282" width="6.75" style="60" customWidth="1"/>
    <col min="2283" max="2283" width="22.25" style="60" customWidth="1"/>
    <col min="2284" max="2285" width="9.5" style="60" customWidth="1"/>
    <col min="2286" max="2286" width="7.375" style="60" customWidth="1"/>
    <col min="2287" max="2287" width="12.625" style="60" customWidth="1"/>
    <col min="2288" max="2534" width="9" style="60"/>
    <col min="2535" max="2535" width="25.5" style="60" customWidth="1"/>
    <col min="2536" max="2536" width="8.5" style="60" customWidth="1"/>
    <col min="2537" max="2537" width="9.5" style="60" customWidth="1"/>
    <col min="2538" max="2538" width="6.75" style="60" customWidth="1"/>
    <col min="2539" max="2539" width="22.25" style="60" customWidth="1"/>
    <col min="2540" max="2541" width="9.5" style="60" customWidth="1"/>
    <col min="2542" max="2542" width="7.375" style="60" customWidth="1"/>
    <col min="2543" max="2543" width="12.625" style="60" customWidth="1"/>
    <col min="2544" max="2790" width="9" style="60"/>
    <col min="2791" max="2791" width="25.5" style="60" customWidth="1"/>
    <col min="2792" max="2792" width="8.5" style="60" customWidth="1"/>
    <col min="2793" max="2793" width="9.5" style="60" customWidth="1"/>
    <col min="2794" max="2794" width="6.75" style="60" customWidth="1"/>
    <col min="2795" max="2795" width="22.25" style="60" customWidth="1"/>
    <col min="2796" max="2797" width="9.5" style="60" customWidth="1"/>
    <col min="2798" max="2798" width="7.375" style="60" customWidth="1"/>
    <col min="2799" max="2799" width="12.625" style="60" customWidth="1"/>
    <col min="2800" max="3046" width="9" style="60"/>
    <col min="3047" max="3047" width="25.5" style="60" customWidth="1"/>
    <col min="3048" max="3048" width="8.5" style="60" customWidth="1"/>
    <col min="3049" max="3049" width="9.5" style="60" customWidth="1"/>
    <col min="3050" max="3050" width="6.75" style="60" customWidth="1"/>
    <col min="3051" max="3051" width="22.25" style="60" customWidth="1"/>
    <col min="3052" max="3053" width="9.5" style="60" customWidth="1"/>
    <col min="3054" max="3054" width="7.375" style="60" customWidth="1"/>
    <col min="3055" max="3055" width="12.625" style="60" customWidth="1"/>
    <col min="3056" max="3302" width="9" style="60"/>
    <col min="3303" max="3303" width="25.5" style="60" customWidth="1"/>
    <col min="3304" max="3304" width="8.5" style="60" customWidth="1"/>
    <col min="3305" max="3305" width="9.5" style="60" customWidth="1"/>
    <col min="3306" max="3306" width="6.75" style="60" customWidth="1"/>
    <col min="3307" max="3307" width="22.25" style="60" customWidth="1"/>
    <col min="3308" max="3309" width="9.5" style="60" customWidth="1"/>
    <col min="3310" max="3310" width="7.375" style="60" customWidth="1"/>
    <col min="3311" max="3311" width="12.625" style="60" customWidth="1"/>
    <col min="3312" max="3558" width="9" style="60"/>
    <col min="3559" max="3559" width="25.5" style="60" customWidth="1"/>
    <col min="3560" max="3560" width="8.5" style="60" customWidth="1"/>
    <col min="3561" max="3561" width="9.5" style="60" customWidth="1"/>
    <col min="3562" max="3562" width="6.75" style="60" customWidth="1"/>
    <col min="3563" max="3563" width="22.25" style="60" customWidth="1"/>
    <col min="3564" max="3565" width="9.5" style="60" customWidth="1"/>
    <col min="3566" max="3566" width="7.375" style="60" customWidth="1"/>
    <col min="3567" max="3567" width="12.625" style="60" customWidth="1"/>
    <col min="3568" max="3814" width="9" style="60"/>
    <col min="3815" max="3815" width="25.5" style="60" customWidth="1"/>
    <col min="3816" max="3816" width="8.5" style="60" customWidth="1"/>
    <col min="3817" max="3817" width="9.5" style="60" customWidth="1"/>
    <col min="3818" max="3818" width="6.75" style="60" customWidth="1"/>
    <col min="3819" max="3819" width="22.25" style="60" customWidth="1"/>
    <col min="3820" max="3821" width="9.5" style="60" customWidth="1"/>
    <col min="3822" max="3822" width="7.375" style="60" customWidth="1"/>
    <col min="3823" max="3823" width="12.625" style="60" customWidth="1"/>
    <col min="3824" max="4070" width="9" style="60"/>
    <col min="4071" max="4071" width="25.5" style="60" customWidth="1"/>
    <col min="4072" max="4072" width="8.5" style="60" customWidth="1"/>
    <col min="4073" max="4073" width="9.5" style="60" customWidth="1"/>
    <col min="4074" max="4074" width="6.75" style="60" customWidth="1"/>
    <col min="4075" max="4075" width="22.25" style="60" customWidth="1"/>
    <col min="4076" max="4077" width="9.5" style="60" customWidth="1"/>
    <col min="4078" max="4078" width="7.375" style="60" customWidth="1"/>
    <col min="4079" max="4079" width="12.625" style="60" customWidth="1"/>
    <col min="4080" max="4326" width="9" style="60"/>
    <col min="4327" max="4327" width="25.5" style="60" customWidth="1"/>
    <col min="4328" max="4328" width="8.5" style="60" customWidth="1"/>
    <col min="4329" max="4329" width="9.5" style="60" customWidth="1"/>
    <col min="4330" max="4330" width="6.75" style="60" customWidth="1"/>
    <col min="4331" max="4331" width="22.25" style="60" customWidth="1"/>
    <col min="4332" max="4333" width="9.5" style="60" customWidth="1"/>
    <col min="4334" max="4334" width="7.375" style="60" customWidth="1"/>
    <col min="4335" max="4335" width="12.625" style="60" customWidth="1"/>
    <col min="4336" max="4582" width="9" style="60"/>
    <col min="4583" max="4583" width="25.5" style="60" customWidth="1"/>
    <col min="4584" max="4584" width="8.5" style="60" customWidth="1"/>
    <col min="4585" max="4585" width="9.5" style="60" customWidth="1"/>
    <col min="4586" max="4586" width="6.75" style="60" customWidth="1"/>
    <col min="4587" max="4587" width="22.25" style="60" customWidth="1"/>
    <col min="4588" max="4589" width="9.5" style="60" customWidth="1"/>
    <col min="4590" max="4590" width="7.375" style="60" customWidth="1"/>
    <col min="4591" max="4591" width="12.625" style="60" customWidth="1"/>
    <col min="4592" max="4838" width="9" style="60"/>
    <col min="4839" max="4839" width="25.5" style="60" customWidth="1"/>
    <col min="4840" max="4840" width="8.5" style="60" customWidth="1"/>
    <col min="4841" max="4841" width="9.5" style="60" customWidth="1"/>
    <col min="4842" max="4842" width="6.75" style="60" customWidth="1"/>
    <col min="4843" max="4843" width="22.25" style="60" customWidth="1"/>
    <col min="4844" max="4845" width="9.5" style="60" customWidth="1"/>
    <col min="4846" max="4846" width="7.375" style="60" customWidth="1"/>
    <col min="4847" max="4847" width="12.625" style="60" customWidth="1"/>
    <col min="4848" max="5094" width="9" style="60"/>
    <col min="5095" max="5095" width="25.5" style="60" customWidth="1"/>
    <col min="5096" max="5096" width="8.5" style="60" customWidth="1"/>
    <col min="5097" max="5097" width="9.5" style="60" customWidth="1"/>
    <col min="5098" max="5098" width="6.75" style="60" customWidth="1"/>
    <col min="5099" max="5099" width="22.25" style="60" customWidth="1"/>
    <col min="5100" max="5101" width="9.5" style="60" customWidth="1"/>
    <col min="5102" max="5102" width="7.375" style="60" customWidth="1"/>
    <col min="5103" max="5103" width="12.625" style="60" customWidth="1"/>
    <col min="5104" max="5350" width="9" style="60"/>
    <col min="5351" max="5351" width="25.5" style="60" customWidth="1"/>
    <col min="5352" max="5352" width="8.5" style="60" customWidth="1"/>
    <col min="5353" max="5353" width="9.5" style="60" customWidth="1"/>
    <col min="5354" max="5354" width="6.75" style="60" customWidth="1"/>
    <col min="5355" max="5355" width="22.25" style="60" customWidth="1"/>
    <col min="5356" max="5357" width="9.5" style="60" customWidth="1"/>
    <col min="5358" max="5358" width="7.375" style="60" customWidth="1"/>
    <col min="5359" max="5359" width="12.625" style="60" customWidth="1"/>
    <col min="5360" max="5606" width="9" style="60"/>
    <col min="5607" max="5607" width="25.5" style="60" customWidth="1"/>
    <col min="5608" max="5608" width="8.5" style="60" customWidth="1"/>
    <col min="5609" max="5609" width="9.5" style="60" customWidth="1"/>
    <col min="5610" max="5610" width="6.75" style="60" customWidth="1"/>
    <col min="5611" max="5611" width="22.25" style="60" customWidth="1"/>
    <col min="5612" max="5613" width="9.5" style="60" customWidth="1"/>
    <col min="5614" max="5614" width="7.375" style="60" customWidth="1"/>
    <col min="5615" max="5615" width="12.625" style="60" customWidth="1"/>
    <col min="5616" max="5862" width="9" style="60"/>
    <col min="5863" max="5863" width="25.5" style="60" customWidth="1"/>
    <col min="5864" max="5864" width="8.5" style="60" customWidth="1"/>
    <col min="5865" max="5865" width="9.5" style="60" customWidth="1"/>
    <col min="5866" max="5866" width="6.75" style="60" customWidth="1"/>
    <col min="5867" max="5867" width="22.25" style="60" customWidth="1"/>
    <col min="5868" max="5869" width="9.5" style="60" customWidth="1"/>
    <col min="5870" max="5870" width="7.375" style="60" customWidth="1"/>
    <col min="5871" max="5871" width="12.625" style="60" customWidth="1"/>
    <col min="5872" max="6118" width="9" style="60"/>
    <col min="6119" max="6119" width="25.5" style="60" customWidth="1"/>
    <col min="6120" max="6120" width="8.5" style="60" customWidth="1"/>
    <col min="6121" max="6121" width="9.5" style="60" customWidth="1"/>
    <col min="6122" max="6122" width="6.75" style="60" customWidth="1"/>
    <col min="6123" max="6123" width="22.25" style="60" customWidth="1"/>
    <col min="6124" max="6125" width="9.5" style="60" customWidth="1"/>
    <col min="6126" max="6126" width="7.375" style="60" customWidth="1"/>
    <col min="6127" max="6127" width="12.625" style="60" customWidth="1"/>
    <col min="6128" max="6374" width="9" style="60"/>
    <col min="6375" max="6375" width="25.5" style="60" customWidth="1"/>
    <col min="6376" max="6376" width="8.5" style="60" customWidth="1"/>
    <col min="6377" max="6377" width="9.5" style="60" customWidth="1"/>
    <col min="6378" max="6378" width="6.75" style="60" customWidth="1"/>
    <col min="6379" max="6379" width="22.25" style="60" customWidth="1"/>
    <col min="6380" max="6381" width="9.5" style="60" customWidth="1"/>
    <col min="6382" max="6382" width="7.375" style="60" customWidth="1"/>
    <col min="6383" max="6383" width="12.625" style="60" customWidth="1"/>
    <col min="6384" max="6630" width="9" style="60"/>
    <col min="6631" max="6631" width="25.5" style="60" customWidth="1"/>
    <col min="6632" max="6632" width="8.5" style="60" customWidth="1"/>
    <col min="6633" max="6633" width="9.5" style="60" customWidth="1"/>
    <col min="6634" max="6634" width="6.75" style="60" customWidth="1"/>
    <col min="6635" max="6635" width="22.25" style="60" customWidth="1"/>
    <col min="6636" max="6637" width="9.5" style="60" customWidth="1"/>
    <col min="6638" max="6638" width="7.375" style="60" customWidth="1"/>
    <col min="6639" max="6639" width="12.625" style="60" customWidth="1"/>
    <col min="6640" max="6886" width="9" style="60"/>
    <col min="6887" max="6887" width="25.5" style="60" customWidth="1"/>
    <col min="6888" max="6888" width="8.5" style="60" customWidth="1"/>
    <col min="6889" max="6889" width="9.5" style="60" customWidth="1"/>
    <col min="6890" max="6890" width="6.75" style="60" customWidth="1"/>
    <col min="6891" max="6891" width="22.25" style="60" customWidth="1"/>
    <col min="6892" max="6893" width="9.5" style="60" customWidth="1"/>
    <col min="6894" max="6894" width="7.375" style="60" customWidth="1"/>
    <col min="6895" max="6895" width="12.625" style="60" customWidth="1"/>
    <col min="6896" max="7142" width="9" style="60"/>
    <col min="7143" max="7143" width="25.5" style="60" customWidth="1"/>
    <col min="7144" max="7144" width="8.5" style="60" customWidth="1"/>
    <col min="7145" max="7145" width="9.5" style="60" customWidth="1"/>
    <col min="7146" max="7146" width="6.75" style="60" customWidth="1"/>
    <col min="7147" max="7147" width="22.25" style="60" customWidth="1"/>
    <col min="7148" max="7149" width="9.5" style="60" customWidth="1"/>
    <col min="7150" max="7150" width="7.375" style="60" customWidth="1"/>
    <col min="7151" max="7151" width="12.625" style="60" customWidth="1"/>
    <col min="7152" max="7398" width="9" style="60"/>
    <col min="7399" max="7399" width="25.5" style="60" customWidth="1"/>
    <col min="7400" max="7400" width="8.5" style="60" customWidth="1"/>
    <col min="7401" max="7401" width="9.5" style="60" customWidth="1"/>
    <col min="7402" max="7402" width="6.75" style="60" customWidth="1"/>
    <col min="7403" max="7403" width="22.25" style="60" customWidth="1"/>
    <col min="7404" max="7405" width="9.5" style="60" customWidth="1"/>
    <col min="7406" max="7406" width="7.375" style="60" customWidth="1"/>
    <col min="7407" max="7407" width="12.625" style="60" customWidth="1"/>
    <col min="7408" max="7654" width="9" style="60"/>
    <col min="7655" max="7655" width="25.5" style="60" customWidth="1"/>
    <col min="7656" max="7656" width="8.5" style="60" customWidth="1"/>
    <col min="7657" max="7657" width="9.5" style="60" customWidth="1"/>
    <col min="7658" max="7658" width="6.75" style="60" customWidth="1"/>
    <col min="7659" max="7659" width="22.25" style="60" customWidth="1"/>
    <col min="7660" max="7661" width="9.5" style="60" customWidth="1"/>
    <col min="7662" max="7662" width="7.375" style="60" customWidth="1"/>
    <col min="7663" max="7663" width="12.625" style="60" customWidth="1"/>
    <col min="7664" max="7910" width="9" style="60"/>
    <col min="7911" max="7911" width="25.5" style="60" customWidth="1"/>
    <col min="7912" max="7912" width="8.5" style="60" customWidth="1"/>
    <col min="7913" max="7913" width="9.5" style="60" customWidth="1"/>
    <col min="7914" max="7914" width="6.75" style="60" customWidth="1"/>
    <col min="7915" max="7915" width="22.25" style="60" customWidth="1"/>
    <col min="7916" max="7917" width="9.5" style="60" customWidth="1"/>
    <col min="7918" max="7918" width="7.375" style="60" customWidth="1"/>
    <col min="7919" max="7919" width="12.625" style="60" customWidth="1"/>
    <col min="7920" max="8166" width="9" style="60"/>
    <col min="8167" max="8167" width="25.5" style="60" customWidth="1"/>
    <col min="8168" max="8168" width="8.5" style="60" customWidth="1"/>
    <col min="8169" max="8169" width="9.5" style="60" customWidth="1"/>
    <col min="8170" max="8170" width="6.75" style="60" customWidth="1"/>
    <col min="8171" max="8171" width="22.25" style="60" customWidth="1"/>
    <col min="8172" max="8173" width="9.5" style="60" customWidth="1"/>
    <col min="8174" max="8174" width="7.375" style="60" customWidth="1"/>
    <col min="8175" max="8175" width="12.625" style="60" customWidth="1"/>
    <col min="8176" max="8422" width="9" style="60"/>
    <col min="8423" max="8423" width="25.5" style="60" customWidth="1"/>
    <col min="8424" max="8424" width="8.5" style="60" customWidth="1"/>
    <col min="8425" max="8425" width="9.5" style="60" customWidth="1"/>
    <col min="8426" max="8426" width="6.75" style="60" customWidth="1"/>
    <col min="8427" max="8427" width="22.25" style="60" customWidth="1"/>
    <col min="8428" max="8429" width="9.5" style="60" customWidth="1"/>
    <col min="8430" max="8430" width="7.375" style="60" customWidth="1"/>
    <col min="8431" max="8431" width="12.625" style="60" customWidth="1"/>
    <col min="8432" max="8678" width="9" style="60"/>
    <col min="8679" max="8679" width="25.5" style="60" customWidth="1"/>
    <col min="8680" max="8680" width="8.5" style="60" customWidth="1"/>
    <col min="8681" max="8681" width="9.5" style="60" customWidth="1"/>
    <col min="8682" max="8682" width="6.75" style="60" customWidth="1"/>
    <col min="8683" max="8683" width="22.25" style="60" customWidth="1"/>
    <col min="8684" max="8685" width="9.5" style="60" customWidth="1"/>
    <col min="8686" max="8686" width="7.375" style="60" customWidth="1"/>
    <col min="8687" max="8687" width="12.625" style="60" customWidth="1"/>
    <col min="8688" max="8934" width="9" style="60"/>
    <col min="8935" max="8935" width="25.5" style="60" customWidth="1"/>
    <col min="8936" max="8936" width="8.5" style="60" customWidth="1"/>
    <col min="8937" max="8937" width="9.5" style="60" customWidth="1"/>
    <col min="8938" max="8938" width="6.75" style="60" customWidth="1"/>
    <col min="8939" max="8939" width="22.25" style="60" customWidth="1"/>
    <col min="8940" max="8941" width="9.5" style="60" customWidth="1"/>
    <col min="8942" max="8942" width="7.375" style="60" customWidth="1"/>
    <col min="8943" max="8943" width="12.625" style="60" customWidth="1"/>
    <col min="8944" max="9190" width="9" style="60"/>
    <col min="9191" max="9191" width="25.5" style="60" customWidth="1"/>
    <col min="9192" max="9192" width="8.5" style="60" customWidth="1"/>
    <col min="9193" max="9193" width="9.5" style="60" customWidth="1"/>
    <col min="9194" max="9194" width="6.75" style="60" customWidth="1"/>
    <col min="9195" max="9195" width="22.25" style="60" customWidth="1"/>
    <col min="9196" max="9197" width="9.5" style="60" customWidth="1"/>
    <col min="9198" max="9198" width="7.375" style="60" customWidth="1"/>
    <col min="9199" max="9199" width="12.625" style="60" customWidth="1"/>
    <col min="9200" max="9446" width="9" style="60"/>
    <col min="9447" max="9447" width="25.5" style="60" customWidth="1"/>
    <col min="9448" max="9448" width="8.5" style="60" customWidth="1"/>
    <col min="9449" max="9449" width="9.5" style="60" customWidth="1"/>
    <col min="9450" max="9450" width="6.75" style="60" customWidth="1"/>
    <col min="9451" max="9451" width="22.25" style="60" customWidth="1"/>
    <col min="9452" max="9453" width="9.5" style="60" customWidth="1"/>
    <col min="9454" max="9454" width="7.375" style="60" customWidth="1"/>
    <col min="9455" max="9455" width="12.625" style="60" customWidth="1"/>
    <col min="9456" max="9702" width="9" style="60"/>
    <col min="9703" max="9703" width="25.5" style="60" customWidth="1"/>
    <col min="9704" max="9704" width="8.5" style="60" customWidth="1"/>
    <col min="9705" max="9705" width="9.5" style="60" customWidth="1"/>
    <col min="9706" max="9706" width="6.75" style="60" customWidth="1"/>
    <col min="9707" max="9707" width="22.25" style="60" customWidth="1"/>
    <col min="9708" max="9709" width="9.5" style="60" customWidth="1"/>
    <col min="9710" max="9710" width="7.375" style="60" customWidth="1"/>
    <col min="9711" max="9711" width="12.625" style="60" customWidth="1"/>
    <col min="9712" max="9958" width="9" style="60"/>
    <col min="9959" max="9959" width="25.5" style="60" customWidth="1"/>
    <col min="9960" max="9960" width="8.5" style="60" customWidth="1"/>
    <col min="9961" max="9961" width="9.5" style="60" customWidth="1"/>
    <col min="9962" max="9962" width="6.75" style="60" customWidth="1"/>
    <col min="9963" max="9963" width="22.25" style="60" customWidth="1"/>
    <col min="9964" max="9965" width="9.5" style="60" customWidth="1"/>
    <col min="9966" max="9966" width="7.375" style="60" customWidth="1"/>
    <col min="9967" max="9967" width="12.625" style="60" customWidth="1"/>
    <col min="9968" max="10214" width="9" style="60"/>
    <col min="10215" max="10215" width="25.5" style="60" customWidth="1"/>
    <col min="10216" max="10216" width="8.5" style="60" customWidth="1"/>
    <col min="10217" max="10217" width="9.5" style="60" customWidth="1"/>
    <col min="10218" max="10218" width="6.75" style="60" customWidth="1"/>
    <col min="10219" max="10219" width="22.25" style="60" customWidth="1"/>
    <col min="10220" max="10221" width="9.5" style="60" customWidth="1"/>
    <col min="10222" max="10222" width="7.375" style="60" customWidth="1"/>
    <col min="10223" max="10223" width="12.625" style="60" customWidth="1"/>
    <col min="10224" max="10470" width="9" style="60"/>
    <col min="10471" max="10471" width="25.5" style="60" customWidth="1"/>
    <col min="10472" max="10472" width="8.5" style="60" customWidth="1"/>
    <col min="10473" max="10473" width="9.5" style="60" customWidth="1"/>
    <col min="10474" max="10474" width="6.75" style="60" customWidth="1"/>
    <col min="10475" max="10475" width="22.25" style="60" customWidth="1"/>
    <col min="10476" max="10477" width="9.5" style="60" customWidth="1"/>
    <col min="10478" max="10478" width="7.375" style="60" customWidth="1"/>
    <col min="10479" max="10479" width="12.625" style="60" customWidth="1"/>
    <col min="10480" max="10726" width="9" style="60"/>
    <col min="10727" max="10727" width="25.5" style="60" customWidth="1"/>
    <col min="10728" max="10728" width="8.5" style="60" customWidth="1"/>
    <col min="10729" max="10729" width="9.5" style="60" customWidth="1"/>
    <col min="10730" max="10730" width="6.75" style="60" customWidth="1"/>
    <col min="10731" max="10731" width="22.25" style="60" customWidth="1"/>
    <col min="10732" max="10733" width="9.5" style="60" customWidth="1"/>
    <col min="10734" max="10734" width="7.375" style="60" customWidth="1"/>
    <col min="10735" max="10735" width="12.625" style="60" customWidth="1"/>
    <col min="10736" max="10982" width="9" style="60"/>
    <col min="10983" max="10983" width="25.5" style="60" customWidth="1"/>
    <col min="10984" max="10984" width="8.5" style="60" customWidth="1"/>
    <col min="10985" max="10985" width="9.5" style="60" customWidth="1"/>
    <col min="10986" max="10986" width="6.75" style="60" customWidth="1"/>
    <col min="10987" max="10987" width="22.25" style="60" customWidth="1"/>
    <col min="10988" max="10989" width="9.5" style="60" customWidth="1"/>
    <col min="10990" max="10990" width="7.375" style="60" customWidth="1"/>
    <col min="10991" max="10991" width="12.625" style="60" customWidth="1"/>
    <col min="10992" max="11238" width="9" style="60"/>
    <col min="11239" max="11239" width="25.5" style="60" customWidth="1"/>
    <col min="11240" max="11240" width="8.5" style="60" customWidth="1"/>
    <col min="11241" max="11241" width="9.5" style="60" customWidth="1"/>
    <col min="11242" max="11242" width="6.75" style="60" customWidth="1"/>
    <col min="11243" max="11243" width="22.25" style="60" customWidth="1"/>
    <col min="11244" max="11245" width="9.5" style="60" customWidth="1"/>
    <col min="11246" max="11246" width="7.375" style="60" customWidth="1"/>
    <col min="11247" max="11247" width="12.625" style="60" customWidth="1"/>
    <col min="11248" max="11494" width="9" style="60"/>
    <col min="11495" max="11495" width="25.5" style="60" customWidth="1"/>
    <col min="11496" max="11496" width="8.5" style="60" customWidth="1"/>
    <col min="11497" max="11497" width="9.5" style="60" customWidth="1"/>
    <col min="11498" max="11498" width="6.75" style="60" customWidth="1"/>
    <col min="11499" max="11499" width="22.25" style="60" customWidth="1"/>
    <col min="11500" max="11501" width="9.5" style="60" customWidth="1"/>
    <col min="11502" max="11502" width="7.375" style="60" customWidth="1"/>
    <col min="11503" max="11503" width="12.625" style="60" customWidth="1"/>
    <col min="11504" max="11750" width="9" style="60"/>
    <col min="11751" max="11751" width="25.5" style="60" customWidth="1"/>
    <col min="11752" max="11752" width="8.5" style="60" customWidth="1"/>
    <col min="11753" max="11753" width="9.5" style="60" customWidth="1"/>
    <col min="11754" max="11754" width="6.75" style="60" customWidth="1"/>
    <col min="11755" max="11755" width="22.25" style="60" customWidth="1"/>
    <col min="11756" max="11757" width="9.5" style="60" customWidth="1"/>
    <col min="11758" max="11758" width="7.375" style="60" customWidth="1"/>
    <col min="11759" max="11759" width="12.625" style="60" customWidth="1"/>
    <col min="11760" max="12006" width="9" style="60"/>
    <col min="12007" max="12007" width="25.5" style="60" customWidth="1"/>
    <col min="12008" max="12008" width="8.5" style="60" customWidth="1"/>
    <col min="12009" max="12009" width="9.5" style="60" customWidth="1"/>
    <col min="12010" max="12010" width="6.75" style="60" customWidth="1"/>
    <col min="12011" max="12011" width="22.25" style="60" customWidth="1"/>
    <col min="12012" max="12013" width="9.5" style="60" customWidth="1"/>
    <col min="12014" max="12014" width="7.375" style="60" customWidth="1"/>
    <col min="12015" max="12015" width="12.625" style="60" customWidth="1"/>
    <col min="12016" max="12262" width="9" style="60"/>
    <col min="12263" max="12263" width="25.5" style="60" customWidth="1"/>
    <col min="12264" max="12264" width="8.5" style="60" customWidth="1"/>
    <col min="12265" max="12265" width="9.5" style="60" customWidth="1"/>
    <col min="12266" max="12266" width="6.75" style="60" customWidth="1"/>
    <col min="12267" max="12267" width="22.25" style="60" customWidth="1"/>
    <col min="12268" max="12269" width="9.5" style="60" customWidth="1"/>
    <col min="12270" max="12270" width="7.375" style="60" customWidth="1"/>
    <col min="12271" max="12271" width="12.625" style="60" customWidth="1"/>
    <col min="12272" max="12518" width="9" style="60"/>
    <col min="12519" max="12519" width="25.5" style="60" customWidth="1"/>
    <col min="12520" max="12520" width="8.5" style="60" customWidth="1"/>
    <col min="12521" max="12521" width="9.5" style="60" customWidth="1"/>
    <col min="12522" max="12522" width="6.75" style="60" customWidth="1"/>
    <col min="12523" max="12523" width="22.25" style="60" customWidth="1"/>
    <col min="12524" max="12525" width="9.5" style="60" customWidth="1"/>
    <col min="12526" max="12526" width="7.375" style="60" customWidth="1"/>
    <col min="12527" max="12527" width="12.625" style="60" customWidth="1"/>
    <col min="12528" max="12774" width="9" style="60"/>
    <col min="12775" max="12775" width="25.5" style="60" customWidth="1"/>
    <col min="12776" max="12776" width="8.5" style="60" customWidth="1"/>
    <col min="12777" max="12777" width="9.5" style="60" customWidth="1"/>
    <col min="12778" max="12778" width="6.75" style="60" customWidth="1"/>
    <col min="12779" max="12779" width="22.25" style="60" customWidth="1"/>
    <col min="12780" max="12781" width="9.5" style="60" customWidth="1"/>
    <col min="12782" max="12782" width="7.375" style="60" customWidth="1"/>
    <col min="12783" max="12783" width="12.625" style="60" customWidth="1"/>
    <col min="12784" max="13030" width="9" style="60"/>
    <col min="13031" max="13031" width="25.5" style="60" customWidth="1"/>
    <col min="13032" max="13032" width="8.5" style="60" customWidth="1"/>
    <col min="13033" max="13033" width="9.5" style="60" customWidth="1"/>
    <col min="13034" max="13034" width="6.75" style="60" customWidth="1"/>
    <col min="13035" max="13035" width="22.25" style="60" customWidth="1"/>
    <col min="13036" max="13037" width="9.5" style="60" customWidth="1"/>
    <col min="13038" max="13038" width="7.375" style="60" customWidth="1"/>
    <col min="13039" max="13039" width="12.625" style="60" customWidth="1"/>
    <col min="13040" max="13286" width="9" style="60"/>
    <col min="13287" max="13287" width="25.5" style="60" customWidth="1"/>
    <col min="13288" max="13288" width="8.5" style="60" customWidth="1"/>
    <col min="13289" max="13289" width="9.5" style="60" customWidth="1"/>
    <col min="13290" max="13290" width="6.75" style="60" customWidth="1"/>
    <col min="13291" max="13291" width="22.25" style="60" customWidth="1"/>
    <col min="13292" max="13293" width="9.5" style="60" customWidth="1"/>
    <col min="13294" max="13294" width="7.375" style="60" customWidth="1"/>
    <col min="13295" max="13295" width="12.625" style="60" customWidth="1"/>
    <col min="13296" max="13542" width="9" style="60"/>
    <col min="13543" max="13543" width="25.5" style="60" customWidth="1"/>
    <col min="13544" max="13544" width="8.5" style="60" customWidth="1"/>
    <col min="13545" max="13545" width="9.5" style="60" customWidth="1"/>
    <col min="13546" max="13546" width="6.75" style="60" customWidth="1"/>
    <col min="13547" max="13547" width="22.25" style="60" customWidth="1"/>
    <col min="13548" max="13549" width="9.5" style="60" customWidth="1"/>
    <col min="13550" max="13550" width="7.375" style="60" customWidth="1"/>
    <col min="13551" max="13551" width="12.625" style="60" customWidth="1"/>
    <col min="13552" max="13798" width="9" style="60"/>
    <col min="13799" max="13799" width="25.5" style="60" customWidth="1"/>
    <col min="13800" max="13800" width="8.5" style="60" customWidth="1"/>
    <col min="13801" max="13801" width="9.5" style="60" customWidth="1"/>
    <col min="13802" max="13802" width="6.75" style="60" customWidth="1"/>
    <col min="13803" max="13803" width="22.25" style="60" customWidth="1"/>
    <col min="13804" max="13805" width="9.5" style="60" customWidth="1"/>
    <col min="13806" max="13806" width="7.375" style="60" customWidth="1"/>
    <col min="13807" max="13807" width="12.625" style="60" customWidth="1"/>
    <col min="13808" max="14054" width="9" style="60"/>
    <col min="14055" max="14055" width="25.5" style="60" customWidth="1"/>
    <col min="14056" max="14056" width="8.5" style="60" customWidth="1"/>
    <col min="14057" max="14057" width="9.5" style="60" customWidth="1"/>
    <col min="14058" max="14058" width="6.75" style="60" customWidth="1"/>
    <col min="14059" max="14059" width="22.25" style="60" customWidth="1"/>
    <col min="14060" max="14061" width="9.5" style="60" customWidth="1"/>
    <col min="14062" max="14062" width="7.375" style="60" customWidth="1"/>
    <col min="14063" max="14063" width="12.625" style="60" customWidth="1"/>
    <col min="14064" max="14310" width="9" style="60"/>
    <col min="14311" max="14311" width="25.5" style="60" customWidth="1"/>
    <col min="14312" max="14312" width="8.5" style="60" customWidth="1"/>
    <col min="14313" max="14313" width="9.5" style="60" customWidth="1"/>
    <col min="14314" max="14314" width="6.75" style="60" customWidth="1"/>
    <col min="14315" max="14315" width="22.25" style="60" customWidth="1"/>
    <col min="14316" max="14317" width="9.5" style="60" customWidth="1"/>
    <col min="14318" max="14318" width="7.375" style="60" customWidth="1"/>
    <col min="14319" max="14319" width="12.625" style="60" customWidth="1"/>
    <col min="14320" max="14566" width="9" style="60"/>
    <col min="14567" max="14567" width="25.5" style="60" customWidth="1"/>
    <col min="14568" max="14568" width="8.5" style="60" customWidth="1"/>
    <col min="14569" max="14569" width="9.5" style="60" customWidth="1"/>
    <col min="14570" max="14570" width="6.75" style="60" customWidth="1"/>
    <col min="14571" max="14571" width="22.25" style="60" customWidth="1"/>
    <col min="14572" max="14573" width="9.5" style="60" customWidth="1"/>
    <col min="14574" max="14574" width="7.375" style="60" customWidth="1"/>
    <col min="14575" max="14575" width="12.625" style="60" customWidth="1"/>
    <col min="14576" max="14822" width="9" style="60"/>
    <col min="14823" max="14823" width="25.5" style="60" customWidth="1"/>
    <col min="14824" max="14824" width="8.5" style="60" customWidth="1"/>
    <col min="14825" max="14825" width="9.5" style="60" customWidth="1"/>
    <col min="14826" max="14826" width="6.75" style="60" customWidth="1"/>
    <col min="14827" max="14827" width="22.25" style="60" customWidth="1"/>
    <col min="14828" max="14829" width="9.5" style="60" customWidth="1"/>
    <col min="14830" max="14830" width="7.375" style="60" customWidth="1"/>
    <col min="14831" max="14831" width="12.625" style="60" customWidth="1"/>
    <col min="14832" max="15078" width="9" style="60"/>
    <col min="15079" max="15079" width="25.5" style="60" customWidth="1"/>
    <col min="15080" max="15080" width="8.5" style="60" customWidth="1"/>
    <col min="15081" max="15081" width="9.5" style="60" customWidth="1"/>
    <col min="15082" max="15082" width="6.75" style="60" customWidth="1"/>
    <col min="15083" max="15083" width="22.25" style="60" customWidth="1"/>
    <col min="15084" max="15085" width="9.5" style="60" customWidth="1"/>
    <col min="15086" max="15086" width="7.375" style="60" customWidth="1"/>
    <col min="15087" max="15087" width="12.625" style="60" customWidth="1"/>
    <col min="15088" max="15334" width="9" style="60"/>
    <col min="15335" max="15335" width="25.5" style="60" customWidth="1"/>
    <col min="15336" max="15336" width="8.5" style="60" customWidth="1"/>
    <col min="15337" max="15337" width="9.5" style="60" customWidth="1"/>
    <col min="15338" max="15338" width="6.75" style="60" customWidth="1"/>
    <col min="15339" max="15339" width="22.25" style="60" customWidth="1"/>
    <col min="15340" max="15341" width="9.5" style="60" customWidth="1"/>
    <col min="15342" max="15342" width="7.375" style="60" customWidth="1"/>
    <col min="15343" max="15343" width="12.625" style="60" customWidth="1"/>
    <col min="15344" max="15590" width="9" style="60"/>
    <col min="15591" max="15591" width="25.5" style="60" customWidth="1"/>
    <col min="15592" max="15592" width="8.5" style="60" customWidth="1"/>
    <col min="15593" max="15593" width="9.5" style="60" customWidth="1"/>
    <col min="15594" max="15594" width="6.75" style="60" customWidth="1"/>
    <col min="15595" max="15595" width="22.25" style="60" customWidth="1"/>
    <col min="15596" max="15597" width="9.5" style="60" customWidth="1"/>
    <col min="15598" max="15598" width="7.375" style="60" customWidth="1"/>
    <col min="15599" max="15599" width="12.625" style="60" customWidth="1"/>
    <col min="15600" max="15846" width="9" style="60"/>
    <col min="15847" max="15847" width="25.5" style="60" customWidth="1"/>
    <col min="15848" max="15848" width="8.5" style="60" customWidth="1"/>
    <col min="15849" max="15849" width="9.5" style="60" customWidth="1"/>
    <col min="15850" max="15850" width="6.75" style="60" customWidth="1"/>
    <col min="15851" max="15851" width="22.25" style="60" customWidth="1"/>
    <col min="15852" max="15853" width="9.5" style="60" customWidth="1"/>
    <col min="15854" max="15854" width="7.375" style="60" customWidth="1"/>
    <col min="15855" max="15855" width="12.625" style="60" customWidth="1"/>
    <col min="15856" max="16102" width="9" style="60"/>
    <col min="16103" max="16103" width="25.5" style="60" customWidth="1"/>
    <col min="16104" max="16104" width="8.5" style="60" customWidth="1"/>
    <col min="16105" max="16105" width="9.5" style="60" customWidth="1"/>
    <col min="16106" max="16106" width="6.75" style="60" customWidth="1"/>
    <col min="16107" max="16107" width="22.25" style="60" customWidth="1"/>
    <col min="16108" max="16109" width="9.5" style="60" customWidth="1"/>
    <col min="16110" max="16110" width="7.375" style="60" customWidth="1"/>
    <col min="16111" max="16111" width="12.625" style="60" customWidth="1"/>
    <col min="16112" max="16384" width="9" style="60"/>
  </cols>
  <sheetData>
    <row r="1" ht="24" spans="1:10">
      <c r="A1" s="61" t="s">
        <v>841</v>
      </c>
      <c r="B1" s="61"/>
      <c r="C1" s="61"/>
      <c r="D1" s="61"/>
      <c r="E1" s="61"/>
      <c r="F1" s="61"/>
      <c r="G1" s="61"/>
      <c r="H1" s="61"/>
      <c r="I1" s="61"/>
      <c r="J1" s="61"/>
    </row>
    <row r="2" s="59" customFormat="1" ht="18.75" customHeight="1" spans="1:10">
      <c r="A2" s="62" t="s">
        <v>26</v>
      </c>
      <c r="B2" s="63"/>
      <c r="C2" s="63"/>
      <c r="E2" s="64"/>
      <c r="F2" s="64"/>
      <c r="G2" s="65"/>
      <c r="H2" s="65"/>
      <c r="I2" s="81"/>
      <c r="J2" s="64" t="s">
        <v>27</v>
      </c>
    </row>
    <row r="3" s="59" customFormat="1" ht="18.75" customHeight="1" spans="1:10">
      <c r="A3" s="66" t="s">
        <v>28</v>
      </c>
      <c r="B3" s="66"/>
      <c r="C3" s="66"/>
      <c r="D3" s="66"/>
      <c r="E3" s="66"/>
      <c r="F3" s="66" t="s">
        <v>29</v>
      </c>
      <c r="G3" s="66"/>
      <c r="H3" s="66"/>
      <c r="I3" s="66"/>
      <c r="J3" s="66"/>
    </row>
    <row r="4" ht="20.25" customHeight="1" spans="1:10">
      <c r="A4" s="67" t="s">
        <v>30</v>
      </c>
      <c r="B4" s="67" t="s">
        <v>105</v>
      </c>
      <c r="C4" s="67" t="s">
        <v>106</v>
      </c>
      <c r="D4" s="68" t="s">
        <v>107</v>
      </c>
      <c r="E4" s="68" t="s">
        <v>108</v>
      </c>
      <c r="F4" s="67" t="s">
        <v>30</v>
      </c>
      <c r="G4" s="67" t="s">
        <v>105</v>
      </c>
      <c r="H4" s="67" t="s">
        <v>106</v>
      </c>
      <c r="I4" s="68" t="s">
        <v>107</v>
      </c>
      <c r="J4" s="68" t="s">
        <v>108</v>
      </c>
    </row>
    <row r="5" ht="20.25" customHeight="1" spans="1:10">
      <c r="A5" s="69" t="s">
        <v>34</v>
      </c>
      <c r="B5" s="69"/>
      <c r="C5" s="69"/>
      <c r="D5" s="70"/>
      <c r="E5" s="70"/>
      <c r="F5" s="69" t="s">
        <v>34</v>
      </c>
      <c r="G5" s="69"/>
      <c r="H5" s="69"/>
      <c r="I5" s="82">
        <f>I6+I10</f>
        <v>0</v>
      </c>
      <c r="J5" s="83"/>
    </row>
    <row r="6" ht="20.25" customHeight="1" spans="1:10">
      <c r="A6" s="71" t="s">
        <v>119</v>
      </c>
      <c r="B6" s="71"/>
      <c r="C6" s="71"/>
      <c r="D6" s="70"/>
      <c r="E6" s="70"/>
      <c r="F6" s="72" t="s">
        <v>120</v>
      </c>
      <c r="G6" s="72"/>
      <c r="H6" s="72"/>
      <c r="I6" s="82"/>
      <c r="J6" s="83"/>
    </row>
    <row r="7" ht="20.25" customHeight="1" spans="1:10">
      <c r="A7" s="73"/>
      <c r="B7" s="73"/>
      <c r="C7" s="73"/>
      <c r="D7" s="74"/>
      <c r="E7" s="74"/>
      <c r="F7" s="73"/>
      <c r="G7" s="73"/>
      <c r="H7" s="73"/>
      <c r="I7" s="84"/>
      <c r="J7" s="83"/>
    </row>
    <row r="8" ht="20.25" customHeight="1" spans="1:10">
      <c r="A8" s="75"/>
      <c r="B8" s="75"/>
      <c r="C8" s="75"/>
      <c r="D8" s="74"/>
      <c r="E8" s="74"/>
      <c r="F8" s="73"/>
      <c r="G8" s="73"/>
      <c r="H8" s="73"/>
      <c r="I8" s="84"/>
      <c r="J8" s="83"/>
    </row>
    <row r="9" ht="20.25" customHeight="1" spans="1:10">
      <c r="A9" s="75"/>
      <c r="B9" s="75"/>
      <c r="C9" s="75"/>
      <c r="D9" s="74"/>
      <c r="E9" s="74"/>
      <c r="F9" s="73"/>
      <c r="G9" s="73"/>
      <c r="H9" s="73"/>
      <c r="I9" s="84"/>
      <c r="J9" s="83"/>
    </row>
    <row r="10" ht="20.25" customHeight="1" spans="1:10">
      <c r="A10" s="75"/>
      <c r="B10" s="75"/>
      <c r="C10" s="75"/>
      <c r="D10" s="74"/>
      <c r="E10" s="74"/>
      <c r="F10" s="76" t="s">
        <v>93</v>
      </c>
      <c r="G10" s="76"/>
      <c r="H10" s="76"/>
      <c r="I10" s="85"/>
      <c r="J10" s="83"/>
    </row>
    <row r="11" ht="20.25" customHeight="1" spans="1:10">
      <c r="A11" s="75"/>
      <c r="B11" s="75"/>
      <c r="C11" s="75"/>
      <c r="D11" s="74"/>
      <c r="E11" s="74"/>
      <c r="F11" s="77" t="s">
        <v>95</v>
      </c>
      <c r="G11" s="77"/>
      <c r="H11" s="77"/>
      <c r="I11" s="86"/>
      <c r="J11" s="83"/>
    </row>
    <row r="12" ht="20.25" customHeight="1" spans="1:10">
      <c r="A12" s="76" t="s">
        <v>90</v>
      </c>
      <c r="B12" s="76"/>
      <c r="C12" s="76"/>
      <c r="D12" s="70"/>
      <c r="E12" s="70"/>
      <c r="F12" s="73" t="s">
        <v>97</v>
      </c>
      <c r="G12" s="73"/>
      <c r="H12" s="73"/>
      <c r="I12" s="86"/>
      <c r="J12" s="83"/>
    </row>
    <row r="13" ht="20.25" customHeight="1" spans="1:10">
      <c r="A13" s="78" t="s">
        <v>91</v>
      </c>
      <c r="B13" s="78"/>
      <c r="C13" s="78"/>
      <c r="D13" s="74"/>
      <c r="E13" s="74"/>
      <c r="F13" s="77" t="s">
        <v>116</v>
      </c>
      <c r="G13" s="77"/>
      <c r="H13" s="77"/>
      <c r="I13" s="86"/>
      <c r="J13" s="83"/>
    </row>
    <row r="14" ht="20.25" customHeight="1" spans="1:10">
      <c r="A14" s="73" t="s">
        <v>96</v>
      </c>
      <c r="B14" s="73"/>
      <c r="C14" s="73"/>
      <c r="D14" s="74"/>
      <c r="E14" s="74"/>
      <c r="F14" s="77" t="s">
        <v>103</v>
      </c>
      <c r="G14" s="77"/>
      <c r="H14" s="77"/>
      <c r="I14" s="86"/>
      <c r="J14" s="83"/>
    </row>
    <row r="15" ht="20.25" customHeight="1" spans="1:10">
      <c r="A15" s="77" t="s">
        <v>102</v>
      </c>
      <c r="B15" s="77"/>
      <c r="C15" s="77"/>
      <c r="D15" s="74"/>
      <c r="E15" s="74"/>
      <c r="F15" s="77"/>
      <c r="G15" s="77"/>
      <c r="H15" s="77"/>
      <c r="I15" s="86"/>
      <c r="J15" s="83"/>
    </row>
    <row r="16" ht="20.25" customHeight="1" spans="1:1">
      <c r="A16" s="79" t="s">
        <v>121</v>
      </c>
    </row>
    <row r="17" ht="20.25" customHeight="1" spans="4:4">
      <c r="D17" s="80"/>
    </row>
    <row r="18" spans="2:2">
      <c r="B18" s="80"/>
    </row>
    <row r="19" spans="7:9">
      <c r="G19" s="80"/>
      <c r="H19" s="80"/>
      <c r="I19" s="80"/>
    </row>
    <row r="20" spans="4:4">
      <c r="D20" s="80"/>
    </row>
    <row r="21" spans="4:4">
      <c r="D21" s="80"/>
    </row>
    <row r="24" spans="4:4">
      <c r="D24" s="80"/>
    </row>
  </sheetData>
  <mergeCells count="3">
    <mergeCell ref="A1:J1"/>
    <mergeCell ref="A3:E3"/>
    <mergeCell ref="F3:J3"/>
  </mergeCells>
  <printOptions horizontalCentered="1"/>
  <pageMargins left="0.511811023622047" right="0.708661417322835" top="0.748031496062992" bottom="0.748031496062992" header="0.31496062992126" footer="0.31496062992126"/>
  <pageSetup paperSize="9" scale="75" firstPageNumber="32" orientation="portrait" useFirstPageNumber="1"/>
  <headerFooter alignWithMargins="0">
    <oddFooter>&amp;C第 31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showZeros="0" workbookViewId="0">
      <pane xSplit="2" ySplit="4" topLeftCell="C5" activePane="bottomRight" state="frozen"/>
      <selection/>
      <selection pane="topRight"/>
      <selection pane="bottomLeft"/>
      <selection pane="bottomRight" activeCell="K15" sqref="K15"/>
    </sheetView>
  </sheetViews>
  <sheetFormatPr defaultColWidth="6.875" defaultRowHeight="12.75" customHeight="1" outlineLevelCol="5"/>
  <cols>
    <col min="1" max="1" width="13.375" style="43" customWidth="1"/>
    <col min="2" max="2" width="22.5" style="43" customWidth="1"/>
    <col min="3" max="5" width="15.625" style="43" customWidth="1"/>
    <col min="6" max="6" width="12.625" style="43" customWidth="1"/>
    <col min="7" max="7" width="10.125" style="43" customWidth="1"/>
    <col min="8" max="8" width="4.625" style="43" customWidth="1"/>
    <col min="9" max="10" width="6.875" style="43"/>
    <col min="11" max="11" width="18.75" style="43" customWidth="1"/>
    <col min="12" max="12" width="13.125" style="43" customWidth="1"/>
    <col min="13" max="256" width="6.875" style="43"/>
    <col min="257" max="257" width="10.625" style="43" customWidth="1"/>
    <col min="258" max="258" width="12.625" style="43" customWidth="1"/>
    <col min="259" max="261" width="14.25" style="43" customWidth="1"/>
    <col min="262" max="262" width="12.625" style="43" customWidth="1"/>
    <col min="263" max="264" width="4.625" style="43" customWidth="1"/>
    <col min="265" max="512" width="6.875" style="43"/>
    <col min="513" max="513" width="10.625" style="43" customWidth="1"/>
    <col min="514" max="514" width="12.625" style="43" customWidth="1"/>
    <col min="515" max="517" width="14.25" style="43" customWidth="1"/>
    <col min="518" max="518" width="12.625" style="43" customWidth="1"/>
    <col min="519" max="520" width="4.625" style="43" customWidth="1"/>
    <col min="521" max="768" width="6.875" style="43"/>
    <col min="769" max="769" width="10.625" style="43" customWidth="1"/>
    <col min="770" max="770" width="12.625" style="43" customWidth="1"/>
    <col min="771" max="773" width="14.25" style="43" customWidth="1"/>
    <col min="774" max="774" width="12.625" style="43" customWidth="1"/>
    <col min="775" max="776" width="4.625" style="43" customWidth="1"/>
    <col min="777" max="1024" width="6.875" style="43"/>
    <col min="1025" max="1025" width="10.625" style="43" customWidth="1"/>
    <col min="1026" max="1026" width="12.625" style="43" customWidth="1"/>
    <col min="1027" max="1029" width="14.25" style="43" customWidth="1"/>
    <col min="1030" max="1030" width="12.625" style="43" customWidth="1"/>
    <col min="1031" max="1032" width="4.625" style="43" customWidth="1"/>
    <col min="1033" max="1280" width="6.875" style="43"/>
    <col min="1281" max="1281" width="10.625" style="43" customWidth="1"/>
    <col min="1282" max="1282" width="12.625" style="43" customWidth="1"/>
    <col min="1283" max="1285" width="14.25" style="43" customWidth="1"/>
    <col min="1286" max="1286" width="12.625" style="43" customWidth="1"/>
    <col min="1287" max="1288" width="4.625" style="43" customWidth="1"/>
    <col min="1289" max="1536" width="6.875" style="43"/>
    <col min="1537" max="1537" width="10.625" style="43" customWidth="1"/>
    <col min="1538" max="1538" width="12.625" style="43" customWidth="1"/>
    <col min="1539" max="1541" width="14.25" style="43" customWidth="1"/>
    <col min="1542" max="1542" width="12.625" style="43" customWidth="1"/>
    <col min="1543" max="1544" width="4.625" style="43" customWidth="1"/>
    <col min="1545" max="1792" width="6.875" style="43"/>
    <col min="1793" max="1793" width="10.625" style="43" customWidth="1"/>
    <col min="1794" max="1794" width="12.625" style="43" customWidth="1"/>
    <col min="1795" max="1797" width="14.25" style="43" customWidth="1"/>
    <col min="1798" max="1798" width="12.625" style="43" customWidth="1"/>
    <col min="1799" max="1800" width="4.625" style="43" customWidth="1"/>
    <col min="1801" max="2048" width="6.875" style="43"/>
    <col min="2049" max="2049" width="10.625" style="43" customWidth="1"/>
    <col min="2050" max="2050" width="12.625" style="43" customWidth="1"/>
    <col min="2051" max="2053" width="14.25" style="43" customWidth="1"/>
    <col min="2054" max="2054" width="12.625" style="43" customWidth="1"/>
    <col min="2055" max="2056" width="4.625" style="43" customWidth="1"/>
    <col min="2057" max="2304" width="6.875" style="43"/>
    <col min="2305" max="2305" width="10.625" style="43" customWidth="1"/>
    <col min="2306" max="2306" width="12.625" style="43" customWidth="1"/>
    <col min="2307" max="2309" width="14.25" style="43" customWidth="1"/>
    <col min="2310" max="2310" width="12.625" style="43" customWidth="1"/>
    <col min="2311" max="2312" width="4.625" style="43" customWidth="1"/>
    <col min="2313" max="2560" width="6.875" style="43"/>
    <col min="2561" max="2561" width="10.625" style="43" customWidth="1"/>
    <col min="2562" max="2562" width="12.625" style="43" customWidth="1"/>
    <col min="2563" max="2565" width="14.25" style="43" customWidth="1"/>
    <col min="2566" max="2566" width="12.625" style="43" customWidth="1"/>
    <col min="2567" max="2568" width="4.625" style="43" customWidth="1"/>
    <col min="2569" max="2816" width="6.875" style="43"/>
    <col min="2817" max="2817" width="10.625" style="43" customWidth="1"/>
    <col min="2818" max="2818" width="12.625" style="43" customWidth="1"/>
    <col min="2819" max="2821" width="14.25" style="43" customWidth="1"/>
    <col min="2822" max="2822" width="12.625" style="43" customWidth="1"/>
    <col min="2823" max="2824" width="4.625" style="43" customWidth="1"/>
    <col min="2825" max="3072" width="6.875" style="43"/>
    <col min="3073" max="3073" width="10.625" style="43" customWidth="1"/>
    <col min="3074" max="3074" width="12.625" style="43" customWidth="1"/>
    <col min="3075" max="3077" width="14.25" style="43" customWidth="1"/>
    <col min="3078" max="3078" width="12.625" style="43" customWidth="1"/>
    <col min="3079" max="3080" width="4.625" style="43" customWidth="1"/>
    <col min="3081" max="3328" width="6.875" style="43"/>
    <col min="3329" max="3329" width="10.625" style="43" customWidth="1"/>
    <col min="3330" max="3330" width="12.625" style="43" customWidth="1"/>
    <col min="3331" max="3333" width="14.25" style="43" customWidth="1"/>
    <col min="3334" max="3334" width="12.625" style="43" customWidth="1"/>
    <col min="3335" max="3336" width="4.625" style="43" customWidth="1"/>
    <col min="3337" max="3584" width="6.875" style="43"/>
    <col min="3585" max="3585" width="10.625" style="43" customWidth="1"/>
    <col min="3586" max="3586" width="12.625" style="43" customWidth="1"/>
    <col min="3587" max="3589" width="14.25" style="43" customWidth="1"/>
    <col min="3590" max="3590" width="12.625" style="43" customWidth="1"/>
    <col min="3591" max="3592" width="4.625" style="43" customWidth="1"/>
    <col min="3593" max="3840" width="6.875" style="43"/>
    <col min="3841" max="3841" width="10.625" style="43" customWidth="1"/>
    <col min="3842" max="3842" width="12.625" style="43" customWidth="1"/>
    <col min="3843" max="3845" width="14.25" style="43" customWidth="1"/>
    <col min="3846" max="3846" width="12.625" style="43" customWidth="1"/>
    <col min="3847" max="3848" width="4.625" style="43" customWidth="1"/>
    <col min="3849" max="4096" width="6.875" style="43"/>
    <col min="4097" max="4097" width="10.625" style="43" customWidth="1"/>
    <col min="4098" max="4098" width="12.625" style="43" customWidth="1"/>
    <col min="4099" max="4101" width="14.25" style="43" customWidth="1"/>
    <col min="4102" max="4102" width="12.625" style="43" customWidth="1"/>
    <col min="4103" max="4104" width="4.625" style="43" customWidth="1"/>
    <col min="4105" max="4352" width="6.875" style="43"/>
    <col min="4353" max="4353" width="10.625" style="43" customWidth="1"/>
    <col min="4354" max="4354" width="12.625" style="43" customWidth="1"/>
    <col min="4355" max="4357" width="14.25" style="43" customWidth="1"/>
    <col min="4358" max="4358" width="12.625" style="43" customWidth="1"/>
    <col min="4359" max="4360" width="4.625" style="43" customWidth="1"/>
    <col min="4361" max="4608" width="6.875" style="43"/>
    <col min="4609" max="4609" width="10.625" style="43" customWidth="1"/>
    <col min="4610" max="4610" width="12.625" style="43" customWidth="1"/>
    <col min="4611" max="4613" width="14.25" style="43" customWidth="1"/>
    <col min="4614" max="4614" width="12.625" style="43" customWidth="1"/>
    <col min="4615" max="4616" width="4.625" style="43" customWidth="1"/>
    <col min="4617" max="4864" width="6.875" style="43"/>
    <col min="4865" max="4865" width="10.625" style="43" customWidth="1"/>
    <col min="4866" max="4866" width="12.625" style="43" customWidth="1"/>
    <col min="4867" max="4869" width="14.25" style="43" customWidth="1"/>
    <col min="4870" max="4870" width="12.625" style="43" customWidth="1"/>
    <col min="4871" max="4872" width="4.625" style="43" customWidth="1"/>
    <col min="4873" max="5120" width="6.875" style="43"/>
    <col min="5121" max="5121" width="10.625" style="43" customWidth="1"/>
    <col min="5122" max="5122" width="12.625" style="43" customWidth="1"/>
    <col min="5123" max="5125" width="14.25" style="43" customWidth="1"/>
    <col min="5126" max="5126" width="12.625" style="43" customWidth="1"/>
    <col min="5127" max="5128" width="4.625" style="43" customWidth="1"/>
    <col min="5129" max="5376" width="6.875" style="43"/>
    <col min="5377" max="5377" width="10.625" style="43" customWidth="1"/>
    <col min="5378" max="5378" width="12.625" style="43" customWidth="1"/>
    <col min="5379" max="5381" width="14.25" style="43" customWidth="1"/>
    <col min="5382" max="5382" width="12.625" style="43" customWidth="1"/>
    <col min="5383" max="5384" width="4.625" style="43" customWidth="1"/>
    <col min="5385" max="5632" width="6.875" style="43"/>
    <col min="5633" max="5633" width="10.625" style="43" customWidth="1"/>
    <col min="5634" max="5634" width="12.625" style="43" customWidth="1"/>
    <col min="5635" max="5637" width="14.25" style="43" customWidth="1"/>
    <col min="5638" max="5638" width="12.625" style="43" customWidth="1"/>
    <col min="5639" max="5640" width="4.625" style="43" customWidth="1"/>
    <col min="5641" max="5888" width="6.875" style="43"/>
    <col min="5889" max="5889" width="10.625" style="43" customWidth="1"/>
    <col min="5890" max="5890" width="12.625" style="43" customWidth="1"/>
    <col min="5891" max="5893" width="14.25" style="43" customWidth="1"/>
    <col min="5894" max="5894" width="12.625" style="43" customWidth="1"/>
    <col min="5895" max="5896" width="4.625" style="43" customWidth="1"/>
    <col min="5897" max="6144" width="6.875" style="43"/>
    <col min="6145" max="6145" width="10.625" style="43" customWidth="1"/>
    <col min="6146" max="6146" width="12.625" style="43" customWidth="1"/>
    <col min="6147" max="6149" width="14.25" style="43" customWidth="1"/>
    <col min="6150" max="6150" width="12.625" style="43" customWidth="1"/>
    <col min="6151" max="6152" width="4.625" style="43" customWidth="1"/>
    <col min="6153" max="6400" width="6.875" style="43"/>
    <col min="6401" max="6401" width="10.625" style="43" customWidth="1"/>
    <col min="6402" max="6402" width="12.625" style="43" customWidth="1"/>
    <col min="6403" max="6405" width="14.25" style="43" customWidth="1"/>
    <col min="6406" max="6406" width="12.625" style="43" customWidth="1"/>
    <col min="6407" max="6408" width="4.625" style="43" customWidth="1"/>
    <col min="6409" max="6656" width="6.875" style="43"/>
    <col min="6657" max="6657" width="10.625" style="43" customWidth="1"/>
    <col min="6658" max="6658" width="12.625" style="43" customWidth="1"/>
    <col min="6659" max="6661" width="14.25" style="43" customWidth="1"/>
    <col min="6662" max="6662" width="12.625" style="43" customWidth="1"/>
    <col min="6663" max="6664" width="4.625" style="43" customWidth="1"/>
    <col min="6665" max="6912" width="6.875" style="43"/>
    <col min="6913" max="6913" width="10.625" style="43" customWidth="1"/>
    <col min="6914" max="6914" width="12.625" style="43" customWidth="1"/>
    <col min="6915" max="6917" width="14.25" style="43" customWidth="1"/>
    <col min="6918" max="6918" width="12.625" style="43" customWidth="1"/>
    <col min="6919" max="6920" width="4.625" style="43" customWidth="1"/>
    <col min="6921" max="7168" width="6.875" style="43"/>
    <col min="7169" max="7169" width="10.625" style="43" customWidth="1"/>
    <col min="7170" max="7170" width="12.625" style="43" customWidth="1"/>
    <col min="7171" max="7173" width="14.25" style="43" customWidth="1"/>
    <col min="7174" max="7174" width="12.625" style="43" customWidth="1"/>
    <col min="7175" max="7176" width="4.625" style="43" customWidth="1"/>
    <col min="7177" max="7424" width="6.875" style="43"/>
    <col min="7425" max="7425" width="10.625" style="43" customWidth="1"/>
    <col min="7426" max="7426" width="12.625" style="43" customWidth="1"/>
    <col min="7427" max="7429" width="14.25" style="43" customWidth="1"/>
    <col min="7430" max="7430" width="12.625" style="43" customWidth="1"/>
    <col min="7431" max="7432" width="4.625" style="43" customWidth="1"/>
    <col min="7433" max="7680" width="6.875" style="43"/>
    <col min="7681" max="7681" width="10.625" style="43" customWidth="1"/>
    <col min="7682" max="7682" width="12.625" style="43" customWidth="1"/>
    <col min="7683" max="7685" width="14.25" style="43" customWidth="1"/>
    <col min="7686" max="7686" width="12.625" style="43" customWidth="1"/>
    <col min="7687" max="7688" width="4.625" style="43" customWidth="1"/>
    <col min="7689" max="7936" width="6.875" style="43"/>
    <col min="7937" max="7937" width="10.625" style="43" customWidth="1"/>
    <col min="7938" max="7938" width="12.625" style="43" customWidth="1"/>
    <col min="7939" max="7941" width="14.25" style="43" customWidth="1"/>
    <col min="7942" max="7942" width="12.625" style="43" customWidth="1"/>
    <col min="7943" max="7944" width="4.625" style="43" customWidth="1"/>
    <col min="7945" max="8192" width="6.875" style="43"/>
    <col min="8193" max="8193" width="10.625" style="43" customWidth="1"/>
    <col min="8194" max="8194" width="12.625" style="43" customWidth="1"/>
    <col min="8195" max="8197" width="14.25" style="43" customWidth="1"/>
    <col min="8198" max="8198" width="12.625" style="43" customWidth="1"/>
    <col min="8199" max="8200" width="4.625" style="43" customWidth="1"/>
    <col min="8201" max="8448" width="6.875" style="43"/>
    <col min="8449" max="8449" width="10.625" style="43" customWidth="1"/>
    <col min="8450" max="8450" width="12.625" style="43" customWidth="1"/>
    <col min="8451" max="8453" width="14.25" style="43" customWidth="1"/>
    <col min="8454" max="8454" width="12.625" style="43" customWidth="1"/>
    <col min="8455" max="8456" width="4.625" style="43" customWidth="1"/>
    <col min="8457" max="8704" width="6.875" style="43"/>
    <col min="8705" max="8705" width="10.625" style="43" customWidth="1"/>
    <col min="8706" max="8706" width="12.625" style="43" customWidth="1"/>
    <col min="8707" max="8709" width="14.25" style="43" customWidth="1"/>
    <col min="8710" max="8710" width="12.625" style="43" customWidth="1"/>
    <col min="8711" max="8712" width="4.625" style="43" customWidth="1"/>
    <col min="8713" max="8960" width="6.875" style="43"/>
    <col min="8961" max="8961" width="10.625" style="43" customWidth="1"/>
    <col min="8962" max="8962" width="12.625" style="43" customWidth="1"/>
    <col min="8963" max="8965" width="14.25" style="43" customWidth="1"/>
    <col min="8966" max="8966" width="12.625" style="43" customWidth="1"/>
    <col min="8967" max="8968" width="4.625" style="43" customWidth="1"/>
    <col min="8969" max="9216" width="6.875" style="43"/>
    <col min="9217" max="9217" width="10.625" style="43" customWidth="1"/>
    <col min="9218" max="9218" width="12.625" style="43" customWidth="1"/>
    <col min="9219" max="9221" width="14.25" style="43" customWidth="1"/>
    <col min="9222" max="9222" width="12.625" style="43" customWidth="1"/>
    <col min="9223" max="9224" width="4.625" style="43" customWidth="1"/>
    <col min="9225" max="9472" width="6.875" style="43"/>
    <col min="9473" max="9473" width="10.625" style="43" customWidth="1"/>
    <col min="9474" max="9474" width="12.625" style="43" customWidth="1"/>
    <col min="9475" max="9477" width="14.25" style="43" customWidth="1"/>
    <col min="9478" max="9478" width="12.625" style="43" customWidth="1"/>
    <col min="9479" max="9480" width="4.625" style="43" customWidth="1"/>
    <col min="9481" max="9728" width="6.875" style="43"/>
    <col min="9729" max="9729" width="10.625" style="43" customWidth="1"/>
    <col min="9730" max="9730" width="12.625" style="43" customWidth="1"/>
    <col min="9731" max="9733" width="14.25" style="43" customWidth="1"/>
    <col min="9734" max="9734" width="12.625" style="43" customWidth="1"/>
    <col min="9735" max="9736" width="4.625" style="43" customWidth="1"/>
    <col min="9737" max="9984" width="6.875" style="43"/>
    <col min="9985" max="9985" width="10.625" style="43" customWidth="1"/>
    <col min="9986" max="9986" width="12.625" style="43" customWidth="1"/>
    <col min="9987" max="9989" width="14.25" style="43" customWidth="1"/>
    <col min="9990" max="9990" width="12.625" style="43" customWidth="1"/>
    <col min="9991" max="9992" width="4.625" style="43" customWidth="1"/>
    <col min="9993" max="10240" width="6.875" style="43"/>
    <col min="10241" max="10241" width="10.625" style="43" customWidth="1"/>
    <col min="10242" max="10242" width="12.625" style="43" customWidth="1"/>
    <col min="10243" max="10245" width="14.25" style="43" customWidth="1"/>
    <col min="10246" max="10246" width="12.625" style="43" customWidth="1"/>
    <col min="10247" max="10248" width="4.625" style="43" customWidth="1"/>
    <col min="10249" max="10496" width="6.875" style="43"/>
    <col min="10497" max="10497" width="10.625" style="43" customWidth="1"/>
    <col min="10498" max="10498" width="12.625" style="43" customWidth="1"/>
    <col min="10499" max="10501" width="14.25" style="43" customWidth="1"/>
    <col min="10502" max="10502" width="12.625" style="43" customWidth="1"/>
    <col min="10503" max="10504" width="4.625" style="43" customWidth="1"/>
    <col min="10505" max="10752" width="6.875" style="43"/>
    <col min="10753" max="10753" width="10.625" style="43" customWidth="1"/>
    <col min="10754" max="10754" width="12.625" style="43" customWidth="1"/>
    <col min="10755" max="10757" width="14.25" style="43" customWidth="1"/>
    <col min="10758" max="10758" width="12.625" style="43" customWidth="1"/>
    <col min="10759" max="10760" width="4.625" style="43" customWidth="1"/>
    <col min="10761" max="11008" width="6.875" style="43"/>
    <col min="11009" max="11009" width="10.625" style="43" customWidth="1"/>
    <col min="11010" max="11010" width="12.625" style="43" customWidth="1"/>
    <col min="11011" max="11013" width="14.25" style="43" customWidth="1"/>
    <col min="11014" max="11014" width="12.625" style="43" customWidth="1"/>
    <col min="11015" max="11016" width="4.625" style="43" customWidth="1"/>
    <col min="11017" max="11264" width="6.875" style="43"/>
    <col min="11265" max="11265" width="10.625" style="43" customWidth="1"/>
    <col min="11266" max="11266" width="12.625" style="43" customWidth="1"/>
    <col min="11267" max="11269" width="14.25" style="43" customWidth="1"/>
    <col min="11270" max="11270" width="12.625" style="43" customWidth="1"/>
    <col min="11271" max="11272" width="4.625" style="43" customWidth="1"/>
    <col min="11273" max="11520" width="6.875" style="43"/>
    <col min="11521" max="11521" width="10.625" style="43" customWidth="1"/>
    <col min="11522" max="11522" width="12.625" style="43" customWidth="1"/>
    <col min="11523" max="11525" width="14.25" style="43" customWidth="1"/>
    <col min="11526" max="11526" width="12.625" style="43" customWidth="1"/>
    <col min="11527" max="11528" width="4.625" style="43" customWidth="1"/>
    <col min="11529" max="11776" width="6.875" style="43"/>
    <col min="11777" max="11777" width="10.625" style="43" customWidth="1"/>
    <col min="11778" max="11778" width="12.625" style="43" customWidth="1"/>
    <col min="11779" max="11781" width="14.25" style="43" customWidth="1"/>
    <col min="11782" max="11782" width="12.625" style="43" customWidth="1"/>
    <col min="11783" max="11784" width="4.625" style="43" customWidth="1"/>
    <col min="11785" max="12032" width="6.875" style="43"/>
    <col min="12033" max="12033" width="10.625" style="43" customWidth="1"/>
    <col min="12034" max="12034" width="12.625" style="43" customWidth="1"/>
    <col min="12035" max="12037" width="14.25" style="43" customWidth="1"/>
    <col min="12038" max="12038" width="12.625" style="43" customWidth="1"/>
    <col min="12039" max="12040" width="4.625" style="43" customWidth="1"/>
    <col min="12041" max="12288" width="6.875" style="43"/>
    <col min="12289" max="12289" width="10.625" style="43" customWidth="1"/>
    <col min="12290" max="12290" width="12.625" style="43" customWidth="1"/>
    <col min="12291" max="12293" width="14.25" style="43" customWidth="1"/>
    <col min="12294" max="12294" width="12.625" style="43" customWidth="1"/>
    <col min="12295" max="12296" width="4.625" style="43" customWidth="1"/>
    <col min="12297" max="12544" width="6.875" style="43"/>
    <col min="12545" max="12545" width="10.625" style="43" customWidth="1"/>
    <col min="12546" max="12546" width="12.625" style="43" customWidth="1"/>
    <col min="12547" max="12549" width="14.25" style="43" customWidth="1"/>
    <col min="12550" max="12550" width="12.625" style="43" customWidth="1"/>
    <col min="12551" max="12552" width="4.625" style="43" customWidth="1"/>
    <col min="12553" max="12800" width="6.875" style="43"/>
    <col min="12801" max="12801" width="10.625" style="43" customWidth="1"/>
    <col min="12802" max="12802" width="12.625" style="43" customWidth="1"/>
    <col min="12803" max="12805" width="14.25" style="43" customWidth="1"/>
    <col min="12806" max="12806" width="12.625" style="43" customWidth="1"/>
    <col min="12807" max="12808" width="4.625" style="43" customWidth="1"/>
    <col min="12809" max="13056" width="6.875" style="43"/>
    <col min="13057" max="13057" width="10.625" style="43" customWidth="1"/>
    <col min="13058" max="13058" width="12.625" style="43" customWidth="1"/>
    <col min="13059" max="13061" width="14.25" style="43" customWidth="1"/>
    <col min="13062" max="13062" width="12.625" style="43" customWidth="1"/>
    <col min="13063" max="13064" width="4.625" style="43" customWidth="1"/>
    <col min="13065" max="13312" width="6.875" style="43"/>
    <col min="13313" max="13313" width="10.625" style="43" customWidth="1"/>
    <col min="13314" max="13314" width="12.625" style="43" customWidth="1"/>
    <col min="13315" max="13317" width="14.25" style="43" customWidth="1"/>
    <col min="13318" max="13318" width="12.625" style="43" customWidth="1"/>
    <col min="13319" max="13320" width="4.625" style="43" customWidth="1"/>
    <col min="13321" max="13568" width="6.875" style="43"/>
    <col min="13569" max="13569" width="10.625" style="43" customWidth="1"/>
    <col min="13570" max="13570" width="12.625" style="43" customWidth="1"/>
    <col min="13571" max="13573" width="14.25" style="43" customWidth="1"/>
    <col min="13574" max="13574" width="12.625" style="43" customWidth="1"/>
    <col min="13575" max="13576" width="4.625" style="43" customWidth="1"/>
    <col min="13577" max="13824" width="6.875" style="43"/>
    <col min="13825" max="13825" width="10.625" style="43" customWidth="1"/>
    <col min="13826" max="13826" width="12.625" style="43" customWidth="1"/>
    <col min="13827" max="13829" width="14.25" style="43" customWidth="1"/>
    <col min="13830" max="13830" width="12.625" style="43" customWidth="1"/>
    <col min="13831" max="13832" width="4.625" style="43" customWidth="1"/>
    <col min="13833" max="14080" width="6.875" style="43"/>
    <col min="14081" max="14081" width="10.625" style="43" customWidth="1"/>
    <col min="14082" max="14082" width="12.625" style="43" customWidth="1"/>
    <col min="14083" max="14085" width="14.25" style="43" customWidth="1"/>
    <col min="14086" max="14086" width="12.625" style="43" customWidth="1"/>
    <col min="14087" max="14088" width="4.625" style="43" customWidth="1"/>
    <col min="14089" max="14336" width="6.875" style="43"/>
    <col min="14337" max="14337" width="10.625" style="43" customWidth="1"/>
    <col min="14338" max="14338" width="12.625" style="43" customWidth="1"/>
    <col min="14339" max="14341" width="14.25" style="43" customWidth="1"/>
    <col min="14342" max="14342" width="12.625" style="43" customWidth="1"/>
    <col min="14343" max="14344" width="4.625" style="43" customWidth="1"/>
    <col min="14345" max="14592" width="6.875" style="43"/>
    <col min="14593" max="14593" width="10.625" style="43" customWidth="1"/>
    <col min="14594" max="14594" width="12.625" style="43" customWidth="1"/>
    <col min="14595" max="14597" width="14.25" style="43" customWidth="1"/>
    <col min="14598" max="14598" width="12.625" style="43" customWidth="1"/>
    <col min="14599" max="14600" width="4.625" style="43" customWidth="1"/>
    <col min="14601" max="14848" width="6.875" style="43"/>
    <col min="14849" max="14849" width="10.625" style="43" customWidth="1"/>
    <col min="14850" max="14850" width="12.625" style="43" customWidth="1"/>
    <col min="14851" max="14853" width="14.25" style="43" customWidth="1"/>
    <col min="14854" max="14854" width="12.625" style="43" customWidth="1"/>
    <col min="14855" max="14856" width="4.625" style="43" customWidth="1"/>
    <col min="14857" max="15104" width="6.875" style="43"/>
    <col min="15105" max="15105" width="10.625" style="43" customWidth="1"/>
    <col min="15106" max="15106" width="12.625" style="43" customWidth="1"/>
    <col min="15107" max="15109" width="14.25" style="43" customWidth="1"/>
    <col min="15110" max="15110" width="12.625" style="43" customWidth="1"/>
    <col min="15111" max="15112" width="4.625" style="43" customWidth="1"/>
    <col min="15113" max="15360" width="6.875" style="43"/>
    <col min="15361" max="15361" width="10.625" style="43" customWidth="1"/>
    <col min="15362" max="15362" width="12.625" style="43" customWidth="1"/>
    <col min="15363" max="15365" width="14.25" style="43" customWidth="1"/>
    <col min="15366" max="15366" width="12.625" style="43" customWidth="1"/>
    <col min="15367" max="15368" width="4.625" style="43" customWidth="1"/>
    <col min="15369" max="15616" width="6.875" style="43"/>
    <col min="15617" max="15617" width="10.625" style="43" customWidth="1"/>
    <col min="15618" max="15618" width="12.625" style="43" customWidth="1"/>
    <col min="15619" max="15621" width="14.25" style="43" customWidth="1"/>
    <col min="15622" max="15622" width="12.625" style="43" customWidth="1"/>
    <col min="15623" max="15624" width="4.625" style="43" customWidth="1"/>
    <col min="15625" max="15872" width="6.875" style="43"/>
    <col min="15873" max="15873" width="10.625" style="43" customWidth="1"/>
    <col min="15874" max="15874" width="12.625" style="43" customWidth="1"/>
    <col min="15875" max="15877" width="14.25" style="43" customWidth="1"/>
    <col min="15878" max="15878" width="12.625" style="43" customWidth="1"/>
    <col min="15879" max="15880" width="4.625" style="43" customWidth="1"/>
    <col min="15881" max="16128" width="6.875" style="43"/>
    <col min="16129" max="16129" width="10.625" style="43" customWidth="1"/>
    <col min="16130" max="16130" width="12.625" style="43" customWidth="1"/>
    <col min="16131" max="16133" width="14.25" style="43" customWidth="1"/>
    <col min="16134" max="16134" width="12.625" style="43" customWidth="1"/>
    <col min="16135" max="16136" width="4.625" style="43" customWidth="1"/>
    <col min="16137" max="16384" width="6.875" style="43"/>
  </cols>
  <sheetData>
    <row r="1" ht="30" customHeight="1" spans="1:5">
      <c r="A1" s="152" t="s">
        <v>842</v>
      </c>
      <c r="B1" s="44"/>
      <c r="C1" s="44"/>
      <c r="D1" s="44"/>
      <c r="E1" s="44"/>
    </row>
    <row r="2" ht="17.25" customHeight="1" spans="1:5">
      <c r="A2" s="45" t="s">
        <v>843</v>
      </c>
      <c r="B2" s="45"/>
      <c r="C2" s="45"/>
      <c r="D2" s="45"/>
      <c r="E2" s="46" t="s">
        <v>27</v>
      </c>
    </row>
    <row r="3" ht="45.75" customHeight="1" spans="1:5">
      <c r="A3" s="47" t="s">
        <v>844</v>
      </c>
      <c r="B3" s="48"/>
      <c r="C3" s="49" t="s">
        <v>845</v>
      </c>
      <c r="D3" s="50"/>
      <c r="E3" s="51"/>
    </row>
    <row r="4" ht="14.1" customHeight="1" spans="1:5">
      <c r="A4" s="52" t="s">
        <v>846</v>
      </c>
      <c r="B4" s="52" t="s">
        <v>30</v>
      </c>
      <c r="C4" s="52" t="s">
        <v>787</v>
      </c>
      <c r="D4" s="52" t="s">
        <v>847</v>
      </c>
      <c r="E4" s="52" t="s">
        <v>848</v>
      </c>
    </row>
    <row r="5" ht="14.1" customHeight="1" spans="1:5">
      <c r="A5" s="53"/>
      <c r="B5" s="52" t="s">
        <v>787</v>
      </c>
      <c r="C5" s="53">
        <f>SUM(C6,C11,C22,C30,C37,C44,C51,C57)</f>
        <v>477815</v>
      </c>
      <c r="D5" s="53">
        <f t="shared" ref="D5:E5" si="0">SUM(D6,D11,D22,D30,D37,D44,D51,D57)</f>
        <v>362200</v>
      </c>
      <c r="E5" s="53">
        <f t="shared" si="0"/>
        <v>115615</v>
      </c>
    </row>
    <row r="6" ht="14.1" customHeight="1" spans="1:5">
      <c r="A6" s="53">
        <v>501</v>
      </c>
      <c r="B6" s="53" t="s">
        <v>849</v>
      </c>
      <c r="C6" s="53">
        <f>SUM(C7:C10)</f>
        <v>112894</v>
      </c>
      <c r="D6" s="53">
        <f>SUM(D7:D10)</f>
        <v>112894</v>
      </c>
      <c r="E6" s="53"/>
    </row>
    <row r="7" ht="14.1" customHeight="1" spans="1:5">
      <c r="A7" s="53">
        <v>50101</v>
      </c>
      <c r="B7" s="53" t="s">
        <v>850</v>
      </c>
      <c r="C7" s="53">
        <f>SUM(D7:E7)</f>
        <v>59671</v>
      </c>
      <c r="D7" s="53">
        <v>59671</v>
      </c>
      <c r="E7" s="53"/>
    </row>
    <row r="8" ht="14.1" customHeight="1" spans="1:5">
      <c r="A8" s="53">
        <v>50102</v>
      </c>
      <c r="B8" s="53" t="s">
        <v>851</v>
      </c>
      <c r="C8" s="53">
        <f t="shared" ref="C8:C56" si="1">SUM(D8:E8)</f>
        <v>14196</v>
      </c>
      <c r="D8" s="53">
        <v>14196</v>
      </c>
      <c r="E8" s="53"/>
    </row>
    <row r="9" ht="14.1" customHeight="1" spans="1:5">
      <c r="A9" s="53">
        <v>50103</v>
      </c>
      <c r="B9" s="53" t="s">
        <v>852</v>
      </c>
      <c r="C9" s="53">
        <f t="shared" si="1"/>
        <v>6571</v>
      </c>
      <c r="D9" s="53">
        <v>6571</v>
      </c>
      <c r="E9" s="53"/>
    </row>
    <row r="10" ht="14.1" customHeight="1" spans="1:5">
      <c r="A10" s="53">
        <v>50199</v>
      </c>
      <c r="B10" s="53" t="s">
        <v>853</v>
      </c>
      <c r="C10" s="53">
        <f t="shared" si="1"/>
        <v>32456</v>
      </c>
      <c r="D10" s="53">
        <v>32456</v>
      </c>
      <c r="E10" s="53"/>
    </row>
    <row r="11" ht="14.1" customHeight="1" spans="1:6">
      <c r="A11" s="53">
        <v>502</v>
      </c>
      <c r="B11" s="53" t="s">
        <v>854</v>
      </c>
      <c r="C11" s="53">
        <f>SUM(C12:C21)</f>
        <v>43383</v>
      </c>
      <c r="D11" s="53">
        <f t="shared" ref="D11:E11" si="2">SUM(D12:D21)</f>
        <v>0</v>
      </c>
      <c r="E11" s="53">
        <f t="shared" si="2"/>
        <v>43383</v>
      </c>
      <c r="F11" s="54"/>
    </row>
    <row r="12" ht="14.1" customHeight="1" spans="1:6">
      <c r="A12" s="53">
        <v>50201</v>
      </c>
      <c r="B12" s="53" t="s">
        <v>855</v>
      </c>
      <c r="C12" s="53">
        <f t="shared" si="1"/>
        <v>25059</v>
      </c>
      <c r="D12" s="53"/>
      <c r="E12" s="55">
        <v>25059</v>
      </c>
      <c r="F12" s="54"/>
    </row>
    <row r="13" ht="14.1" customHeight="1" spans="1:6">
      <c r="A13" s="53">
        <v>50202</v>
      </c>
      <c r="B13" s="53" t="s">
        <v>856</v>
      </c>
      <c r="C13" s="53">
        <f t="shared" si="1"/>
        <v>165</v>
      </c>
      <c r="D13" s="53"/>
      <c r="E13" s="56">
        <v>165</v>
      </c>
      <c r="F13" s="57"/>
    </row>
    <row r="14" ht="14.1" customHeight="1" spans="1:5">
      <c r="A14" s="53">
        <v>50203</v>
      </c>
      <c r="B14" s="53" t="s">
        <v>857</v>
      </c>
      <c r="C14" s="53">
        <f t="shared" si="1"/>
        <v>238</v>
      </c>
      <c r="D14" s="53"/>
      <c r="E14" s="53">
        <v>238</v>
      </c>
    </row>
    <row r="15" ht="14.1" customHeight="1" spans="1:5">
      <c r="A15" s="53">
        <v>50204</v>
      </c>
      <c r="B15" s="53" t="s">
        <v>858</v>
      </c>
      <c r="C15" s="53">
        <f t="shared" si="1"/>
        <v>181</v>
      </c>
      <c r="D15" s="53"/>
      <c r="E15" s="53">
        <v>181</v>
      </c>
    </row>
    <row r="16" ht="14.1" customHeight="1" spans="1:5">
      <c r="A16" s="53">
        <v>50205</v>
      </c>
      <c r="B16" s="53" t="s">
        <v>859</v>
      </c>
      <c r="C16" s="53">
        <f t="shared" si="1"/>
        <v>7121</v>
      </c>
      <c r="D16" s="53"/>
      <c r="E16" s="53">
        <v>7121</v>
      </c>
    </row>
    <row r="17" ht="14.1" customHeight="1" spans="1:5">
      <c r="A17" s="53">
        <v>50206</v>
      </c>
      <c r="B17" s="53" t="s">
        <v>860</v>
      </c>
      <c r="C17" s="53">
        <f t="shared" si="1"/>
        <v>292</v>
      </c>
      <c r="D17" s="53"/>
      <c r="E17" s="53">
        <v>292</v>
      </c>
    </row>
    <row r="18" ht="14.1" customHeight="1" spans="1:5">
      <c r="A18" s="53">
        <v>50207</v>
      </c>
      <c r="B18" s="53" t="s">
        <v>861</v>
      </c>
      <c r="C18" s="53">
        <f t="shared" si="1"/>
        <v>0</v>
      </c>
      <c r="D18" s="53"/>
      <c r="E18" s="53">
        <v>0</v>
      </c>
    </row>
    <row r="19" ht="14.1" customHeight="1" spans="1:5">
      <c r="A19" s="53">
        <v>50208</v>
      </c>
      <c r="B19" s="53" t="s">
        <v>862</v>
      </c>
      <c r="C19" s="53">
        <f t="shared" si="1"/>
        <v>2170</v>
      </c>
      <c r="D19" s="53"/>
      <c r="E19" s="58">
        <v>2170</v>
      </c>
    </row>
    <row r="20" ht="14.1" customHeight="1" spans="1:5">
      <c r="A20" s="53">
        <v>50209</v>
      </c>
      <c r="B20" s="53" t="s">
        <v>863</v>
      </c>
      <c r="C20" s="53">
        <f t="shared" si="1"/>
        <v>542</v>
      </c>
      <c r="D20" s="53"/>
      <c r="E20" s="53">
        <v>542</v>
      </c>
    </row>
    <row r="21" ht="14.1" customHeight="1" spans="1:5">
      <c r="A21" s="53">
        <v>50299</v>
      </c>
      <c r="B21" s="53" t="s">
        <v>864</v>
      </c>
      <c r="C21" s="53">
        <f t="shared" si="1"/>
        <v>7615</v>
      </c>
      <c r="D21" s="53"/>
      <c r="E21" s="53">
        <v>7615</v>
      </c>
    </row>
    <row r="22" ht="14.1" customHeight="1" spans="1:5">
      <c r="A22" s="53">
        <v>503</v>
      </c>
      <c r="B22" s="53" t="s">
        <v>865</v>
      </c>
      <c r="C22" s="53">
        <f t="shared" si="1"/>
        <v>0</v>
      </c>
      <c r="D22" s="53"/>
      <c r="E22" s="53"/>
    </row>
    <row r="23" ht="14.1" customHeight="1" spans="1:5">
      <c r="A23" s="53">
        <v>50301</v>
      </c>
      <c r="B23" s="53" t="s">
        <v>866</v>
      </c>
      <c r="C23" s="53">
        <f t="shared" si="1"/>
        <v>0</v>
      </c>
      <c r="D23" s="53"/>
      <c r="E23" s="53"/>
    </row>
    <row r="24" ht="14.1" customHeight="1" spans="1:5">
      <c r="A24" s="53">
        <v>50302</v>
      </c>
      <c r="B24" s="53" t="s">
        <v>867</v>
      </c>
      <c r="C24" s="53">
        <f t="shared" si="1"/>
        <v>0</v>
      </c>
      <c r="D24" s="53"/>
      <c r="E24" s="53"/>
    </row>
    <row r="25" ht="14.1" customHeight="1" spans="1:5">
      <c r="A25" s="53">
        <v>50303</v>
      </c>
      <c r="B25" s="53" t="s">
        <v>868</v>
      </c>
      <c r="C25" s="53">
        <f t="shared" si="1"/>
        <v>0</v>
      </c>
      <c r="D25" s="53"/>
      <c r="E25" s="53"/>
    </row>
    <row r="26" ht="14.1" customHeight="1" spans="1:5">
      <c r="A26" s="53">
        <v>50305</v>
      </c>
      <c r="B26" s="53" t="s">
        <v>869</v>
      </c>
      <c r="C26" s="53">
        <f t="shared" si="1"/>
        <v>0</v>
      </c>
      <c r="D26" s="53"/>
      <c r="E26" s="53"/>
    </row>
    <row r="27" ht="14.1" customHeight="1" spans="1:5">
      <c r="A27" s="53">
        <v>50306</v>
      </c>
      <c r="B27" s="53" t="s">
        <v>870</v>
      </c>
      <c r="C27" s="53">
        <f t="shared" si="1"/>
        <v>0</v>
      </c>
      <c r="D27" s="53"/>
      <c r="E27" s="53"/>
    </row>
    <row r="28" ht="14.1" customHeight="1" spans="1:5">
      <c r="A28" s="53">
        <v>50307</v>
      </c>
      <c r="B28" s="53" t="s">
        <v>871</v>
      </c>
      <c r="C28" s="53">
        <f t="shared" si="1"/>
        <v>0</v>
      </c>
      <c r="D28" s="53"/>
      <c r="E28" s="53"/>
    </row>
    <row r="29" ht="14.1" customHeight="1" spans="1:5">
      <c r="A29" s="53">
        <v>50399</v>
      </c>
      <c r="B29" s="53" t="s">
        <v>872</v>
      </c>
      <c r="C29" s="53">
        <f t="shared" si="1"/>
        <v>0</v>
      </c>
      <c r="D29" s="53"/>
      <c r="E29" s="53"/>
    </row>
    <row r="30" ht="14.1" customHeight="1" spans="1:5">
      <c r="A30" s="53">
        <v>504</v>
      </c>
      <c r="B30" s="53" t="s">
        <v>873</v>
      </c>
      <c r="C30" s="53">
        <f t="shared" si="1"/>
        <v>0</v>
      </c>
      <c r="D30" s="53"/>
      <c r="E30" s="53"/>
    </row>
    <row r="31" ht="14.1" customHeight="1" spans="1:5">
      <c r="A31" s="53">
        <v>50401</v>
      </c>
      <c r="B31" s="53" t="s">
        <v>866</v>
      </c>
      <c r="C31" s="53">
        <f t="shared" si="1"/>
        <v>0</v>
      </c>
      <c r="D31" s="53"/>
      <c r="E31" s="53"/>
    </row>
    <row r="32" ht="14.1" customHeight="1" spans="1:5">
      <c r="A32" s="53">
        <v>50402</v>
      </c>
      <c r="B32" s="53" t="s">
        <v>867</v>
      </c>
      <c r="C32" s="53">
        <f t="shared" si="1"/>
        <v>0</v>
      </c>
      <c r="D32" s="53"/>
      <c r="E32" s="53"/>
    </row>
    <row r="33" ht="14.1" customHeight="1" spans="1:5">
      <c r="A33" s="53">
        <v>50403</v>
      </c>
      <c r="B33" s="53" t="s">
        <v>868</v>
      </c>
      <c r="C33" s="53">
        <f t="shared" si="1"/>
        <v>0</v>
      </c>
      <c r="D33" s="53"/>
      <c r="E33" s="53"/>
    </row>
    <row r="34" ht="14.1" customHeight="1" spans="1:5">
      <c r="A34" s="53">
        <v>50404</v>
      </c>
      <c r="B34" s="53" t="s">
        <v>870</v>
      </c>
      <c r="C34" s="53">
        <f t="shared" si="1"/>
        <v>0</v>
      </c>
      <c r="D34" s="53"/>
      <c r="E34" s="53"/>
    </row>
    <row r="35" ht="14.1" customHeight="1" spans="1:5">
      <c r="A35" s="53">
        <v>50405</v>
      </c>
      <c r="B35" s="53" t="s">
        <v>871</v>
      </c>
      <c r="C35" s="53">
        <f t="shared" si="1"/>
        <v>0</v>
      </c>
      <c r="D35" s="53"/>
      <c r="E35" s="53"/>
    </row>
    <row r="36" ht="14.1" customHeight="1" spans="1:5">
      <c r="A36" s="53">
        <v>50499</v>
      </c>
      <c r="B36" s="53" t="s">
        <v>872</v>
      </c>
      <c r="C36" s="53">
        <f t="shared" si="1"/>
        <v>0</v>
      </c>
      <c r="D36" s="53"/>
      <c r="E36" s="53"/>
    </row>
    <row r="37" ht="14.1" customHeight="1" spans="1:5">
      <c r="A37" s="53">
        <v>505</v>
      </c>
      <c r="B37" s="53" t="s">
        <v>874</v>
      </c>
      <c r="C37" s="53">
        <f>SUM(C38:C40)</f>
        <v>286009</v>
      </c>
      <c r="D37" s="53">
        <f t="shared" ref="D37:E37" si="3">SUM(D38:D40)</f>
        <v>213777</v>
      </c>
      <c r="E37" s="53">
        <f t="shared" si="3"/>
        <v>72232</v>
      </c>
    </row>
    <row r="38" ht="14.1" customHeight="1" spans="1:5">
      <c r="A38" s="53">
        <v>50501</v>
      </c>
      <c r="B38" s="53" t="s">
        <v>875</v>
      </c>
      <c r="C38" s="53">
        <f t="shared" si="1"/>
        <v>213777</v>
      </c>
      <c r="D38" s="53">
        <v>213777</v>
      </c>
      <c r="E38" s="53"/>
    </row>
    <row r="39" ht="14.1" customHeight="1" spans="1:5">
      <c r="A39" s="53">
        <v>50502</v>
      </c>
      <c r="B39" s="53" t="s">
        <v>876</v>
      </c>
      <c r="C39" s="53">
        <f t="shared" si="1"/>
        <v>72232</v>
      </c>
      <c r="D39" s="53"/>
      <c r="E39" s="53">
        <v>72232</v>
      </c>
    </row>
    <row r="40" ht="14.1" customHeight="1" spans="1:5">
      <c r="A40" s="53">
        <v>50599</v>
      </c>
      <c r="B40" s="53" t="s">
        <v>877</v>
      </c>
      <c r="C40" s="53">
        <f t="shared" si="1"/>
        <v>0</v>
      </c>
      <c r="D40" s="53"/>
      <c r="E40" s="53"/>
    </row>
    <row r="41" ht="14.1" customHeight="1" spans="1:5">
      <c r="A41" s="53">
        <v>506</v>
      </c>
      <c r="B41" s="53" t="s">
        <v>878</v>
      </c>
      <c r="C41" s="53">
        <f t="shared" si="1"/>
        <v>0</v>
      </c>
      <c r="D41" s="53"/>
      <c r="E41" s="53"/>
    </row>
    <row r="42" ht="14.1" customHeight="1" spans="1:5">
      <c r="A42" s="53">
        <v>50601</v>
      </c>
      <c r="B42" s="53" t="s">
        <v>879</v>
      </c>
      <c r="C42" s="53">
        <f t="shared" si="1"/>
        <v>0</v>
      </c>
      <c r="D42" s="53"/>
      <c r="E42" s="53"/>
    </row>
    <row r="43" ht="14.1" customHeight="1" spans="1:5">
      <c r="A43" s="53">
        <v>50602</v>
      </c>
      <c r="B43" s="53" t="s">
        <v>880</v>
      </c>
      <c r="C43" s="53">
        <f t="shared" si="1"/>
        <v>0</v>
      </c>
      <c r="D43" s="53"/>
      <c r="E43" s="53"/>
    </row>
    <row r="44" ht="14.1" customHeight="1" spans="1:5">
      <c r="A44" s="53">
        <v>507</v>
      </c>
      <c r="B44" s="53" t="s">
        <v>881</v>
      </c>
      <c r="C44" s="53">
        <f t="shared" si="1"/>
        <v>0</v>
      </c>
      <c r="D44" s="53"/>
      <c r="E44" s="53"/>
    </row>
    <row r="45" ht="14.1" customHeight="1" spans="1:5">
      <c r="A45" s="53">
        <v>50701</v>
      </c>
      <c r="B45" s="53" t="s">
        <v>882</v>
      </c>
      <c r="C45" s="53">
        <f t="shared" si="1"/>
        <v>0</v>
      </c>
      <c r="D45" s="53"/>
      <c r="E45" s="53"/>
    </row>
    <row r="46" ht="14.1" customHeight="1" spans="1:5">
      <c r="A46" s="53">
        <v>50702</v>
      </c>
      <c r="B46" s="53" t="s">
        <v>883</v>
      </c>
      <c r="C46" s="53">
        <f t="shared" si="1"/>
        <v>0</v>
      </c>
      <c r="D46" s="53"/>
      <c r="E46" s="53"/>
    </row>
    <row r="47" ht="14.1" customHeight="1" spans="1:5">
      <c r="A47" s="53">
        <v>50799</v>
      </c>
      <c r="B47" s="53" t="s">
        <v>884</v>
      </c>
      <c r="C47" s="53">
        <f t="shared" si="1"/>
        <v>0</v>
      </c>
      <c r="D47" s="53"/>
      <c r="E47" s="53"/>
    </row>
    <row r="48" ht="14.1" customHeight="1" spans="1:5">
      <c r="A48" s="53">
        <v>508</v>
      </c>
      <c r="B48" s="53" t="s">
        <v>885</v>
      </c>
      <c r="C48" s="53">
        <f t="shared" si="1"/>
        <v>0</v>
      </c>
      <c r="D48" s="53"/>
      <c r="E48" s="53"/>
    </row>
    <row r="49" ht="14.1" customHeight="1" spans="1:5">
      <c r="A49" s="53">
        <v>50801</v>
      </c>
      <c r="B49" s="53" t="s">
        <v>886</v>
      </c>
      <c r="C49" s="53">
        <f t="shared" si="1"/>
        <v>0</v>
      </c>
      <c r="D49" s="53"/>
      <c r="E49" s="53"/>
    </row>
    <row r="50" ht="14.1" customHeight="1" spans="1:5">
      <c r="A50" s="53">
        <v>50802</v>
      </c>
      <c r="B50" s="53" t="s">
        <v>887</v>
      </c>
      <c r="C50" s="53">
        <f t="shared" si="1"/>
        <v>0</v>
      </c>
      <c r="D50" s="53"/>
      <c r="E50" s="53"/>
    </row>
    <row r="51" customHeight="1" spans="1:5">
      <c r="A51" s="53">
        <v>509</v>
      </c>
      <c r="B51" s="53" t="s">
        <v>888</v>
      </c>
      <c r="C51" s="53">
        <f>SUM(C52:C56)</f>
        <v>35529</v>
      </c>
      <c r="D51" s="53">
        <f t="shared" ref="D51:E51" si="4">SUM(D52:D56)</f>
        <v>35529</v>
      </c>
      <c r="E51" s="53">
        <f t="shared" si="4"/>
        <v>0</v>
      </c>
    </row>
    <row r="52" customHeight="1" spans="1:5">
      <c r="A52" s="53">
        <v>50901</v>
      </c>
      <c r="B52" s="53" t="s">
        <v>889</v>
      </c>
      <c r="C52" s="53">
        <f t="shared" si="1"/>
        <v>34053</v>
      </c>
      <c r="D52" s="53">
        <v>34053</v>
      </c>
      <c r="E52" s="53"/>
    </row>
    <row r="53" customHeight="1" spans="1:5">
      <c r="A53" s="53">
        <v>50902</v>
      </c>
      <c r="B53" s="53" t="s">
        <v>890</v>
      </c>
      <c r="C53" s="53">
        <f t="shared" si="1"/>
        <v>0</v>
      </c>
      <c r="D53" s="53">
        <v>0</v>
      </c>
      <c r="E53" s="53"/>
    </row>
    <row r="54" customHeight="1" spans="1:5">
      <c r="A54" s="53">
        <v>50903</v>
      </c>
      <c r="B54" s="53" t="s">
        <v>891</v>
      </c>
      <c r="C54" s="53">
        <f t="shared" si="1"/>
        <v>0</v>
      </c>
      <c r="D54" s="53">
        <v>0</v>
      </c>
      <c r="E54" s="53"/>
    </row>
    <row r="55" customHeight="1" spans="1:5">
      <c r="A55" s="53">
        <v>50905</v>
      </c>
      <c r="B55" s="53" t="s">
        <v>892</v>
      </c>
      <c r="C55" s="53">
        <f t="shared" si="1"/>
        <v>175</v>
      </c>
      <c r="D55" s="53">
        <v>175</v>
      </c>
      <c r="E55" s="53"/>
    </row>
    <row r="56" customHeight="1" spans="1:5">
      <c r="A56" s="53">
        <v>50999</v>
      </c>
      <c r="B56" s="53" t="s">
        <v>893</v>
      </c>
      <c r="C56" s="53">
        <f t="shared" si="1"/>
        <v>1301</v>
      </c>
      <c r="D56" s="53">
        <v>1301</v>
      </c>
      <c r="E56" s="53"/>
    </row>
    <row r="57" customHeight="1" spans="1:5">
      <c r="A57" s="53">
        <v>510</v>
      </c>
      <c r="B57" s="53" t="s">
        <v>894</v>
      </c>
      <c r="C57" s="53">
        <v>0</v>
      </c>
      <c r="D57" s="53"/>
      <c r="E57" s="53"/>
    </row>
    <row r="58" customHeight="1" spans="1:5">
      <c r="A58" s="53">
        <v>51002</v>
      </c>
      <c r="B58" s="53" t="s">
        <v>895</v>
      </c>
      <c r="C58" s="53">
        <v>0</v>
      </c>
      <c r="D58" s="53"/>
      <c r="E58" s="53"/>
    </row>
    <row r="59" customHeight="1" spans="1:5">
      <c r="A59" s="53">
        <v>51003</v>
      </c>
      <c r="B59" s="53" t="s">
        <v>896</v>
      </c>
      <c r="C59" s="53">
        <v>0</v>
      </c>
      <c r="D59" s="53"/>
      <c r="E59" s="53"/>
    </row>
    <row r="60" customHeight="1" spans="1:5">
      <c r="A60" s="53">
        <v>511</v>
      </c>
      <c r="B60" s="53" t="s">
        <v>897</v>
      </c>
      <c r="C60" s="53">
        <v>0</v>
      </c>
      <c r="D60" s="53"/>
      <c r="E60" s="53"/>
    </row>
    <row r="61" customHeight="1" spans="1:5">
      <c r="A61" s="53">
        <v>51101</v>
      </c>
      <c r="B61" s="53" t="s">
        <v>898</v>
      </c>
      <c r="C61" s="53">
        <v>0</v>
      </c>
      <c r="D61" s="53"/>
      <c r="E61" s="53"/>
    </row>
    <row r="62" customHeight="1" spans="1:5">
      <c r="A62" s="53">
        <v>51102</v>
      </c>
      <c r="B62" s="53" t="s">
        <v>899</v>
      </c>
      <c r="C62" s="53">
        <v>0</v>
      </c>
      <c r="D62" s="53"/>
      <c r="E62" s="53"/>
    </row>
    <row r="63" customHeight="1" spans="1:5">
      <c r="A63" s="53">
        <v>51103</v>
      </c>
      <c r="B63" s="53" t="s">
        <v>900</v>
      </c>
      <c r="C63" s="53">
        <v>0</v>
      </c>
      <c r="D63" s="53"/>
      <c r="E63" s="53"/>
    </row>
    <row r="64" customHeight="1" spans="1:5">
      <c r="A64" s="53">
        <v>51104</v>
      </c>
      <c r="B64" s="53" t="s">
        <v>901</v>
      </c>
      <c r="C64" s="53">
        <v>0</v>
      </c>
      <c r="D64" s="53"/>
      <c r="E64" s="53"/>
    </row>
    <row r="65" customHeight="1" spans="1:5">
      <c r="A65" s="53">
        <v>599</v>
      </c>
      <c r="B65" s="53" t="s">
        <v>80</v>
      </c>
      <c r="C65" s="53">
        <v>0</v>
      </c>
      <c r="D65" s="53"/>
      <c r="E65" s="53"/>
    </row>
    <row r="66" customHeight="1" spans="1:5">
      <c r="A66" s="53">
        <v>59906</v>
      </c>
      <c r="B66" s="53" t="s">
        <v>902</v>
      </c>
      <c r="C66" s="53">
        <v>0</v>
      </c>
      <c r="D66" s="53"/>
      <c r="E66" s="53"/>
    </row>
    <row r="67" customHeight="1" spans="1:5">
      <c r="A67" s="53">
        <v>59907</v>
      </c>
      <c r="B67" s="53" t="s">
        <v>903</v>
      </c>
      <c r="C67" s="53">
        <v>0</v>
      </c>
      <c r="D67" s="53"/>
      <c r="E67" s="53"/>
    </row>
    <row r="68" customHeight="1" spans="1:5">
      <c r="A68" s="53">
        <v>59908</v>
      </c>
      <c r="B68" s="53" t="s">
        <v>904</v>
      </c>
      <c r="C68" s="53">
        <v>0</v>
      </c>
      <c r="D68" s="53"/>
      <c r="E68" s="53"/>
    </row>
    <row r="69" customHeight="1" spans="1:5">
      <c r="A69" s="53">
        <v>59999</v>
      </c>
      <c r="B69" s="53" t="s">
        <v>556</v>
      </c>
      <c r="C69" s="53">
        <v>0</v>
      </c>
      <c r="D69" s="53"/>
      <c r="E69" s="53"/>
    </row>
  </sheetData>
  <mergeCells count="3">
    <mergeCell ref="A1:E1"/>
    <mergeCell ref="A3:B3"/>
    <mergeCell ref="C3:E3"/>
  </mergeCells>
  <printOptions horizontalCentered="1"/>
  <pageMargins left="0.78740157480315" right="0.590551181102362" top="0.708661417322835" bottom="0.78740157480315" header="0.31496062992126" footer="0.31496062992126"/>
  <pageSetup paperSize="9" firstPageNumber="33" orientation="portrait" useFirstPageNumber="1"/>
  <headerFooter alignWithMargins="0">
    <oddFooter>&amp;C第 32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workbookViewId="0">
      <selection activeCell="B24" sqref="B24"/>
    </sheetView>
  </sheetViews>
  <sheetFormatPr defaultColWidth="9" defaultRowHeight="13.5" outlineLevelCol="1"/>
  <cols>
    <col min="1" max="1" width="52" customWidth="1"/>
    <col min="2" max="2" width="36.25" style="38" customWidth="1"/>
  </cols>
  <sheetData>
    <row r="1" ht="23.25" spans="1:2">
      <c r="A1" s="18" t="s">
        <v>905</v>
      </c>
      <c r="B1" s="18"/>
    </row>
    <row r="2" ht="18.75" customHeight="1" spans="1:2">
      <c r="A2" s="19" t="s">
        <v>906</v>
      </c>
      <c r="B2" s="39" t="s">
        <v>27</v>
      </c>
    </row>
    <row r="3" ht="20.1" customHeight="1" spans="1:2">
      <c r="A3" s="21" t="s">
        <v>786</v>
      </c>
      <c r="B3" s="40" t="s">
        <v>107</v>
      </c>
    </row>
    <row r="4" ht="20.1" customHeight="1" spans="1:2">
      <c r="A4" s="21" t="s">
        <v>787</v>
      </c>
      <c r="B4" s="41">
        <f>SUM(B5:B15)</f>
        <v>62784</v>
      </c>
    </row>
    <row r="5" ht="20.1" customHeight="1" spans="1:2">
      <c r="A5" s="42" t="s">
        <v>788</v>
      </c>
      <c r="B5" s="41">
        <v>2335</v>
      </c>
    </row>
    <row r="6" ht="20.1" customHeight="1" spans="1:2">
      <c r="A6" s="42" t="s">
        <v>789</v>
      </c>
      <c r="B6" s="41">
        <v>5681</v>
      </c>
    </row>
    <row r="7" ht="20.1" customHeight="1" spans="1:2">
      <c r="A7" s="42" t="s">
        <v>790</v>
      </c>
      <c r="B7" s="41">
        <v>5486</v>
      </c>
    </row>
    <row r="8" ht="20.1" customHeight="1" spans="1:2">
      <c r="A8" s="42" t="s">
        <v>791</v>
      </c>
      <c r="B8" s="41">
        <v>5395</v>
      </c>
    </row>
    <row r="9" ht="20.1" customHeight="1" spans="1:2">
      <c r="A9" s="42" t="s">
        <v>792</v>
      </c>
      <c r="B9" s="41">
        <v>5441</v>
      </c>
    </row>
    <row r="10" ht="20.1" customHeight="1" spans="1:2">
      <c r="A10" s="42" t="s">
        <v>793</v>
      </c>
      <c r="B10" s="41">
        <v>6033</v>
      </c>
    </row>
    <row r="11" ht="20.1" customHeight="1" spans="1:2">
      <c r="A11" s="42" t="s">
        <v>794</v>
      </c>
      <c r="B11" s="41">
        <v>7605</v>
      </c>
    </row>
    <row r="12" ht="20.1" customHeight="1" spans="1:2">
      <c r="A12" s="42" t="s">
        <v>795</v>
      </c>
      <c r="B12" s="41">
        <v>7712</v>
      </c>
    </row>
    <row r="13" ht="20.1" customHeight="1" spans="1:2">
      <c r="A13" s="42" t="s">
        <v>796</v>
      </c>
      <c r="B13" s="41">
        <v>6289</v>
      </c>
    </row>
    <row r="14" ht="20.1" customHeight="1" spans="1:2">
      <c r="A14" s="42" t="s">
        <v>797</v>
      </c>
      <c r="B14" s="41">
        <v>5506</v>
      </c>
    </row>
    <row r="15" ht="20.1" customHeight="1" spans="1:2">
      <c r="A15" s="42" t="s">
        <v>798</v>
      </c>
      <c r="B15" s="41">
        <v>5301</v>
      </c>
    </row>
  </sheetData>
  <mergeCells count="1">
    <mergeCell ref="A1:B1"/>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33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3"/>
  <sheetViews>
    <sheetView showZeros="0" workbookViewId="0">
      <selection activeCell="A1" sqref="A1:B1"/>
    </sheetView>
  </sheetViews>
  <sheetFormatPr defaultColWidth="9" defaultRowHeight="13.5" outlineLevelCol="1"/>
  <cols>
    <col min="1" max="1" width="78.625" customWidth="1"/>
    <col min="2" max="2" width="9.75" customWidth="1"/>
  </cols>
  <sheetData>
    <row r="1" ht="23.25" spans="1:2">
      <c r="A1" s="18" t="s">
        <v>907</v>
      </c>
      <c r="B1" s="18"/>
    </row>
    <row r="2" ht="18.75" customHeight="1" spans="1:2">
      <c r="A2" s="19" t="s">
        <v>785</v>
      </c>
      <c r="B2" s="20" t="s">
        <v>27</v>
      </c>
    </row>
    <row r="3" s="17" customFormat="1" ht="14.1" customHeight="1" spans="1:2">
      <c r="A3" s="21" t="s">
        <v>908</v>
      </c>
      <c r="B3" s="22" t="s">
        <v>107</v>
      </c>
    </row>
    <row r="4" s="17" customFormat="1" ht="14.1" customHeight="1" spans="1:2">
      <c r="A4" s="23" t="s">
        <v>909</v>
      </c>
      <c r="B4" s="24">
        <f>SUM(B5,B57,B129,B199,B269,B340,B415,B476,B543,B612,B680)</f>
        <v>61953.21</v>
      </c>
    </row>
    <row r="5" s="17" customFormat="1" ht="14.1" customHeight="1" spans="1:2">
      <c r="A5" s="25" t="s">
        <v>788</v>
      </c>
      <c r="B5" s="26">
        <f>SUM(B6:B56)</f>
        <v>2692.9</v>
      </c>
    </row>
    <row r="6" s="17" customFormat="1" ht="14.1" customHeight="1" spans="1:2">
      <c r="A6" s="27" t="s">
        <v>910</v>
      </c>
      <c r="B6" s="28">
        <v>0.6</v>
      </c>
    </row>
    <row r="7" s="17" customFormat="1" ht="14.1" customHeight="1" spans="1:2">
      <c r="A7" s="27" t="s">
        <v>911</v>
      </c>
      <c r="B7" s="28">
        <v>95.4</v>
      </c>
    </row>
    <row r="8" s="17" customFormat="1" ht="14.1" customHeight="1" spans="1:2">
      <c r="A8" s="27" t="s">
        <v>912</v>
      </c>
      <c r="B8" s="28">
        <v>16</v>
      </c>
    </row>
    <row r="9" s="17" customFormat="1" ht="14.1" customHeight="1" spans="1:2">
      <c r="A9" s="27" t="s">
        <v>913</v>
      </c>
      <c r="B9" s="28">
        <v>41.1</v>
      </c>
    </row>
    <row r="10" s="17" customFormat="1" ht="14.1" customHeight="1" spans="1:2">
      <c r="A10" s="27" t="s">
        <v>914</v>
      </c>
      <c r="B10" s="28">
        <v>18.8</v>
      </c>
    </row>
    <row r="11" s="17" customFormat="1" ht="14.1" customHeight="1" spans="1:2">
      <c r="A11" s="27" t="s">
        <v>915</v>
      </c>
      <c r="B11" s="28">
        <v>1.4</v>
      </c>
    </row>
    <row r="12" s="17" customFormat="1" ht="14.1" customHeight="1" spans="1:2">
      <c r="A12" s="27" t="s">
        <v>916</v>
      </c>
      <c r="B12" s="28">
        <v>0.8</v>
      </c>
    </row>
    <row r="13" s="17" customFormat="1" ht="14.1" customHeight="1" spans="1:2">
      <c r="A13" s="27" t="s">
        <v>917</v>
      </c>
      <c r="B13" s="28">
        <v>104.2</v>
      </c>
    </row>
    <row r="14" s="17" customFormat="1" ht="14.1" customHeight="1" spans="1:2">
      <c r="A14" s="27" t="s">
        <v>918</v>
      </c>
      <c r="B14" s="28">
        <v>8.5</v>
      </c>
    </row>
    <row r="15" s="17" customFormat="1" ht="14.1" customHeight="1" spans="1:2">
      <c r="A15" s="27" t="s">
        <v>919</v>
      </c>
      <c r="B15" s="28">
        <v>145.6</v>
      </c>
    </row>
    <row r="16" s="17" customFormat="1" ht="14.1" customHeight="1" spans="1:2">
      <c r="A16" s="27" t="s">
        <v>920</v>
      </c>
      <c r="B16" s="28">
        <v>265.7</v>
      </c>
    </row>
    <row r="17" s="17" customFormat="1" ht="14.1" customHeight="1" spans="1:2">
      <c r="A17" s="27" t="s">
        <v>921</v>
      </c>
      <c r="B17" s="28">
        <v>1.7</v>
      </c>
    </row>
    <row r="18" s="17" customFormat="1" ht="14.1" customHeight="1" spans="1:2">
      <c r="A18" s="27" t="s">
        <v>922</v>
      </c>
      <c r="B18" s="28">
        <v>162.7</v>
      </c>
    </row>
    <row r="19" s="17" customFormat="1" ht="14.1" customHeight="1" spans="1:2">
      <c r="A19" s="27" t="s">
        <v>923</v>
      </c>
      <c r="B19" s="28">
        <v>170.7</v>
      </c>
    </row>
    <row r="20" s="17" customFormat="1" ht="14.1" customHeight="1" spans="1:2">
      <c r="A20" s="27" t="s">
        <v>924</v>
      </c>
      <c r="B20" s="28">
        <v>0.3</v>
      </c>
    </row>
    <row r="21" s="17" customFormat="1" ht="14.1" customHeight="1" spans="1:2">
      <c r="A21" s="27" t="s">
        <v>925</v>
      </c>
      <c r="B21" s="28">
        <v>1</v>
      </c>
    </row>
    <row r="22" s="17" customFormat="1" ht="14.1" customHeight="1" spans="1:2">
      <c r="A22" s="27" t="s">
        <v>926</v>
      </c>
      <c r="B22" s="28">
        <v>4.5</v>
      </c>
    </row>
    <row r="23" s="17" customFormat="1" ht="14.1" customHeight="1" spans="1:2">
      <c r="A23" s="27" t="s">
        <v>927</v>
      </c>
      <c r="B23" s="28">
        <v>5</v>
      </c>
    </row>
    <row r="24" s="17" customFormat="1" ht="14.1" customHeight="1" spans="1:2">
      <c r="A24" s="27" t="s">
        <v>928</v>
      </c>
      <c r="B24" s="28">
        <v>24.4</v>
      </c>
    </row>
    <row r="25" s="17" customFormat="1" ht="14.1" customHeight="1" spans="1:2">
      <c r="A25" s="27" t="s">
        <v>929</v>
      </c>
      <c r="B25" s="28">
        <v>0.5</v>
      </c>
    </row>
    <row r="26" s="17" customFormat="1" ht="14.1" customHeight="1" spans="1:2">
      <c r="A26" s="27" t="s">
        <v>930</v>
      </c>
      <c r="B26" s="28">
        <v>0</v>
      </c>
    </row>
    <row r="27" s="17" customFormat="1" ht="14.1" customHeight="1" spans="1:2">
      <c r="A27" s="27" t="s">
        <v>931</v>
      </c>
      <c r="B27" s="28">
        <v>332.7</v>
      </c>
    </row>
    <row r="28" s="17" customFormat="1" ht="14.1" customHeight="1" spans="1:2">
      <c r="A28" s="27" t="s">
        <v>932</v>
      </c>
      <c r="B28" s="28">
        <v>5.5</v>
      </c>
    </row>
    <row r="29" s="17" customFormat="1" ht="14.1" customHeight="1" spans="1:2">
      <c r="A29" s="27" t="s">
        <v>933</v>
      </c>
      <c r="B29" s="28">
        <v>53.1</v>
      </c>
    </row>
    <row r="30" s="17" customFormat="1" ht="14.1" customHeight="1" spans="1:2">
      <c r="A30" s="27" t="s">
        <v>934</v>
      </c>
      <c r="B30" s="28">
        <v>25</v>
      </c>
    </row>
    <row r="31" s="17" customFormat="1" ht="14.1" customHeight="1" spans="1:2">
      <c r="A31" s="27" t="s">
        <v>935</v>
      </c>
      <c r="B31" s="28">
        <v>3.6</v>
      </c>
    </row>
    <row r="32" s="17" customFormat="1" ht="14.1" customHeight="1" spans="1:2">
      <c r="A32" s="27" t="s">
        <v>936</v>
      </c>
      <c r="B32" s="28">
        <v>18.1</v>
      </c>
    </row>
    <row r="33" s="17" customFormat="1" ht="14.1" customHeight="1" spans="1:2">
      <c r="A33" s="27" t="s">
        <v>937</v>
      </c>
      <c r="B33" s="28">
        <v>2.4</v>
      </c>
    </row>
    <row r="34" s="17" customFormat="1" ht="14.1" customHeight="1" spans="1:2">
      <c r="A34" s="27" t="s">
        <v>938</v>
      </c>
      <c r="B34" s="28">
        <v>268</v>
      </c>
    </row>
    <row r="35" s="17" customFormat="1" ht="14.1" customHeight="1" spans="1:2">
      <c r="A35" s="27" t="s">
        <v>939</v>
      </c>
      <c r="B35" s="28">
        <v>1.5</v>
      </c>
    </row>
    <row r="36" s="17" customFormat="1" ht="14.1" customHeight="1" spans="1:2">
      <c r="A36" s="27" t="s">
        <v>940</v>
      </c>
      <c r="B36" s="28">
        <v>3</v>
      </c>
    </row>
    <row r="37" s="17" customFormat="1" ht="14.1" customHeight="1" spans="1:2">
      <c r="A37" s="27" t="s">
        <v>941</v>
      </c>
      <c r="B37" s="28">
        <v>1</v>
      </c>
    </row>
    <row r="38" s="17" customFormat="1" ht="14.1" customHeight="1" spans="1:2">
      <c r="A38" s="27" t="s">
        <v>942</v>
      </c>
      <c r="B38" s="28">
        <v>0.5</v>
      </c>
    </row>
    <row r="39" s="17" customFormat="1" ht="14.1" customHeight="1" spans="1:2">
      <c r="A39" s="27" t="s">
        <v>943</v>
      </c>
      <c r="B39" s="28">
        <v>22.3</v>
      </c>
    </row>
    <row r="40" s="17" customFormat="1" ht="14.1" customHeight="1" spans="1:2">
      <c r="A40" s="27" t="s">
        <v>944</v>
      </c>
      <c r="B40" s="28">
        <v>18</v>
      </c>
    </row>
    <row r="41" s="17" customFormat="1" ht="14.1" customHeight="1" spans="1:2">
      <c r="A41" s="27" t="s">
        <v>945</v>
      </c>
      <c r="B41" s="28">
        <v>5</v>
      </c>
    </row>
    <row r="42" s="17" customFormat="1" ht="14.1" customHeight="1" spans="1:2">
      <c r="A42" s="27" t="s">
        <v>946</v>
      </c>
      <c r="B42" s="28">
        <v>17.5</v>
      </c>
    </row>
    <row r="43" s="17" customFormat="1" ht="14.1" customHeight="1" spans="1:2">
      <c r="A43" s="27" t="s">
        <v>947</v>
      </c>
      <c r="B43" s="28">
        <v>124.4</v>
      </c>
    </row>
    <row r="44" s="17" customFormat="1" ht="14.1" customHeight="1" spans="1:2">
      <c r="A44" s="27" t="s">
        <v>948</v>
      </c>
      <c r="B44" s="28">
        <v>26.2</v>
      </c>
    </row>
    <row r="45" s="17" customFormat="1" ht="14.1" customHeight="1" spans="1:2">
      <c r="A45" s="27" t="s">
        <v>949</v>
      </c>
      <c r="B45" s="28">
        <v>5</v>
      </c>
    </row>
    <row r="46" s="17" customFormat="1" ht="14.1" customHeight="1" spans="1:2">
      <c r="A46" s="27" t="s">
        <v>950</v>
      </c>
      <c r="B46" s="28">
        <v>20</v>
      </c>
    </row>
    <row r="47" s="17" customFormat="1" ht="14.1" customHeight="1" spans="1:2">
      <c r="A47" s="27" t="s">
        <v>951</v>
      </c>
      <c r="B47" s="28">
        <v>300</v>
      </c>
    </row>
    <row r="48" s="17" customFormat="1" ht="14.1" customHeight="1" spans="1:2">
      <c r="A48" s="27" t="s">
        <v>952</v>
      </c>
      <c r="B48" s="28">
        <v>6</v>
      </c>
    </row>
    <row r="49" s="17" customFormat="1" ht="14.1" customHeight="1" spans="1:2">
      <c r="A49" s="27" t="s">
        <v>953</v>
      </c>
      <c r="B49" s="28">
        <v>8.8</v>
      </c>
    </row>
    <row r="50" s="17" customFormat="1" ht="14.1" customHeight="1" spans="1:2">
      <c r="A50" s="27" t="s">
        <v>954</v>
      </c>
      <c r="B50" s="28">
        <v>15</v>
      </c>
    </row>
    <row r="51" s="17" customFormat="1" ht="14.1" customHeight="1" spans="1:2">
      <c r="A51" s="27" t="s">
        <v>955</v>
      </c>
      <c r="B51" s="28">
        <v>66.2</v>
      </c>
    </row>
    <row r="52" s="17" customFormat="1" ht="14.1" customHeight="1" spans="1:2">
      <c r="A52" s="27" t="s">
        <v>956</v>
      </c>
      <c r="B52" s="28">
        <v>50</v>
      </c>
    </row>
    <row r="53" s="17" customFormat="1" ht="14.1" customHeight="1" spans="1:2">
      <c r="A53" s="27" t="s">
        <v>957</v>
      </c>
      <c r="B53" s="28">
        <v>93.3</v>
      </c>
    </row>
    <row r="54" s="17" customFormat="1" ht="14.1" customHeight="1" spans="1:2">
      <c r="A54" s="27" t="s">
        <v>958</v>
      </c>
      <c r="B54" s="28">
        <v>5</v>
      </c>
    </row>
    <row r="55" s="17" customFormat="1" ht="14.1" customHeight="1" spans="1:2">
      <c r="A55" s="27" t="s">
        <v>959</v>
      </c>
      <c r="B55" s="28">
        <v>86.9</v>
      </c>
    </row>
    <row r="56" s="17" customFormat="1" ht="14.1" customHeight="1" spans="1:2">
      <c r="A56" s="27" t="s">
        <v>960</v>
      </c>
      <c r="B56" s="28">
        <v>40</v>
      </c>
    </row>
    <row r="57" s="17" customFormat="1" ht="14.1" customHeight="1" spans="1:2">
      <c r="A57" s="25" t="s">
        <v>789</v>
      </c>
      <c r="B57" s="26">
        <f>SUM(B58:B128)</f>
        <v>4874.45</v>
      </c>
    </row>
    <row r="58" s="17" customFormat="1" ht="14.1" customHeight="1" spans="1:2">
      <c r="A58" s="27" t="s">
        <v>910</v>
      </c>
      <c r="B58" s="28">
        <v>0.84</v>
      </c>
    </row>
    <row r="59" s="17" customFormat="1" ht="14.1" customHeight="1" spans="1:2">
      <c r="A59" s="27" t="s">
        <v>961</v>
      </c>
      <c r="B59" s="28">
        <v>47.7</v>
      </c>
    </row>
    <row r="60" s="17" customFormat="1" ht="14.1" customHeight="1" spans="1:2">
      <c r="A60" s="27" t="s">
        <v>962</v>
      </c>
      <c r="B60" s="28">
        <v>20</v>
      </c>
    </row>
    <row r="61" s="17" customFormat="1" ht="14.1" customHeight="1" spans="1:2">
      <c r="A61" s="27" t="s">
        <v>912</v>
      </c>
      <c r="B61" s="28">
        <v>8</v>
      </c>
    </row>
    <row r="62" s="17" customFormat="1" ht="14.1" customHeight="1" spans="1:2">
      <c r="A62" s="27" t="s">
        <v>913</v>
      </c>
      <c r="B62" s="28">
        <v>48.19</v>
      </c>
    </row>
    <row r="63" s="17" customFormat="1" ht="14.1" customHeight="1" spans="1:2">
      <c r="A63" s="27" t="s">
        <v>963</v>
      </c>
      <c r="B63" s="28">
        <v>34.56</v>
      </c>
    </row>
    <row r="64" s="17" customFormat="1" ht="14.1" customHeight="1" spans="1:2">
      <c r="A64" s="27" t="s">
        <v>914</v>
      </c>
      <c r="B64" s="28">
        <v>28.14</v>
      </c>
    </row>
    <row r="65" s="17" customFormat="1" ht="14.1" customHeight="1" spans="1:2">
      <c r="A65" s="27" t="s">
        <v>915</v>
      </c>
      <c r="B65" s="28">
        <v>4.8</v>
      </c>
    </row>
    <row r="66" s="17" customFormat="1" ht="14.1" customHeight="1" spans="1:2">
      <c r="A66" s="27" t="s">
        <v>916</v>
      </c>
      <c r="B66" s="28">
        <v>0.8</v>
      </c>
    </row>
    <row r="67" s="17" customFormat="1" ht="14.1" customHeight="1" spans="1:2">
      <c r="A67" s="27" t="s">
        <v>917</v>
      </c>
      <c r="B67" s="28">
        <v>97.9</v>
      </c>
    </row>
    <row r="68" s="17" customFormat="1" ht="14.1" customHeight="1" spans="1:2">
      <c r="A68" s="27" t="s">
        <v>964</v>
      </c>
      <c r="B68" s="28">
        <v>40</v>
      </c>
    </row>
    <row r="69" s="17" customFormat="1" ht="14.1" customHeight="1" spans="1:2">
      <c r="A69" s="27" t="s">
        <v>918</v>
      </c>
      <c r="B69" s="28">
        <v>9.35</v>
      </c>
    </row>
    <row r="70" s="17" customFormat="1" ht="14.1" customHeight="1" spans="1:2">
      <c r="A70" s="27" t="s">
        <v>919</v>
      </c>
      <c r="B70" s="28">
        <v>198.33</v>
      </c>
    </row>
    <row r="71" s="17" customFormat="1" ht="14.1" customHeight="1" spans="1:2">
      <c r="A71" s="27" t="s">
        <v>965</v>
      </c>
      <c r="B71" s="28">
        <v>84</v>
      </c>
    </row>
    <row r="72" s="17" customFormat="1" ht="14.1" customHeight="1" spans="1:2">
      <c r="A72" s="27" t="s">
        <v>920</v>
      </c>
      <c r="B72" s="28">
        <v>85.81</v>
      </c>
    </row>
    <row r="73" s="17" customFormat="1" ht="14.1" customHeight="1" spans="1:2">
      <c r="A73" s="27" t="s">
        <v>921</v>
      </c>
      <c r="B73" s="28">
        <v>0</v>
      </c>
    </row>
    <row r="74" s="17" customFormat="1" ht="14.1" customHeight="1" spans="1:2">
      <c r="A74" s="27" t="s">
        <v>922</v>
      </c>
      <c r="B74" s="28">
        <v>364.26</v>
      </c>
    </row>
    <row r="75" s="17" customFormat="1" ht="14.1" customHeight="1" spans="1:2">
      <c r="A75" s="27" t="s">
        <v>924</v>
      </c>
      <c r="B75" s="28">
        <v>0.72</v>
      </c>
    </row>
    <row r="76" s="17" customFormat="1" ht="14.1" customHeight="1" spans="1:2">
      <c r="A76" s="27" t="s">
        <v>925</v>
      </c>
      <c r="B76" s="28">
        <v>1</v>
      </c>
    </row>
    <row r="77" s="17" customFormat="1" ht="14.1" customHeight="1" spans="1:2">
      <c r="A77" s="27" t="s">
        <v>926</v>
      </c>
      <c r="B77" s="28">
        <v>5.87</v>
      </c>
    </row>
    <row r="78" s="17" customFormat="1" ht="14.1" customHeight="1" spans="1:2">
      <c r="A78" s="27" t="s">
        <v>928</v>
      </c>
      <c r="B78" s="28">
        <v>23.87</v>
      </c>
    </row>
    <row r="79" s="17" customFormat="1" ht="14.1" customHeight="1" spans="1:2">
      <c r="A79" s="27" t="s">
        <v>966</v>
      </c>
      <c r="B79" s="28">
        <v>166</v>
      </c>
    </row>
    <row r="80" s="17" customFormat="1" ht="14.1" customHeight="1" spans="1:2">
      <c r="A80" s="27" t="s">
        <v>929</v>
      </c>
      <c r="B80" s="28">
        <v>0.5</v>
      </c>
    </row>
    <row r="81" s="17" customFormat="1" ht="14.1" customHeight="1" spans="1:2">
      <c r="A81" s="27" t="s">
        <v>967</v>
      </c>
      <c r="B81" s="28">
        <v>19.04</v>
      </c>
    </row>
    <row r="82" s="17" customFormat="1" ht="14.1" customHeight="1" spans="1:2">
      <c r="A82" s="27" t="s">
        <v>930</v>
      </c>
      <c r="B82" s="28">
        <v>0.85</v>
      </c>
    </row>
    <row r="83" s="17" customFormat="1" ht="14.1" customHeight="1" spans="1:2">
      <c r="A83" s="27" t="s">
        <v>931</v>
      </c>
      <c r="B83" s="28">
        <v>375.69</v>
      </c>
    </row>
    <row r="84" s="17" customFormat="1" ht="14.1" customHeight="1" spans="1:2">
      <c r="A84" s="27" t="s">
        <v>932</v>
      </c>
      <c r="B84" s="28">
        <v>7.42</v>
      </c>
    </row>
    <row r="85" s="17" customFormat="1" ht="14.1" customHeight="1" spans="1:2">
      <c r="A85" s="27" t="s">
        <v>968</v>
      </c>
      <c r="B85" s="28">
        <v>1.18</v>
      </c>
    </row>
    <row r="86" s="17" customFormat="1" ht="14.1" customHeight="1" spans="1:2">
      <c r="A86" s="27" t="s">
        <v>933</v>
      </c>
      <c r="B86" s="28">
        <v>62.91</v>
      </c>
    </row>
    <row r="87" s="17" customFormat="1" ht="14.1" customHeight="1" spans="1:2">
      <c r="A87" s="27" t="s">
        <v>969</v>
      </c>
      <c r="B87" s="28">
        <v>15</v>
      </c>
    </row>
    <row r="88" s="17" customFormat="1" ht="14.1" customHeight="1" spans="1:2">
      <c r="A88" s="27" t="s">
        <v>934</v>
      </c>
      <c r="B88" s="28">
        <v>38.61</v>
      </c>
    </row>
    <row r="89" s="17" customFormat="1" ht="14.1" customHeight="1" spans="1:2">
      <c r="A89" s="27" t="s">
        <v>935</v>
      </c>
      <c r="B89" s="28">
        <v>4.32</v>
      </c>
    </row>
    <row r="90" s="17" customFormat="1" ht="14.1" customHeight="1" spans="1:2">
      <c r="A90" s="27" t="s">
        <v>970</v>
      </c>
      <c r="B90" s="28">
        <v>5</v>
      </c>
    </row>
    <row r="91" s="17" customFormat="1" ht="14.1" customHeight="1" spans="1:2">
      <c r="A91" s="27" t="s">
        <v>936</v>
      </c>
      <c r="B91" s="28">
        <v>112.24</v>
      </c>
    </row>
    <row r="92" s="17" customFormat="1" ht="14.1" customHeight="1" spans="1:2">
      <c r="A92" s="27" t="s">
        <v>971</v>
      </c>
      <c r="B92" s="28">
        <v>118.92</v>
      </c>
    </row>
    <row r="93" s="17" customFormat="1" ht="14.1" customHeight="1" spans="1:2">
      <c r="A93" s="27" t="s">
        <v>937</v>
      </c>
      <c r="B93" s="28">
        <v>9</v>
      </c>
    </row>
    <row r="94" s="17" customFormat="1" ht="14.1" customHeight="1" spans="1:2">
      <c r="A94" s="27" t="s">
        <v>938</v>
      </c>
      <c r="B94" s="28">
        <v>376.23</v>
      </c>
    </row>
    <row r="95" s="17" customFormat="1" ht="14.1" customHeight="1" spans="1:2">
      <c r="A95" s="27" t="s">
        <v>972</v>
      </c>
      <c r="B95" s="28">
        <v>0.6</v>
      </c>
    </row>
    <row r="96" s="17" customFormat="1" ht="14.1" customHeight="1" spans="1:2">
      <c r="A96" s="27" t="s">
        <v>973</v>
      </c>
      <c r="B96" s="28">
        <v>18</v>
      </c>
    </row>
    <row r="97" s="17" customFormat="1" ht="14.1" customHeight="1" spans="1:2">
      <c r="A97" s="27" t="s">
        <v>974</v>
      </c>
      <c r="B97" s="28">
        <v>97.5</v>
      </c>
    </row>
    <row r="98" s="17" customFormat="1" ht="14.1" customHeight="1" spans="1:2">
      <c r="A98" s="27" t="s">
        <v>975</v>
      </c>
      <c r="B98" s="28">
        <v>130</v>
      </c>
    </row>
    <row r="99" s="17" customFormat="1" ht="14.1" customHeight="1" spans="1:2">
      <c r="A99" s="27" t="s">
        <v>939</v>
      </c>
      <c r="B99" s="28">
        <v>2.6</v>
      </c>
    </row>
    <row r="100" s="17" customFormat="1" ht="14.1" customHeight="1" spans="1:2">
      <c r="A100" s="27" t="s">
        <v>940</v>
      </c>
      <c r="B100" s="28">
        <v>6</v>
      </c>
    </row>
    <row r="101" s="17" customFormat="1" ht="14.1" customHeight="1" spans="1:2">
      <c r="A101" s="27" t="s">
        <v>941</v>
      </c>
      <c r="B101" s="28">
        <v>1</v>
      </c>
    </row>
    <row r="102" s="17" customFormat="1" ht="14.1" customHeight="1" spans="1:2">
      <c r="A102" s="27" t="s">
        <v>942</v>
      </c>
      <c r="B102" s="28">
        <v>15.46</v>
      </c>
    </row>
    <row r="103" s="17" customFormat="1" ht="14.1" customHeight="1" spans="1:2">
      <c r="A103" s="27" t="s">
        <v>976</v>
      </c>
      <c r="B103" s="28">
        <v>37.35</v>
      </c>
    </row>
    <row r="104" s="17" customFormat="1" ht="14.1" customHeight="1" spans="1:2">
      <c r="A104" s="27" t="s">
        <v>943</v>
      </c>
      <c r="B104" s="28">
        <v>72.37</v>
      </c>
    </row>
    <row r="105" s="17" customFormat="1" ht="14.1" customHeight="1" spans="1:2">
      <c r="A105" s="27" t="s">
        <v>977</v>
      </c>
      <c r="B105" s="28">
        <v>7</v>
      </c>
    </row>
    <row r="106" s="17" customFormat="1" ht="14.1" customHeight="1" spans="1:2">
      <c r="A106" s="27" t="s">
        <v>945</v>
      </c>
      <c r="B106" s="28">
        <v>9.11</v>
      </c>
    </row>
    <row r="107" s="17" customFormat="1" ht="14.1" customHeight="1" spans="1:2">
      <c r="A107" s="27" t="s">
        <v>946</v>
      </c>
      <c r="B107" s="28">
        <v>34.31</v>
      </c>
    </row>
    <row r="108" s="17" customFormat="1" ht="14.1" customHeight="1" spans="1:2">
      <c r="A108" s="27" t="s">
        <v>978</v>
      </c>
      <c r="B108" s="28">
        <v>1085</v>
      </c>
    </row>
    <row r="109" s="17" customFormat="1" ht="14.1" customHeight="1" spans="1:2">
      <c r="A109" s="27" t="s">
        <v>979</v>
      </c>
      <c r="B109" s="28">
        <v>65</v>
      </c>
    </row>
    <row r="110" s="17" customFormat="1" ht="14.1" customHeight="1" spans="1:2">
      <c r="A110" s="27" t="s">
        <v>947</v>
      </c>
      <c r="B110" s="28">
        <v>45</v>
      </c>
    </row>
    <row r="111" s="17" customFormat="1" ht="14.1" customHeight="1" spans="1:2">
      <c r="A111" s="27" t="s">
        <v>948</v>
      </c>
      <c r="B111" s="28">
        <v>13.48</v>
      </c>
    </row>
    <row r="112" s="17" customFormat="1" ht="14.1" customHeight="1" spans="1:2">
      <c r="A112" s="27" t="s">
        <v>980</v>
      </c>
      <c r="B112" s="28">
        <v>7</v>
      </c>
    </row>
    <row r="113" s="17" customFormat="1" ht="14.1" customHeight="1" spans="1:2">
      <c r="A113" s="27" t="s">
        <v>949</v>
      </c>
      <c r="B113" s="28">
        <v>5</v>
      </c>
    </row>
    <row r="114" s="17" customFormat="1" ht="14.1" customHeight="1" spans="1:2">
      <c r="A114" s="27" t="s">
        <v>950</v>
      </c>
      <c r="B114" s="28">
        <v>20</v>
      </c>
    </row>
    <row r="115" s="17" customFormat="1" ht="14.1" customHeight="1" spans="1:2">
      <c r="A115" s="27" t="s">
        <v>952</v>
      </c>
      <c r="B115" s="28">
        <v>10.5</v>
      </c>
    </row>
    <row r="116" s="17" customFormat="1" ht="14.1" customHeight="1" spans="1:2">
      <c r="A116" s="27" t="s">
        <v>953</v>
      </c>
      <c r="B116" s="28">
        <v>5.14</v>
      </c>
    </row>
    <row r="117" s="17" customFormat="1" ht="14.1" customHeight="1" spans="1:2">
      <c r="A117" s="27" t="s">
        <v>981</v>
      </c>
      <c r="B117" s="28">
        <v>20.99</v>
      </c>
    </row>
    <row r="118" s="17" customFormat="1" ht="14.1" customHeight="1" spans="1:2">
      <c r="A118" s="27" t="s">
        <v>982</v>
      </c>
      <c r="B118" s="28">
        <v>4.52</v>
      </c>
    </row>
    <row r="119" s="17" customFormat="1" ht="14.1" customHeight="1" spans="1:2">
      <c r="A119" s="27" t="s">
        <v>954</v>
      </c>
      <c r="B119" s="28">
        <v>25</v>
      </c>
    </row>
    <row r="120" s="17" customFormat="1" ht="14.1" customHeight="1" spans="1:2">
      <c r="A120" s="27" t="s">
        <v>983</v>
      </c>
      <c r="B120" s="28">
        <v>63.73</v>
      </c>
    </row>
    <row r="121" s="17" customFormat="1" ht="14.1" customHeight="1" spans="1:2">
      <c r="A121" s="27" t="s">
        <v>955</v>
      </c>
      <c r="B121" s="28">
        <v>0</v>
      </c>
    </row>
    <row r="122" s="17" customFormat="1" ht="14.1" customHeight="1" spans="1:2">
      <c r="A122" s="27" t="s">
        <v>984</v>
      </c>
      <c r="B122" s="28">
        <v>3.12</v>
      </c>
    </row>
    <row r="123" s="17" customFormat="1" ht="14.1" customHeight="1" spans="1:2">
      <c r="A123" s="27" t="s">
        <v>956</v>
      </c>
      <c r="B123" s="28">
        <v>95</v>
      </c>
    </row>
    <row r="124" s="17" customFormat="1" ht="14.1" customHeight="1" spans="1:2">
      <c r="A124" s="27" t="s">
        <v>958</v>
      </c>
      <c r="B124" s="28">
        <v>10</v>
      </c>
    </row>
    <row r="125" s="17" customFormat="1" ht="14.1" customHeight="1" spans="1:2">
      <c r="A125" s="27" t="s">
        <v>959</v>
      </c>
      <c r="B125" s="28">
        <v>171.81</v>
      </c>
    </row>
    <row r="126" s="17" customFormat="1" ht="14.1" customHeight="1" spans="1:2">
      <c r="A126" s="27" t="s">
        <v>960</v>
      </c>
      <c r="B126" s="28">
        <v>327.5</v>
      </c>
    </row>
    <row r="127" s="17" customFormat="1" ht="14.1" customHeight="1" spans="1:2">
      <c r="A127" s="27" t="s">
        <v>985</v>
      </c>
      <c r="B127" s="28">
        <v>38.31</v>
      </c>
    </row>
    <row r="128" s="17" customFormat="1" ht="14.1" customHeight="1" spans="1:2">
      <c r="A128" s="27" t="s">
        <v>986</v>
      </c>
      <c r="B128" s="28">
        <v>10</v>
      </c>
    </row>
    <row r="129" s="17" customFormat="1" ht="14.1" customHeight="1" spans="1:2">
      <c r="A129" s="25" t="s">
        <v>790</v>
      </c>
      <c r="B129" s="26">
        <f>SUM(B130:B198)</f>
        <v>5411.2</v>
      </c>
    </row>
    <row r="130" s="17" customFormat="1" ht="14.1" customHeight="1" spans="1:2">
      <c r="A130" s="27" t="s">
        <v>910</v>
      </c>
      <c r="B130" s="28">
        <v>0.77</v>
      </c>
    </row>
    <row r="131" s="17" customFormat="1" ht="14.1" customHeight="1" spans="1:2">
      <c r="A131" s="27" t="s">
        <v>911</v>
      </c>
      <c r="B131" s="28">
        <v>518.55</v>
      </c>
    </row>
    <row r="132" s="17" customFormat="1" ht="14.1" customHeight="1" spans="1:2">
      <c r="A132" s="27" t="s">
        <v>961</v>
      </c>
      <c r="B132" s="28">
        <v>140.42</v>
      </c>
    </row>
    <row r="133" s="17" customFormat="1" ht="14.1" customHeight="1" spans="1:2">
      <c r="A133" s="27" t="s">
        <v>987</v>
      </c>
      <c r="B133" s="28">
        <v>26</v>
      </c>
    </row>
    <row r="134" s="17" customFormat="1" ht="14.1" customHeight="1" spans="1:2">
      <c r="A134" s="27" t="s">
        <v>912</v>
      </c>
      <c r="B134" s="28">
        <v>16</v>
      </c>
    </row>
    <row r="135" s="17" customFormat="1" ht="14.1" customHeight="1" spans="1:2">
      <c r="A135" s="27" t="s">
        <v>913</v>
      </c>
      <c r="B135" s="28">
        <v>35.27</v>
      </c>
    </row>
    <row r="136" s="17" customFormat="1" ht="14.1" customHeight="1" spans="1:2">
      <c r="A136" s="27" t="s">
        <v>914</v>
      </c>
      <c r="B136" s="28">
        <v>18.76</v>
      </c>
    </row>
    <row r="137" s="17" customFormat="1" ht="14.1" customHeight="1" spans="1:2">
      <c r="A137" s="27" t="s">
        <v>915</v>
      </c>
      <c r="B137" s="28">
        <v>1.68</v>
      </c>
    </row>
    <row r="138" s="17" customFormat="1" ht="14.1" customHeight="1" spans="1:2">
      <c r="A138" s="27" t="s">
        <v>916</v>
      </c>
      <c r="B138" s="28">
        <v>0.8</v>
      </c>
    </row>
    <row r="139" s="17" customFormat="1" ht="14.1" customHeight="1" spans="1:2">
      <c r="A139" s="27" t="s">
        <v>917</v>
      </c>
      <c r="B139" s="28">
        <v>159.12</v>
      </c>
    </row>
    <row r="140" s="17" customFormat="1" ht="14.1" customHeight="1" spans="1:2">
      <c r="A140" s="27" t="s">
        <v>918</v>
      </c>
      <c r="B140" s="28">
        <v>13.6</v>
      </c>
    </row>
    <row r="141" s="17" customFormat="1" ht="14.1" customHeight="1" spans="1:2">
      <c r="A141" s="27" t="s">
        <v>988</v>
      </c>
      <c r="B141" s="28">
        <v>10</v>
      </c>
    </row>
    <row r="142" s="17" customFormat="1" ht="14.1" customHeight="1" spans="1:2">
      <c r="A142" s="27" t="s">
        <v>919</v>
      </c>
      <c r="B142" s="28">
        <v>252.41</v>
      </c>
    </row>
    <row r="143" s="17" customFormat="1" ht="14.1" customHeight="1" spans="1:2">
      <c r="A143" s="27" t="s">
        <v>965</v>
      </c>
      <c r="B143" s="28">
        <v>240</v>
      </c>
    </row>
    <row r="144" s="17" customFormat="1" ht="14.1" customHeight="1" spans="1:2">
      <c r="A144" s="27" t="s">
        <v>920</v>
      </c>
      <c r="B144" s="28">
        <v>90.9</v>
      </c>
    </row>
    <row r="145" s="17" customFormat="1" ht="14.1" customHeight="1" spans="1:2">
      <c r="A145" s="27" t="s">
        <v>921</v>
      </c>
      <c r="B145" s="28">
        <v>2.55</v>
      </c>
    </row>
    <row r="146" s="17" customFormat="1" ht="14.1" customHeight="1" spans="1:2">
      <c r="A146" s="27" t="s">
        <v>922</v>
      </c>
      <c r="B146" s="28">
        <v>379.04</v>
      </c>
    </row>
    <row r="147" s="17" customFormat="1" ht="14.1" customHeight="1" spans="1:2">
      <c r="A147" s="27" t="s">
        <v>923</v>
      </c>
      <c r="B147" s="28">
        <v>531.32</v>
      </c>
    </row>
    <row r="148" s="17" customFormat="1" ht="14.1" customHeight="1" spans="1:2">
      <c r="A148" s="27" t="s">
        <v>924</v>
      </c>
      <c r="B148" s="28">
        <v>0.18</v>
      </c>
    </row>
    <row r="149" s="17" customFormat="1" ht="14.1" customHeight="1" spans="1:2">
      <c r="A149" s="27" t="s">
        <v>925</v>
      </c>
      <c r="B149" s="28">
        <v>1</v>
      </c>
    </row>
    <row r="150" s="17" customFormat="1" ht="14.1" customHeight="1" spans="1:2">
      <c r="A150" s="27" t="s">
        <v>926</v>
      </c>
      <c r="B150" s="28">
        <v>3.65</v>
      </c>
    </row>
    <row r="151" s="17" customFormat="1" ht="14.1" customHeight="1" spans="1:2">
      <c r="A151" s="27" t="s">
        <v>928</v>
      </c>
      <c r="B151" s="28">
        <v>20.51</v>
      </c>
    </row>
    <row r="152" s="17" customFormat="1" ht="14.1" customHeight="1" spans="1:2">
      <c r="A152" s="27" t="s">
        <v>989</v>
      </c>
      <c r="B152" s="28">
        <v>12.17</v>
      </c>
    </row>
    <row r="153" s="17" customFormat="1" ht="14.1" customHeight="1" spans="1:2">
      <c r="A153" s="27" t="s">
        <v>966</v>
      </c>
      <c r="B153" s="28">
        <v>53</v>
      </c>
    </row>
    <row r="154" s="17" customFormat="1" ht="14.1" customHeight="1" spans="1:2">
      <c r="A154" s="27" t="s">
        <v>929</v>
      </c>
      <c r="B154" s="28">
        <v>0.5</v>
      </c>
    </row>
    <row r="155" s="17" customFormat="1" ht="14.1" customHeight="1" spans="1:2">
      <c r="A155" s="27" t="s">
        <v>930</v>
      </c>
      <c r="B155" s="28">
        <v>0.22</v>
      </c>
    </row>
    <row r="156" s="17" customFormat="1" ht="14.1" customHeight="1" spans="1:2">
      <c r="A156" s="27" t="s">
        <v>931</v>
      </c>
      <c r="B156" s="28">
        <v>345.73</v>
      </c>
    </row>
    <row r="157" s="17" customFormat="1" ht="14.1" customHeight="1" spans="1:2">
      <c r="A157" s="27" t="s">
        <v>932</v>
      </c>
      <c r="B157" s="28">
        <v>10.02</v>
      </c>
    </row>
    <row r="158" s="17" customFormat="1" ht="14.1" customHeight="1" spans="1:2">
      <c r="A158" s="27" t="s">
        <v>968</v>
      </c>
      <c r="B158" s="28">
        <v>0.96</v>
      </c>
    </row>
    <row r="159" s="17" customFormat="1" ht="14.1" customHeight="1" spans="1:2">
      <c r="A159" s="27" t="s">
        <v>933</v>
      </c>
      <c r="B159" s="28">
        <v>59.29</v>
      </c>
    </row>
    <row r="160" s="17" customFormat="1" ht="14.1" customHeight="1" spans="1:2">
      <c r="A160" s="27" t="s">
        <v>934</v>
      </c>
      <c r="B160" s="28">
        <v>23.36</v>
      </c>
    </row>
    <row r="161" s="17" customFormat="1" ht="14.1" customHeight="1" spans="1:2">
      <c r="A161" s="27" t="s">
        <v>935</v>
      </c>
      <c r="B161" s="28">
        <v>3.96</v>
      </c>
    </row>
    <row r="162" s="17" customFormat="1" ht="14.1" customHeight="1" spans="1:2">
      <c r="A162" s="27" t="s">
        <v>936</v>
      </c>
      <c r="B162" s="28">
        <v>43.22</v>
      </c>
    </row>
    <row r="163" s="17" customFormat="1" ht="14.1" customHeight="1" spans="1:2">
      <c r="A163" s="27" t="s">
        <v>937</v>
      </c>
      <c r="B163" s="28">
        <v>17.6</v>
      </c>
    </row>
    <row r="164" s="17" customFormat="1" ht="14.1" customHeight="1" spans="1:2">
      <c r="A164" s="27" t="s">
        <v>938</v>
      </c>
      <c r="B164" s="28">
        <v>463.85</v>
      </c>
    </row>
    <row r="165" s="17" customFormat="1" ht="14.1" customHeight="1" spans="1:2">
      <c r="A165" s="27" t="s">
        <v>972</v>
      </c>
      <c r="B165" s="28">
        <v>1</v>
      </c>
    </row>
    <row r="166" s="17" customFormat="1" ht="14.1" customHeight="1" spans="1:2">
      <c r="A166" s="27" t="s">
        <v>974</v>
      </c>
      <c r="B166" s="28">
        <v>91.5</v>
      </c>
    </row>
    <row r="167" s="17" customFormat="1" ht="14.1" customHeight="1" spans="1:2">
      <c r="A167" s="27" t="s">
        <v>975</v>
      </c>
      <c r="B167" s="28">
        <v>110</v>
      </c>
    </row>
    <row r="168" s="17" customFormat="1" ht="14.1" customHeight="1" spans="1:2">
      <c r="A168" s="27" t="s">
        <v>939</v>
      </c>
      <c r="B168" s="28">
        <v>2.3</v>
      </c>
    </row>
    <row r="169" s="17" customFormat="1" ht="14.1" customHeight="1" spans="1:2">
      <c r="A169" s="27" t="s">
        <v>940</v>
      </c>
      <c r="B169" s="28">
        <v>5</v>
      </c>
    </row>
    <row r="170" s="17" customFormat="1" ht="14.1" customHeight="1" spans="1:2">
      <c r="A170" s="27" t="s">
        <v>941</v>
      </c>
      <c r="B170" s="28">
        <v>3.5</v>
      </c>
    </row>
    <row r="171" s="17" customFormat="1" ht="14.1" customHeight="1" spans="1:2">
      <c r="A171" s="27" t="s">
        <v>942</v>
      </c>
      <c r="B171" s="28">
        <v>6.9</v>
      </c>
    </row>
    <row r="172" s="17" customFormat="1" ht="14.1" customHeight="1" spans="1:2">
      <c r="A172" s="27" t="s">
        <v>976</v>
      </c>
      <c r="B172" s="28">
        <v>151.78</v>
      </c>
    </row>
    <row r="173" s="17" customFormat="1" ht="14.1" customHeight="1" spans="1:2">
      <c r="A173" s="27" t="s">
        <v>990</v>
      </c>
      <c r="B173" s="28">
        <v>6.88</v>
      </c>
    </row>
    <row r="174" s="17" customFormat="1" ht="14.1" customHeight="1" spans="1:2">
      <c r="A174" s="27" t="s">
        <v>943</v>
      </c>
      <c r="B174" s="28">
        <v>38.13</v>
      </c>
    </row>
    <row r="175" s="17" customFormat="1" ht="14.1" customHeight="1" spans="1:2">
      <c r="A175" s="27" t="s">
        <v>945</v>
      </c>
      <c r="B175" s="28">
        <v>5.62</v>
      </c>
    </row>
    <row r="176" s="17" customFormat="1" ht="14.1" customHeight="1" spans="1:2">
      <c r="A176" s="27" t="s">
        <v>946</v>
      </c>
      <c r="B176" s="28">
        <v>16.8</v>
      </c>
    </row>
    <row r="177" s="17" customFormat="1" ht="14.1" customHeight="1" spans="1:2">
      <c r="A177" s="27" t="s">
        <v>947</v>
      </c>
      <c r="B177" s="28">
        <v>81.03</v>
      </c>
    </row>
    <row r="178" s="17" customFormat="1" ht="14.1" customHeight="1" spans="1:2">
      <c r="A178" s="27" t="s">
        <v>948</v>
      </c>
      <c r="B178" s="28">
        <v>23.54</v>
      </c>
    </row>
    <row r="179" s="17" customFormat="1" ht="14.1" customHeight="1" spans="1:2">
      <c r="A179" s="27" t="s">
        <v>980</v>
      </c>
      <c r="B179" s="28">
        <v>3</v>
      </c>
    </row>
    <row r="180" s="17" customFormat="1" ht="14.1" customHeight="1" spans="1:2">
      <c r="A180" s="27" t="s">
        <v>949</v>
      </c>
      <c r="B180" s="28">
        <v>5</v>
      </c>
    </row>
    <row r="181" s="17" customFormat="1" ht="14.1" customHeight="1" spans="1:2">
      <c r="A181" s="27" t="s">
        <v>950</v>
      </c>
      <c r="B181" s="28">
        <v>20</v>
      </c>
    </row>
    <row r="182" s="17" customFormat="1" ht="14.1" customHeight="1" spans="1:2">
      <c r="A182" s="27" t="s">
        <v>952</v>
      </c>
      <c r="B182" s="28">
        <v>23.5</v>
      </c>
    </row>
    <row r="183" s="17" customFormat="1" ht="14.1" customHeight="1" spans="1:2">
      <c r="A183" s="27" t="s">
        <v>991</v>
      </c>
      <c r="B183" s="28">
        <v>2.96</v>
      </c>
    </row>
    <row r="184" s="17" customFormat="1" ht="14.1" customHeight="1" spans="1:2">
      <c r="A184" s="27" t="s">
        <v>953</v>
      </c>
      <c r="B184" s="28">
        <v>7.54</v>
      </c>
    </row>
    <row r="185" s="17" customFormat="1" ht="14.1" customHeight="1" spans="1:2">
      <c r="A185" s="27" t="s">
        <v>981</v>
      </c>
      <c r="B185" s="28">
        <v>10.23</v>
      </c>
    </row>
    <row r="186" s="17" customFormat="1" ht="14.1" customHeight="1" spans="1:2">
      <c r="A186" s="27" t="s">
        <v>982</v>
      </c>
      <c r="B186" s="28">
        <v>12.67</v>
      </c>
    </row>
    <row r="187" s="17" customFormat="1" ht="14.1" customHeight="1" spans="1:2">
      <c r="A187" s="27" t="s">
        <v>992</v>
      </c>
      <c r="B187" s="28">
        <v>2.9</v>
      </c>
    </row>
    <row r="188" s="17" customFormat="1" ht="14.1" customHeight="1" spans="1:2">
      <c r="A188" s="27" t="s">
        <v>954</v>
      </c>
      <c r="B188" s="28">
        <v>206.61</v>
      </c>
    </row>
    <row r="189" s="17" customFormat="1" ht="14.1" customHeight="1" spans="1:2">
      <c r="A189" s="27" t="s">
        <v>983</v>
      </c>
      <c r="B189" s="28">
        <v>10</v>
      </c>
    </row>
    <row r="190" s="17" customFormat="1" ht="14.1" customHeight="1" spans="1:2">
      <c r="A190" s="27" t="s">
        <v>955</v>
      </c>
      <c r="B190" s="28">
        <v>77.22</v>
      </c>
    </row>
    <row r="191" s="17" customFormat="1" ht="14.1" customHeight="1" spans="1:2">
      <c r="A191" s="27" t="s">
        <v>984</v>
      </c>
      <c r="B191" s="28">
        <v>0.62</v>
      </c>
    </row>
    <row r="192" s="17" customFormat="1" ht="14.1" customHeight="1" spans="1:2">
      <c r="A192" s="27" t="s">
        <v>956</v>
      </c>
      <c r="B192" s="28">
        <v>50</v>
      </c>
    </row>
    <row r="193" s="17" customFormat="1" ht="14.1" customHeight="1" spans="1:2">
      <c r="A193" s="27" t="s">
        <v>957</v>
      </c>
      <c r="B193" s="28">
        <v>117.2</v>
      </c>
    </row>
    <row r="194" s="17" customFormat="1" ht="14.1" customHeight="1" spans="1:2">
      <c r="A194" s="27" t="s">
        <v>958</v>
      </c>
      <c r="B194" s="28">
        <v>4.63</v>
      </c>
    </row>
    <row r="195" s="17" customFormat="1" ht="14.1" customHeight="1" spans="1:2">
      <c r="A195" s="27" t="s">
        <v>959</v>
      </c>
      <c r="B195" s="28">
        <v>374.67</v>
      </c>
    </row>
    <row r="196" s="17" customFormat="1" ht="14.1" customHeight="1" spans="1:2">
      <c r="A196" s="27" t="s">
        <v>960</v>
      </c>
      <c r="B196" s="28">
        <v>397.5</v>
      </c>
    </row>
    <row r="197" s="17" customFormat="1" ht="14.1" customHeight="1" spans="1:2">
      <c r="A197" s="27" t="s">
        <v>985</v>
      </c>
      <c r="B197" s="28">
        <v>34.56</v>
      </c>
    </row>
    <row r="198" s="17" customFormat="1" ht="14.1" customHeight="1" spans="1:2">
      <c r="A198" s="27" t="s">
        <v>986</v>
      </c>
      <c r="B198" s="28">
        <v>10</v>
      </c>
    </row>
    <row r="199" s="17" customFormat="1" ht="14.1" customHeight="1" spans="1:2">
      <c r="A199" s="25" t="s">
        <v>791</v>
      </c>
      <c r="B199" s="26">
        <f>SUM(B200:B268)</f>
        <v>4835.37</v>
      </c>
    </row>
    <row r="200" s="17" customFormat="1" ht="14.1" customHeight="1" spans="1:2">
      <c r="A200" s="27" t="s">
        <v>910</v>
      </c>
      <c r="B200" s="28">
        <v>0.84</v>
      </c>
    </row>
    <row r="201" s="17" customFormat="1" ht="14.1" customHeight="1" spans="1:2">
      <c r="A201" s="27" t="s">
        <v>911</v>
      </c>
      <c r="B201" s="28">
        <v>526.46</v>
      </c>
    </row>
    <row r="202" s="17" customFormat="1" ht="14.1" customHeight="1" spans="1:2">
      <c r="A202" s="27" t="s">
        <v>912</v>
      </c>
      <c r="B202" s="28">
        <v>8</v>
      </c>
    </row>
    <row r="203" s="17" customFormat="1" ht="14.1" customHeight="1" spans="1:2">
      <c r="A203" s="27" t="s">
        <v>913</v>
      </c>
      <c r="B203" s="28">
        <v>35.76</v>
      </c>
    </row>
    <row r="204" s="17" customFormat="1" ht="14.1" customHeight="1" spans="1:2">
      <c r="A204" s="27" t="s">
        <v>914</v>
      </c>
      <c r="B204" s="28">
        <v>18.76</v>
      </c>
    </row>
    <row r="205" s="17" customFormat="1" ht="14.1" customHeight="1" spans="1:2">
      <c r="A205" s="27" t="s">
        <v>915</v>
      </c>
      <c r="B205" s="28">
        <v>1.32</v>
      </c>
    </row>
    <row r="206" s="17" customFormat="1" ht="14.1" customHeight="1" spans="1:2">
      <c r="A206" s="27" t="s">
        <v>916</v>
      </c>
      <c r="B206" s="28">
        <v>0.8</v>
      </c>
    </row>
    <row r="207" s="17" customFormat="1" ht="14.1" customHeight="1" spans="1:2">
      <c r="A207" s="27" t="s">
        <v>917</v>
      </c>
      <c r="B207" s="28">
        <v>149.93</v>
      </c>
    </row>
    <row r="208" s="17" customFormat="1" ht="14.1" customHeight="1" spans="1:2">
      <c r="A208" s="27" t="s">
        <v>918</v>
      </c>
      <c r="B208" s="28">
        <v>12.75</v>
      </c>
    </row>
    <row r="209" s="17" customFormat="1" ht="14.1" customHeight="1" spans="1:2">
      <c r="A209" s="27" t="s">
        <v>919</v>
      </c>
      <c r="B209" s="28">
        <v>249.89</v>
      </c>
    </row>
    <row r="210" s="17" customFormat="1" ht="14.1" customHeight="1" spans="1:2">
      <c r="A210" s="27" t="s">
        <v>965</v>
      </c>
      <c r="B210" s="28">
        <v>400</v>
      </c>
    </row>
    <row r="211" s="17" customFormat="1" ht="14.1" customHeight="1" spans="1:2">
      <c r="A211" s="27" t="s">
        <v>920</v>
      </c>
      <c r="B211" s="28">
        <v>83.45</v>
      </c>
    </row>
    <row r="212" s="17" customFormat="1" ht="14.1" customHeight="1" spans="1:2">
      <c r="A212" s="27" t="s">
        <v>921</v>
      </c>
      <c r="B212" s="28">
        <v>1.31</v>
      </c>
    </row>
    <row r="213" s="17" customFormat="1" ht="14.1" customHeight="1" spans="1:2">
      <c r="A213" s="27" t="s">
        <v>922</v>
      </c>
      <c r="B213" s="28">
        <v>292</v>
      </c>
    </row>
    <row r="214" s="17" customFormat="1" ht="14.1" customHeight="1" spans="1:2">
      <c r="A214" s="27" t="s">
        <v>923</v>
      </c>
      <c r="B214" s="28">
        <v>5.5</v>
      </c>
    </row>
    <row r="215" s="17" customFormat="1" ht="14.1" customHeight="1" spans="1:2">
      <c r="A215" s="27" t="s">
        <v>925</v>
      </c>
      <c r="B215" s="28">
        <v>1</v>
      </c>
    </row>
    <row r="216" s="17" customFormat="1" ht="14.1" customHeight="1" spans="1:2">
      <c r="A216" s="27" t="s">
        <v>926</v>
      </c>
      <c r="B216" s="28">
        <v>0.84</v>
      </c>
    </row>
    <row r="217" s="17" customFormat="1" ht="14.1" customHeight="1" spans="1:2">
      <c r="A217" s="27" t="s">
        <v>993</v>
      </c>
      <c r="B217" s="28">
        <v>51</v>
      </c>
    </row>
    <row r="218" s="17" customFormat="1" ht="14.1" customHeight="1" spans="1:2">
      <c r="A218" s="27" t="s">
        <v>927</v>
      </c>
      <c r="B218" s="28">
        <v>0.1</v>
      </c>
    </row>
    <row r="219" s="17" customFormat="1" ht="14.1" customHeight="1" spans="1:2">
      <c r="A219" s="27" t="s">
        <v>928</v>
      </c>
      <c r="B219" s="28">
        <v>18.39</v>
      </c>
    </row>
    <row r="220" s="17" customFormat="1" ht="14.1" customHeight="1" spans="1:2">
      <c r="A220" s="27" t="s">
        <v>989</v>
      </c>
      <c r="B220" s="28">
        <v>5.5</v>
      </c>
    </row>
    <row r="221" s="17" customFormat="1" ht="14.1" customHeight="1" spans="1:2">
      <c r="A221" s="27" t="s">
        <v>966</v>
      </c>
      <c r="B221" s="28">
        <v>40</v>
      </c>
    </row>
    <row r="222" s="17" customFormat="1" ht="14.1" customHeight="1" spans="1:2">
      <c r="A222" s="27" t="s">
        <v>929</v>
      </c>
      <c r="B222" s="28">
        <v>0</v>
      </c>
    </row>
    <row r="223" s="17" customFormat="1" ht="14.1" customHeight="1" spans="1:2">
      <c r="A223" s="27" t="s">
        <v>930</v>
      </c>
      <c r="B223" s="28">
        <v>0.16</v>
      </c>
    </row>
    <row r="224" s="17" customFormat="1" ht="14.1" customHeight="1" spans="1:2">
      <c r="A224" s="27" t="s">
        <v>931</v>
      </c>
      <c r="B224" s="28">
        <v>296.88</v>
      </c>
    </row>
    <row r="225" s="17" customFormat="1" ht="14.1" customHeight="1" spans="1:2">
      <c r="A225" s="27" t="s">
        <v>932</v>
      </c>
      <c r="B225" s="28">
        <v>8.54</v>
      </c>
    </row>
    <row r="226" s="17" customFormat="1" ht="14.1" customHeight="1" spans="1:2">
      <c r="A226" s="27" t="s">
        <v>968</v>
      </c>
      <c r="B226" s="28">
        <v>0</v>
      </c>
    </row>
    <row r="227" s="17" customFormat="1" ht="14.1" customHeight="1" spans="1:2">
      <c r="A227" s="27" t="s">
        <v>933</v>
      </c>
      <c r="B227" s="28">
        <v>57.79</v>
      </c>
    </row>
    <row r="228" s="17" customFormat="1" ht="14.1" customHeight="1" spans="1:2">
      <c r="A228" s="27" t="s">
        <v>934</v>
      </c>
      <c r="B228" s="28">
        <v>46.83</v>
      </c>
    </row>
    <row r="229" s="17" customFormat="1" ht="14.1" customHeight="1" spans="1:2">
      <c r="A229" s="27" t="s">
        <v>935</v>
      </c>
      <c r="B229" s="28">
        <v>3.96</v>
      </c>
    </row>
    <row r="230" s="17" customFormat="1" ht="14.1" customHeight="1" spans="1:2">
      <c r="A230" s="27" t="s">
        <v>994</v>
      </c>
      <c r="B230" s="28">
        <v>3</v>
      </c>
    </row>
    <row r="231" s="17" customFormat="1" ht="14.1" customHeight="1" spans="1:2">
      <c r="A231" s="27" t="s">
        <v>970</v>
      </c>
      <c r="B231" s="28">
        <v>5</v>
      </c>
    </row>
    <row r="232" s="17" customFormat="1" ht="14.1" customHeight="1" spans="1:2">
      <c r="A232" s="27" t="s">
        <v>936</v>
      </c>
      <c r="B232" s="28">
        <v>37.89</v>
      </c>
    </row>
    <row r="233" s="17" customFormat="1" ht="14.1" customHeight="1" spans="1:2">
      <c r="A233" s="27" t="s">
        <v>971</v>
      </c>
      <c r="B233" s="28">
        <v>38.34</v>
      </c>
    </row>
    <row r="234" s="17" customFormat="1" ht="14.1" customHeight="1" spans="1:2">
      <c r="A234" s="27" t="s">
        <v>937</v>
      </c>
      <c r="B234" s="28">
        <v>3.27</v>
      </c>
    </row>
    <row r="235" s="17" customFormat="1" ht="14.1" customHeight="1" spans="1:2">
      <c r="A235" s="27" t="s">
        <v>995</v>
      </c>
      <c r="B235" s="28">
        <v>60</v>
      </c>
    </row>
    <row r="236" s="17" customFormat="1" ht="14.1" customHeight="1" spans="1:2">
      <c r="A236" s="27" t="s">
        <v>938</v>
      </c>
      <c r="B236" s="28">
        <v>470</v>
      </c>
    </row>
    <row r="237" s="17" customFormat="1" ht="14.1" customHeight="1" spans="1:2">
      <c r="A237" s="27" t="s">
        <v>974</v>
      </c>
      <c r="B237" s="28">
        <v>124.2</v>
      </c>
    </row>
    <row r="238" s="17" customFormat="1" ht="14.1" customHeight="1" spans="1:2">
      <c r="A238" s="27" t="s">
        <v>975</v>
      </c>
      <c r="B238" s="28">
        <v>60</v>
      </c>
    </row>
    <row r="239" s="17" customFormat="1" ht="14.1" customHeight="1" spans="1:2">
      <c r="A239" s="27" t="s">
        <v>996</v>
      </c>
      <c r="B239" s="28">
        <v>9.86</v>
      </c>
    </row>
    <row r="240" s="17" customFormat="1" ht="14.1" customHeight="1" spans="1:2">
      <c r="A240" s="27" t="s">
        <v>939</v>
      </c>
      <c r="B240" s="28">
        <v>0.5</v>
      </c>
    </row>
    <row r="241" s="17" customFormat="1" ht="14.1" customHeight="1" spans="1:2">
      <c r="A241" s="27" t="s">
        <v>940</v>
      </c>
      <c r="B241" s="28">
        <v>0</v>
      </c>
    </row>
    <row r="242" s="17" customFormat="1" ht="14.1" customHeight="1" spans="1:2">
      <c r="A242" s="27" t="s">
        <v>941</v>
      </c>
      <c r="B242" s="28">
        <v>2</v>
      </c>
    </row>
    <row r="243" s="17" customFormat="1" ht="14.1" customHeight="1" spans="1:2">
      <c r="A243" s="27" t="s">
        <v>942</v>
      </c>
      <c r="B243" s="28">
        <v>0.46</v>
      </c>
    </row>
    <row r="244" s="17" customFormat="1" ht="14.1" customHeight="1" spans="1:2">
      <c r="A244" s="27" t="s">
        <v>943</v>
      </c>
      <c r="B244" s="28">
        <v>88.81</v>
      </c>
    </row>
    <row r="245" s="17" customFormat="1" ht="14.1" customHeight="1" spans="1:2">
      <c r="A245" s="27" t="s">
        <v>945</v>
      </c>
      <c r="B245" s="28">
        <v>5.56</v>
      </c>
    </row>
    <row r="246" s="17" customFormat="1" ht="14.1" customHeight="1" spans="1:2">
      <c r="A246" s="27" t="s">
        <v>946</v>
      </c>
      <c r="B246" s="28">
        <v>8.54</v>
      </c>
    </row>
    <row r="247" s="17" customFormat="1" ht="14.1" customHeight="1" spans="1:2">
      <c r="A247" s="27" t="s">
        <v>997</v>
      </c>
      <c r="B247" s="28">
        <v>62.8</v>
      </c>
    </row>
    <row r="248" s="17" customFormat="1" ht="14.1" customHeight="1" spans="1:2">
      <c r="A248" s="27" t="s">
        <v>979</v>
      </c>
      <c r="B248" s="28">
        <v>17.44</v>
      </c>
    </row>
    <row r="249" s="17" customFormat="1" ht="14.1" customHeight="1" spans="1:2">
      <c r="A249" s="27" t="s">
        <v>947</v>
      </c>
      <c r="B249" s="28">
        <v>61.61</v>
      </c>
    </row>
    <row r="250" s="17" customFormat="1" ht="14.1" customHeight="1" spans="1:2">
      <c r="A250" s="27" t="s">
        <v>948</v>
      </c>
      <c r="B250" s="28">
        <v>26</v>
      </c>
    </row>
    <row r="251" s="17" customFormat="1" ht="14.1" customHeight="1" spans="1:2">
      <c r="A251" s="27" t="s">
        <v>980</v>
      </c>
      <c r="B251" s="28">
        <v>4</v>
      </c>
    </row>
    <row r="252" s="17" customFormat="1" ht="14.1" customHeight="1" spans="1:2">
      <c r="A252" s="27" t="s">
        <v>949</v>
      </c>
      <c r="B252" s="28">
        <v>5</v>
      </c>
    </row>
    <row r="253" s="17" customFormat="1" ht="14.1" customHeight="1" spans="1:2">
      <c r="A253" s="27" t="s">
        <v>950</v>
      </c>
      <c r="B253" s="28">
        <v>20</v>
      </c>
    </row>
    <row r="254" s="17" customFormat="1" ht="14.1" customHeight="1" spans="1:2">
      <c r="A254" s="27" t="s">
        <v>951</v>
      </c>
      <c r="B254" s="28">
        <v>300</v>
      </c>
    </row>
    <row r="255" s="17" customFormat="1" ht="14.1" customHeight="1" spans="1:2">
      <c r="A255" s="27" t="s">
        <v>998</v>
      </c>
      <c r="B255" s="28">
        <v>0</v>
      </c>
    </row>
    <row r="256" s="17" customFormat="1" ht="14.1" customHeight="1" spans="1:2">
      <c r="A256" s="27" t="s">
        <v>953</v>
      </c>
      <c r="B256" s="28">
        <v>6.56</v>
      </c>
    </row>
    <row r="257" s="17" customFormat="1" ht="14.1" customHeight="1" spans="1:2">
      <c r="A257" s="27" t="s">
        <v>981</v>
      </c>
      <c r="B257" s="28">
        <v>140.99</v>
      </c>
    </row>
    <row r="258" s="17" customFormat="1" ht="14.1" customHeight="1" spans="1:2">
      <c r="A258" s="27" t="s">
        <v>982</v>
      </c>
      <c r="B258" s="28">
        <v>27.8</v>
      </c>
    </row>
    <row r="259" s="17" customFormat="1" ht="14.1" customHeight="1" spans="1:2">
      <c r="A259" s="27" t="s">
        <v>954</v>
      </c>
      <c r="B259" s="28">
        <v>28</v>
      </c>
    </row>
    <row r="260" s="17" customFormat="1" ht="14.1" customHeight="1" spans="1:2">
      <c r="A260" s="27" t="s">
        <v>983</v>
      </c>
      <c r="B260" s="28">
        <v>1.5</v>
      </c>
    </row>
    <row r="261" s="17" customFormat="1" ht="14.1" customHeight="1" spans="1:2">
      <c r="A261" s="27" t="s">
        <v>955</v>
      </c>
      <c r="B261" s="28">
        <v>77.63</v>
      </c>
    </row>
    <row r="262" s="17" customFormat="1" ht="14.1" customHeight="1" spans="1:2">
      <c r="A262" s="27" t="s">
        <v>984</v>
      </c>
      <c r="B262" s="28">
        <v>2.83</v>
      </c>
    </row>
    <row r="263" s="17" customFormat="1" ht="14.1" customHeight="1" spans="1:2">
      <c r="A263" s="27" t="s">
        <v>999</v>
      </c>
      <c r="B263" s="28">
        <v>30</v>
      </c>
    </row>
    <row r="264" s="17" customFormat="1" ht="14.1" customHeight="1" spans="1:2">
      <c r="A264" s="27" t="s">
        <v>956</v>
      </c>
      <c r="B264" s="28">
        <v>55</v>
      </c>
    </row>
    <row r="265" s="17" customFormat="1" ht="14.1" customHeight="1" spans="1:2">
      <c r="A265" s="27" t="s">
        <v>958</v>
      </c>
      <c r="B265" s="28">
        <v>5</v>
      </c>
    </row>
    <row r="266" s="17" customFormat="1" ht="14.1" customHeight="1" spans="1:2">
      <c r="A266" s="27" t="s">
        <v>959</v>
      </c>
      <c r="B266" s="28">
        <v>17.77</v>
      </c>
    </row>
    <row r="267" s="17" customFormat="1" ht="14.1" customHeight="1" spans="1:2">
      <c r="A267" s="27" t="s">
        <v>960</v>
      </c>
      <c r="B267" s="28">
        <v>680.68</v>
      </c>
    </row>
    <row r="268" s="17" customFormat="1" ht="14.1" customHeight="1" spans="1:2">
      <c r="A268" s="27" t="s">
        <v>985</v>
      </c>
      <c r="B268" s="28">
        <v>29.57</v>
      </c>
    </row>
    <row r="269" s="17" customFormat="1" ht="14.1" customHeight="1" spans="1:2">
      <c r="A269" s="25" t="s">
        <v>792</v>
      </c>
      <c r="B269" s="26">
        <f>SUM(B270:B339)</f>
        <v>5734.67</v>
      </c>
    </row>
    <row r="270" s="17" customFormat="1" ht="14.1" customHeight="1" spans="1:2">
      <c r="A270" s="27" t="s">
        <v>910</v>
      </c>
      <c r="B270" s="28">
        <v>0.77</v>
      </c>
    </row>
    <row r="271" s="17" customFormat="1" ht="14.1" customHeight="1" spans="1:2">
      <c r="A271" s="27" t="s">
        <v>961</v>
      </c>
      <c r="B271" s="28">
        <v>155.34</v>
      </c>
    </row>
    <row r="272" s="17" customFormat="1" ht="14.1" customHeight="1" spans="1:2">
      <c r="A272" s="27" t="s">
        <v>912</v>
      </c>
      <c r="B272" s="28">
        <v>8</v>
      </c>
    </row>
    <row r="273" s="17" customFormat="1" ht="14.1" customHeight="1" spans="1:2">
      <c r="A273" s="27" t="s">
        <v>913</v>
      </c>
      <c r="B273" s="28">
        <v>40.38</v>
      </c>
    </row>
    <row r="274" s="17" customFormat="1" ht="14.1" customHeight="1" spans="1:2">
      <c r="A274" s="27" t="s">
        <v>914</v>
      </c>
      <c r="B274" s="28">
        <v>9.38</v>
      </c>
    </row>
    <row r="275" s="17" customFormat="1" ht="14.1" customHeight="1" spans="1:2">
      <c r="A275" s="27" t="s">
        <v>915</v>
      </c>
      <c r="B275" s="28">
        <v>1.68</v>
      </c>
    </row>
    <row r="276" s="17" customFormat="1" ht="14.1" customHeight="1" spans="1:2">
      <c r="A276" s="27" t="s">
        <v>916</v>
      </c>
      <c r="B276" s="28">
        <v>0.8</v>
      </c>
    </row>
    <row r="277" s="17" customFormat="1" ht="14.1" customHeight="1" spans="1:2">
      <c r="A277" s="27" t="s">
        <v>917</v>
      </c>
      <c r="B277" s="28">
        <v>175.76</v>
      </c>
    </row>
    <row r="278" s="17" customFormat="1" ht="14.1" customHeight="1" spans="1:2">
      <c r="A278" s="27" t="s">
        <v>918</v>
      </c>
      <c r="B278" s="28">
        <v>13.6</v>
      </c>
    </row>
    <row r="279" s="17" customFormat="1" ht="14.1" customHeight="1" spans="1:2">
      <c r="A279" s="27" t="s">
        <v>1000</v>
      </c>
      <c r="B279" s="28">
        <v>120</v>
      </c>
    </row>
    <row r="280" s="17" customFormat="1" ht="14.1" customHeight="1" spans="1:2">
      <c r="A280" s="27" t="s">
        <v>919</v>
      </c>
      <c r="B280" s="28">
        <v>246.1</v>
      </c>
    </row>
    <row r="281" s="17" customFormat="1" ht="14.1" customHeight="1" spans="1:2">
      <c r="A281" s="27" t="s">
        <v>965</v>
      </c>
      <c r="B281" s="28">
        <v>240</v>
      </c>
    </row>
    <row r="282" s="17" customFormat="1" ht="14.1" customHeight="1" spans="1:2">
      <c r="A282" s="27" t="s">
        <v>920</v>
      </c>
      <c r="B282" s="28">
        <v>139.22</v>
      </c>
    </row>
    <row r="283" s="17" customFormat="1" ht="14.1" customHeight="1" spans="1:2">
      <c r="A283" s="27" t="s">
        <v>921</v>
      </c>
      <c r="B283" s="28">
        <v>2.7</v>
      </c>
    </row>
    <row r="284" s="17" customFormat="1" ht="14.1" customHeight="1" spans="1:2">
      <c r="A284" s="27" t="s">
        <v>922</v>
      </c>
      <c r="B284" s="28">
        <v>345.66</v>
      </c>
    </row>
    <row r="285" s="17" customFormat="1" ht="14.1" customHeight="1" spans="1:2">
      <c r="A285" s="27" t="s">
        <v>923</v>
      </c>
      <c r="B285" s="28">
        <v>458.12</v>
      </c>
    </row>
    <row r="286" s="17" customFormat="1" ht="14.1" customHeight="1" spans="1:2">
      <c r="A286" s="27" t="s">
        <v>924</v>
      </c>
      <c r="B286" s="28">
        <v>0.26</v>
      </c>
    </row>
    <row r="287" s="17" customFormat="1" ht="14.1" customHeight="1" spans="1:2">
      <c r="A287" s="27" t="s">
        <v>925</v>
      </c>
      <c r="B287" s="28">
        <v>1</v>
      </c>
    </row>
    <row r="288" s="17" customFormat="1" ht="14.1" customHeight="1" spans="1:2">
      <c r="A288" s="27" t="s">
        <v>926</v>
      </c>
      <c r="B288" s="28">
        <v>6.92</v>
      </c>
    </row>
    <row r="289" s="17" customFormat="1" ht="14.1" customHeight="1" spans="1:2">
      <c r="A289" s="27" t="s">
        <v>993</v>
      </c>
      <c r="B289" s="28">
        <v>9</v>
      </c>
    </row>
    <row r="290" s="17" customFormat="1" ht="14.1" customHeight="1" spans="1:2">
      <c r="A290" s="27" t="s">
        <v>927</v>
      </c>
      <c r="B290" s="28">
        <v>10</v>
      </c>
    </row>
    <row r="291" s="17" customFormat="1" ht="14.1" customHeight="1" spans="1:2">
      <c r="A291" s="27" t="s">
        <v>1001</v>
      </c>
      <c r="B291" s="28">
        <v>20</v>
      </c>
    </row>
    <row r="292" s="17" customFormat="1" ht="14.1" customHeight="1" spans="1:2">
      <c r="A292" s="27" t="s">
        <v>928</v>
      </c>
      <c r="B292" s="28">
        <v>21.82</v>
      </c>
    </row>
    <row r="293" s="17" customFormat="1" ht="14.1" customHeight="1" spans="1:2">
      <c r="A293" s="27" t="s">
        <v>1002</v>
      </c>
      <c r="B293" s="28">
        <v>22</v>
      </c>
    </row>
    <row r="294" s="17" customFormat="1" ht="14.1" customHeight="1" spans="1:2">
      <c r="A294" s="27" t="s">
        <v>929</v>
      </c>
      <c r="B294" s="28">
        <v>0.5</v>
      </c>
    </row>
    <row r="295" s="17" customFormat="1" ht="14.1" customHeight="1" spans="1:2">
      <c r="A295" s="27" t="s">
        <v>1003</v>
      </c>
      <c r="B295" s="28">
        <v>1.17</v>
      </c>
    </row>
    <row r="296" s="17" customFormat="1" ht="14.1" customHeight="1" spans="1:2">
      <c r="A296" s="27" t="s">
        <v>930</v>
      </c>
      <c r="B296" s="28">
        <v>2</v>
      </c>
    </row>
    <row r="297" s="17" customFormat="1" ht="14.1" customHeight="1" spans="1:2">
      <c r="A297" s="27" t="s">
        <v>931</v>
      </c>
      <c r="B297" s="28">
        <v>162.77</v>
      </c>
    </row>
    <row r="298" s="17" customFormat="1" ht="14.1" customHeight="1" spans="1:2">
      <c r="A298" s="27" t="s">
        <v>932</v>
      </c>
      <c r="B298" s="28">
        <v>14.12</v>
      </c>
    </row>
    <row r="299" s="17" customFormat="1" ht="14.1" customHeight="1" spans="1:2">
      <c r="A299" s="27" t="s">
        <v>968</v>
      </c>
      <c r="B299" s="28">
        <v>1.73</v>
      </c>
    </row>
    <row r="300" s="17" customFormat="1" ht="14.1" customHeight="1" spans="1:2">
      <c r="A300" s="27" t="s">
        <v>933</v>
      </c>
      <c r="B300" s="28">
        <v>40.52</v>
      </c>
    </row>
    <row r="301" s="17" customFormat="1" ht="14.1" customHeight="1" spans="1:2">
      <c r="A301" s="27" t="s">
        <v>934</v>
      </c>
      <c r="B301" s="28">
        <v>47.42</v>
      </c>
    </row>
    <row r="302" s="17" customFormat="1" ht="14.1" customHeight="1" spans="1:2">
      <c r="A302" s="27" t="s">
        <v>935</v>
      </c>
      <c r="B302" s="28">
        <v>2.88</v>
      </c>
    </row>
    <row r="303" s="17" customFormat="1" ht="14.1" customHeight="1" spans="1:2">
      <c r="A303" s="27" t="s">
        <v>936</v>
      </c>
      <c r="B303" s="28">
        <v>41</v>
      </c>
    </row>
    <row r="304" s="17" customFormat="1" ht="14.1" customHeight="1" spans="1:2">
      <c r="A304" s="27" t="s">
        <v>937</v>
      </c>
      <c r="B304" s="28">
        <v>34</v>
      </c>
    </row>
    <row r="305" s="17" customFormat="1" ht="14.1" customHeight="1" spans="1:2">
      <c r="A305" s="27" t="s">
        <v>938</v>
      </c>
      <c r="B305" s="28">
        <v>492</v>
      </c>
    </row>
    <row r="306" s="17" customFormat="1" ht="14.1" customHeight="1" spans="1:2">
      <c r="A306" s="27" t="s">
        <v>972</v>
      </c>
      <c r="B306" s="28">
        <v>1.7</v>
      </c>
    </row>
    <row r="307" s="17" customFormat="1" ht="14.1" customHeight="1" spans="1:2">
      <c r="A307" s="27" t="s">
        <v>973</v>
      </c>
      <c r="B307" s="28">
        <v>68.32</v>
      </c>
    </row>
    <row r="308" s="17" customFormat="1" ht="14.1" customHeight="1" spans="1:2">
      <c r="A308" s="27" t="s">
        <v>975</v>
      </c>
      <c r="B308" s="28">
        <v>110</v>
      </c>
    </row>
    <row r="309" s="17" customFormat="1" ht="14.1" customHeight="1" spans="1:2">
      <c r="A309" s="27" t="s">
        <v>939</v>
      </c>
      <c r="B309" s="28">
        <v>3.1</v>
      </c>
    </row>
    <row r="310" s="17" customFormat="1" ht="14.1" customHeight="1" spans="1:2">
      <c r="A310" s="27" t="s">
        <v>940</v>
      </c>
      <c r="B310" s="28">
        <v>6</v>
      </c>
    </row>
    <row r="311" s="17" customFormat="1" ht="14.1" customHeight="1" spans="1:2">
      <c r="A311" s="27" t="s">
        <v>941</v>
      </c>
      <c r="B311" s="28">
        <v>2</v>
      </c>
    </row>
    <row r="312" s="17" customFormat="1" ht="14.1" customHeight="1" spans="1:2">
      <c r="A312" s="27" t="s">
        <v>942</v>
      </c>
      <c r="B312" s="28">
        <v>0.46</v>
      </c>
    </row>
    <row r="313" s="17" customFormat="1" ht="14.1" customHeight="1" spans="1:2">
      <c r="A313" s="27" t="s">
        <v>1004</v>
      </c>
      <c r="B313" s="28">
        <v>30</v>
      </c>
    </row>
    <row r="314" s="17" customFormat="1" ht="14.1" customHeight="1" spans="1:2">
      <c r="A314" s="27" t="s">
        <v>976</v>
      </c>
      <c r="B314" s="28">
        <v>29.67</v>
      </c>
    </row>
    <row r="315" s="17" customFormat="1" ht="14.1" customHeight="1" spans="1:2">
      <c r="A315" s="27" t="s">
        <v>943</v>
      </c>
      <c r="B315" s="28">
        <v>122.28</v>
      </c>
    </row>
    <row r="316" s="17" customFormat="1" ht="14.1" customHeight="1" spans="1:2">
      <c r="A316" s="27" t="s">
        <v>945</v>
      </c>
      <c r="B316" s="28">
        <v>5</v>
      </c>
    </row>
    <row r="317" s="17" customFormat="1" ht="14.1" customHeight="1" spans="1:2">
      <c r="A317" s="27" t="s">
        <v>946</v>
      </c>
      <c r="B317" s="28">
        <v>23.21</v>
      </c>
    </row>
    <row r="318" s="17" customFormat="1" ht="14.1" customHeight="1" spans="1:2">
      <c r="A318" s="27" t="s">
        <v>978</v>
      </c>
      <c r="B318" s="28">
        <v>24</v>
      </c>
    </row>
    <row r="319" s="17" customFormat="1" ht="14.1" customHeight="1" spans="1:2">
      <c r="A319" s="27" t="s">
        <v>947</v>
      </c>
      <c r="B319" s="28">
        <v>110.29</v>
      </c>
    </row>
    <row r="320" s="17" customFormat="1" ht="14.1" customHeight="1" spans="1:2">
      <c r="A320" s="27" t="s">
        <v>948</v>
      </c>
      <c r="B320" s="28">
        <v>40.84</v>
      </c>
    </row>
    <row r="321" s="17" customFormat="1" ht="14.1" customHeight="1" spans="1:2">
      <c r="A321" s="27" t="s">
        <v>1005</v>
      </c>
      <c r="B321" s="28">
        <v>240</v>
      </c>
    </row>
    <row r="322" s="17" customFormat="1" ht="14.1" customHeight="1" spans="1:2">
      <c r="A322" s="27" t="s">
        <v>980</v>
      </c>
      <c r="B322" s="28">
        <v>31</v>
      </c>
    </row>
    <row r="323" s="17" customFormat="1" ht="14.1" customHeight="1" spans="1:2">
      <c r="A323" s="27" t="s">
        <v>949</v>
      </c>
      <c r="B323" s="28">
        <v>5</v>
      </c>
    </row>
    <row r="324" s="17" customFormat="1" ht="14.1" customHeight="1" spans="1:2">
      <c r="A324" s="27" t="s">
        <v>950</v>
      </c>
      <c r="B324" s="28">
        <v>20</v>
      </c>
    </row>
    <row r="325" s="17" customFormat="1" ht="14.1" customHeight="1" spans="1:2">
      <c r="A325" s="27" t="s">
        <v>1006</v>
      </c>
      <c r="B325" s="28">
        <v>42</v>
      </c>
    </row>
    <row r="326" s="17" customFormat="1" ht="14.1" customHeight="1" spans="1:2">
      <c r="A326" s="27" t="s">
        <v>1007</v>
      </c>
      <c r="B326" s="28">
        <v>165</v>
      </c>
    </row>
    <row r="327" s="17" customFormat="1" ht="14.1" customHeight="1" spans="1:2">
      <c r="A327" s="27" t="s">
        <v>952</v>
      </c>
      <c r="B327" s="28">
        <v>19.5</v>
      </c>
    </row>
    <row r="328" s="17" customFormat="1" ht="14.1" customHeight="1" spans="1:2">
      <c r="A328" s="27" t="s">
        <v>953</v>
      </c>
      <c r="B328" s="28">
        <v>12.24</v>
      </c>
    </row>
    <row r="329" s="17" customFormat="1" ht="14.1" customHeight="1" spans="1:2">
      <c r="A329" s="27" t="s">
        <v>981</v>
      </c>
      <c r="B329" s="28">
        <v>161.01</v>
      </c>
    </row>
    <row r="330" s="17" customFormat="1" ht="14.1" customHeight="1" spans="1:2">
      <c r="A330" s="27" t="s">
        <v>954</v>
      </c>
      <c r="B330" s="28">
        <v>75</v>
      </c>
    </row>
    <row r="331" s="17" customFormat="1" ht="14.1" customHeight="1" spans="1:2">
      <c r="A331" s="27" t="s">
        <v>983</v>
      </c>
      <c r="B331" s="28">
        <v>50</v>
      </c>
    </row>
    <row r="332" s="17" customFormat="1" ht="14.1" customHeight="1" spans="1:2">
      <c r="A332" s="27" t="s">
        <v>955</v>
      </c>
      <c r="B332" s="28">
        <v>82</v>
      </c>
    </row>
    <row r="333" s="17" customFormat="1" ht="14.1" customHeight="1" spans="1:2">
      <c r="A333" s="27" t="s">
        <v>984</v>
      </c>
      <c r="B333" s="28">
        <v>2.03</v>
      </c>
    </row>
    <row r="334" s="17" customFormat="1" ht="14.1" customHeight="1" spans="1:2">
      <c r="A334" s="27" t="s">
        <v>999</v>
      </c>
      <c r="B334" s="28">
        <v>20</v>
      </c>
    </row>
    <row r="335" s="17" customFormat="1" ht="14.1" customHeight="1" spans="1:2">
      <c r="A335" s="27" t="s">
        <v>956</v>
      </c>
      <c r="B335" s="28">
        <v>110</v>
      </c>
    </row>
    <row r="336" s="17" customFormat="1" ht="14.1" customHeight="1" spans="1:2">
      <c r="A336" s="27" t="s">
        <v>958</v>
      </c>
      <c r="B336" s="28">
        <v>5</v>
      </c>
    </row>
    <row r="337" s="17" customFormat="1" ht="14.1" customHeight="1" spans="1:2">
      <c r="A337" s="27" t="s">
        <v>959</v>
      </c>
      <c r="B337" s="28">
        <v>8</v>
      </c>
    </row>
    <row r="338" s="17" customFormat="1" ht="14.1" customHeight="1" spans="1:2">
      <c r="A338" s="27" t="s">
        <v>960</v>
      </c>
      <c r="B338" s="28">
        <v>1190.82</v>
      </c>
    </row>
    <row r="339" s="17" customFormat="1" ht="14.1" customHeight="1" spans="1:2">
      <c r="A339" s="27" t="s">
        <v>985</v>
      </c>
      <c r="B339" s="28">
        <v>30.58</v>
      </c>
    </row>
    <row r="340" s="17" customFormat="1" ht="14.1" customHeight="1" spans="1:2">
      <c r="A340" s="29" t="s">
        <v>793</v>
      </c>
      <c r="B340" s="30">
        <f>SUM(B341:B414)</f>
        <v>9093.87</v>
      </c>
    </row>
    <row r="341" s="17" customFormat="1" ht="14.1" customHeight="1" spans="1:2">
      <c r="A341" s="27" t="s">
        <v>910</v>
      </c>
      <c r="B341" s="31">
        <v>1.05</v>
      </c>
    </row>
    <row r="342" s="17" customFormat="1" ht="14.1" customHeight="1" spans="1:2">
      <c r="A342" s="27" t="s">
        <v>911</v>
      </c>
      <c r="B342" s="28">
        <v>497.71</v>
      </c>
    </row>
    <row r="343" s="17" customFormat="1" ht="14.1" customHeight="1" spans="1:2">
      <c r="A343" s="27" t="s">
        <v>1008</v>
      </c>
      <c r="B343" s="28">
        <v>0</v>
      </c>
    </row>
    <row r="344" s="17" customFormat="1" ht="14.1" customHeight="1" spans="1:2">
      <c r="A344" s="27" t="s">
        <v>1009</v>
      </c>
      <c r="B344" s="28">
        <v>0</v>
      </c>
    </row>
    <row r="345" s="17" customFormat="1" ht="14.1" customHeight="1" spans="1:2">
      <c r="A345" s="27" t="s">
        <v>987</v>
      </c>
      <c r="B345" s="28">
        <v>591.23</v>
      </c>
    </row>
    <row r="346" s="17" customFormat="1" ht="14.1" customHeight="1" spans="1:2">
      <c r="A346" s="27" t="s">
        <v>912</v>
      </c>
      <c r="B346" s="28">
        <v>16</v>
      </c>
    </row>
    <row r="347" s="17" customFormat="1" ht="14.1" customHeight="1" spans="1:2">
      <c r="A347" s="27" t="s">
        <v>913</v>
      </c>
      <c r="B347" s="28">
        <v>51.98</v>
      </c>
    </row>
    <row r="348" s="17" customFormat="1" ht="14.1" customHeight="1" spans="1:2">
      <c r="A348" s="27" t="s">
        <v>914</v>
      </c>
      <c r="B348" s="28">
        <v>9.38</v>
      </c>
    </row>
    <row r="349" s="17" customFormat="1" ht="14.1" customHeight="1" spans="1:2">
      <c r="A349" s="27" t="s">
        <v>915</v>
      </c>
      <c r="B349" s="28">
        <v>0.36</v>
      </c>
    </row>
    <row r="350" s="17" customFormat="1" ht="14.1" customHeight="1" spans="1:2">
      <c r="A350" s="27" t="s">
        <v>916</v>
      </c>
      <c r="B350" s="28">
        <v>0.8</v>
      </c>
    </row>
    <row r="351" s="17" customFormat="1" ht="14.1" customHeight="1" spans="1:2">
      <c r="A351" s="27" t="s">
        <v>917</v>
      </c>
      <c r="B351" s="28">
        <v>174.15</v>
      </c>
    </row>
    <row r="352" s="17" customFormat="1" ht="14.1" customHeight="1" spans="1:2">
      <c r="A352" s="27" t="s">
        <v>918</v>
      </c>
      <c r="B352" s="28">
        <v>19.55</v>
      </c>
    </row>
    <row r="353" s="17" customFormat="1" ht="14.1" customHeight="1" spans="1:2">
      <c r="A353" s="27" t="s">
        <v>919</v>
      </c>
      <c r="B353" s="28">
        <v>321.46</v>
      </c>
    </row>
    <row r="354" s="17" customFormat="1" ht="14.1" customHeight="1" spans="1:2">
      <c r="A354" s="27" t="s">
        <v>965</v>
      </c>
      <c r="B354" s="28">
        <v>160</v>
      </c>
    </row>
    <row r="355" s="17" customFormat="1" ht="14.1" customHeight="1" spans="1:2">
      <c r="A355" s="27" t="s">
        <v>920</v>
      </c>
      <c r="B355" s="28">
        <v>37.24</v>
      </c>
    </row>
    <row r="356" s="17" customFormat="1" ht="14.1" customHeight="1" spans="1:2">
      <c r="A356" s="27" t="s">
        <v>921</v>
      </c>
      <c r="B356" s="28">
        <v>3.75</v>
      </c>
    </row>
    <row r="357" s="17" customFormat="1" ht="14.1" customHeight="1" spans="1:2">
      <c r="A357" s="27" t="s">
        <v>922</v>
      </c>
      <c r="B357" s="28">
        <v>518.48</v>
      </c>
    </row>
    <row r="358" s="17" customFormat="1" ht="14.1" customHeight="1" spans="1:2">
      <c r="A358" s="27" t="s">
        <v>923</v>
      </c>
      <c r="B358" s="28">
        <v>502.41</v>
      </c>
    </row>
    <row r="359" s="17" customFormat="1" ht="14.1" customHeight="1" spans="1:2">
      <c r="A359" s="27" t="s">
        <v>924</v>
      </c>
      <c r="B359" s="28">
        <v>0.2</v>
      </c>
    </row>
    <row r="360" s="17" customFormat="1" ht="14.1" customHeight="1" spans="1:2">
      <c r="A360" s="27" t="s">
        <v>925</v>
      </c>
      <c r="B360" s="28">
        <v>1</v>
      </c>
    </row>
    <row r="361" s="17" customFormat="1" ht="14.1" customHeight="1" spans="1:2">
      <c r="A361" s="27" t="s">
        <v>1010</v>
      </c>
      <c r="B361" s="28">
        <v>30</v>
      </c>
    </row>
    <row r="362" s="17" customFormat="1" ht="14.1" customHeight="1" spans="1:2">
      <c r="A362" s="27" t="s">
        <v>926</v>
      </c>
      <c r="B362" s="28">
        <v>1.44</v>
      </c>
    </row>
    <row r="363" s="17" customFormat="1" ht="14.1" customHeight="1" spans="1:2">
      <c r="A363" s="27" t="s">
        <v>1011</v>
      </c>
      <c r="B363" s="28">
        <v>10</v>
      </c>
    </row>
    <row r="364" s="17" customFormat="1" ht="14.1" customHeight="1" spans="1:2">
      <c r="A364" s="27" t="s">
        <v>927</v>
      </c>
      <c r="B364" s="28">
        <v>5.17</v>
      </c>
    </row>
    <row r="365" s="17" customFormat="1" ht="14.1" customHeight="1" spans="1:2">
      <c r="A365" s="27" t="s">
        <v>1012</v>
      </c>
      <c r="B365" s="28">
        <v>649</v>
      </c>
    </row>
    <row r="366" s="17" customFormat="1" ht="14.1" customHeight="1" spans="1:2">
      <c r="A366" s="27" t="s">
        <v>928</v>
      </c>
      <c r="B366" s="28">
        <v>15.18</v>
      </c>
    </row>
    <row r="367" s="17" customFormat="1" ht="14.1" customHeight="1" spans="1:2">
      <c r="A367" s="27" t="s">
        <v>929</v>
      </c>
      <c r="B367" s="28">
        <v>0.5</v>
      </c>
    </row>
    <row r="368" s="17" customFormat="1" ht="14.1" customHeight="1" spans="1:2">
      <c r="A368" s="27" t="s">
        <v>930</v>
      </c>
      <c r="B368" s="28">
        <v>2.7</v>
      </c>
    </row>
    <row r="369" s="17" customFormat="1" ht="14.1" customHeight="1" spans="1:2">
      <c r="A369" s="27" t="s">
        <v>931</v>
      </c>
      <c r="B369" s="28">
        <v>205.52</v>
      </c>
    </row>
    <row r="370" s="17" customFormat="1" ht="14.1" customHeight="1" spans="1:2">
      <c r="A370" s="27" t="s">
        <v>932</v>
      </c>
      <c r="B370" s="28">
        <v>15</v>
      </c>
    </row>
    <row r="371" s="17" customFormat="1" ht="14.1" customHeight="1" spans="1:2">
      <c r="A371" s="27" t="s">
        <v>968</v>
      </c>
      <c r="B371" s="28">
        <v>1.68</v>
      </c>
    </row>
    <row r="372" s="17" customFormat="1" ht="14.1" customHeight="1" spans="1:2">
      <c r="A372" s="27" t="s">
        <v>933</v>
      </c>
      <c r="B372" s="28">
        <v>66.66</v>
      </c>
    </row>
    <row r="373" s="17" customFormat="1" ht="14.1" customHeight="1" spans="1:2">
      <c r="A373" s="27" t="s">
        <v>934</v>
      </c>
      <c r="B373" s="28">
        <v>47.52</v>
      </c>
    </row>
    <row r="374" s="17" customFormat="1" ht="14.1" customHeight="1" spans="1:2">
      <c r="A374" s="27" t="s">
        <v>935</v>
      </c>
      <c r="B374" s="28">
        <v>4.32</v>
      </c>
    </row>
    <row r="375" s="17" customFormat="1" ht="14.1" customHeight="1" spans="1:2">
      <c r="A375" s="27" t="s">
        <v>936</v>
      </c>
      <c r="B375" s="28">
        <v>64.53</v>
      </c>
    </row>
    <row r="376" s="17" customFormat="1" ht="14.1" customHeight="1" spans="1:2">
      <c r="A376" s="27" t="s">
        <v>937</v>
      </c>
      <c r="B376" s="28">
        <v>40</v>
      </c>
    </row>
    <row r="377" s="17" customFormat="1" ht="14.1" customHeight="1" spans="1:2">
      <c r="A377" s="27" t="s">
        <v>938</v>
      </c>
      <c r="B377" s="28">
        <v>713.5</v>
      </c>
    </row>
    <row r="378" s="17" customFormat="1" ht="14.1" customHeight="1" spans="1:2">
      <c r="A378" s="27" t="s">
        <v>972</v>
      </c>
      <c r="B378" s="28">
        <v>1.8</v>
      </c>
    </row>
    <row r="379" s="17" customFormat="1" ht="14.1" customHeight="1" spans="1:2">
      <c r="A379" s="27" t="s">
        <v>973</v>
      </c>
      <c r="B379" s="28">
        <v>121</v>
      </c>
    </row>
    <row r="380" s="17" customFormat="1" ht="14.1" customHeight="1" spans="1:2">
      <c r="A380" s="27" t="s">
        <v>974</v>
      </c>
      <c r="B380" s="28">
        <v>101.5</v>
      </c>
    </row>
    <row r="381" s="17" customFormat="1" ht="14.1" customHeight="1" spans="1:2">
      <c r="A381" s="27" t="s">
        <v>975</v>
      </c>
      <c r="B381" s="28">
        <v>130</v>
      </c>
    </row>
    <row r="382" s="17" customFormat="1" ht="14.1" customHeight="1" spans="1:2">
      <c r="A382" s="27" t="s">
        <v>939</v>
      </c>
      <c r="B382" s="28">
        <v>3.3</v>
      </c>
    </row>
    <row r="383" s="17" customFormat="1" ht="14.1" customHeight="1" spans="1:2">
      <c r="A383" s="27" t="s">
        <v>940</v>
      </c>
      <c r="B383" s="28">
        <v>9</v>
      </c>
    </row>
    <row r="384" s="17" customFormat="1" ht="14.1" customHeight="1" spans="1:2">
      <c r="A384" s="27" t="s">
        <v>941</v>
      </c>
      <c r="B384" s="28">
        <v>2</v>
      </c>
    </row>
    <row r="385" s="17" customFormat="1" ht="14.1" customHeight="1" spans="1:2">
      <c r="A385" s="27" t="s">
        <v>942</v>
      </c>
      <c r="B385" s="28">
        <v>0.46</v>
      </c>
    </row>
    <row r="386" s="17" customFormat="1" ht="14.1" customHeight="1" spans="1:2">
      <c r="A386" s="27" t="s">
        <v>976</v>
      </c>
      <c r="B386" s="28">
        <v>40</v>
      </c>
    </row>
    <row r="387" s="17" customFormat="1" ht="14.1" customHeight="1" spans="1:2">
      <c r="A387" s="27" t="s">
        <v>943</v>
      </c>
      <c r="B387" s="28">
        <v>58.97</v>
      </c>
    </row>
    <row r="388" s="17" customFormat="1" ht="14.1" customHeight="1" spans="1:2">
      <c r="A388" s="27" t="s">
        <v>945</v>
      </c>
      <c r="B388" s="28">
        <v>5.93</v>
      </c>
    </row>
    <row r="389" s="17" customFormat="1" ht="14.1" customHeight="1" spans="1:2">
      <c r="A389" s="27" t="s">
        <v>946</v>
      </c>
      <c r="B389" s="28">
        <v>17</v>
      </c>
    </row>
    <row r="390" s="17" customFormat="1" ht="14.1" customHeight="1" spans="1:2">
      <c r="A390" s="27" t="s">
        <v>947</v>
      </c>
      <c r="B390" s="28">
        <v>141.14</v>
      </c>
    </row>
    <row r="391" s="17" customFormat="1" ht="14.1" customHeight="1" spans="1:2">
      <c r="A391" s="27" t="s">
        <v>948</v>
      </c>
      <c r="B391" s="28">
        <v>36.14</v>
      </c>
    </row>
    <row r="392" s="17" customFormat="1" ht="14.1" customHeight="1" spans="1:2">
      <c r="A392" s="27" t="s">
        <v>1005</v>
      </c>
      <c r="B392" s="28">
        <v>300</v>
      </c>
    </row>
    <row r="393" s="17" customFormat="1" ht="14.1" customHeight="1" spans="1:2">
      <c r="A393" s="27" t="s">
        <v>980</v>
      </c>
      <c r="B393" s="28">
        <v>5</v>
      </c>
    </row>
    <row r="394" s="17" customFormat="1" ht="14.1" customHeight="1" spans="1:2">
      <c r="A394" s="27" t="s">
        <v>949</v>
      </c>
      <c r="B394" s="28">
        <v>5</v>
      </c>
    </row>
    <row r="395" s="17" customFormat="1" ht="14.1" customHeight="1" spans="1:2">
      <c r="A395" s="27" t="s">
        <v>1013</v>
      </c>
      <c r="B395" s="28">
        <v>70</v>
      </c>
    </row>
    <row r="396" s="17" customFormat="1" ht="14.1" customHeight="1" spans="1:2">
      <c r="A396" s="27" t="s">
        <v>950</v>
      </c>
      <c r="B396" s="28">
        <v>20</v>
      </c>
    </row>
    <row r="397" s="17" customFormat="1" ht="14.1" customHeight="1" spans="1:2">
      <c r="A397" s="27" t="s">
        <v>1014</v>
      </c>
      <c r="B397" s="28">
        <v>777</v>
      </c>
    </row>
    <row r="398" s="17" customFormat="1" ht="14.1" customHeight="1" spans="1:2">
      <c r="A398" s="27" t="s">
        <v>951</v>
      </c>
      <c r="B398" s="28">
        <v>600</v>
      </c>
    </row>
    <row r="399" s="17" customFormat="1" ht="14.1" customHeight="1" spans="1:2">
      <c r="A399" s="27" t="s">
        <v>1015</v>
      </c>
      <c r="B399" s="28">
        <v>190</v>
      </c>
    </row>
    <row r="400" s="17" customFormat="1" ht="14.1" customHeight="1" spans="1:2">
      <c r="A400" s="27" t="s">
        <v>952</v>
      </c>
      <c r="B400" s="28">
        <v>17</v>
      </c>
    </row>
    <row r="401" s="17" customFormat="1" ht="14.1" customHeight="1" spans="1:2">
      <c r="A401" s="27" t="s">
        <v>953</v>
      </c>
      <c r="B401" s="28">
        <v>12.65</v>
      </c>
    </row>
    <row r="402" s="17" customFormat="1" ht="14.1" customHeight="1" spans="1:2">
      <c r="A402" s="27" t="s">
        <v>981</v>
      </c>
      <c r="B402" s="28">
        <v>53.79</v>
      </c>
    </row>
    <row r="403" s="17" customFormat="1" ht="14.1" customHeight="1" spans="1:2">
      <c r="A403" s="27" t="s">
        <v>982</v>
      </c>
      <c r="B403" s="28">
        <v>63.07</v>
      </c>
    </row>
    <row r="404" s="17" customFormat="1" ht="14.1" customHeight="1" spans="1:2">
      <c r="A404" s="27" t="s">
        <v>954</v>
      </c>
      <c r="B404" s="28">
        <v>35</v>
      </c>
    </row>
    <row r="405" s="17" customFormat="1" ht="14.1" customHeight="1" spans="1:2">
      <c r="A405" s="27" t="s">
        <v>955</v>
      </c>
      <c r="B405" s="28">
        <v>74.79</v>
      </c>
    </row>
    <row r="406" s="17" customFormat="1" ht="14.1" customHeight="1" spans="1:2">
      <c r="A406" s="27" t="s">
        <v>984</v>
      </c>
      <c r="B406" s="28">
        <v>0.71</v>
      </c>
    </row>
    <row r="407" s="17" customFormat="1" ht="14.1" customHeight="1" spans="1:2">
      <c r="A407" s="27" t="s">
        <v>999</v>
      </c>
      <c r="B407" s="28">
        <v>25</v>
      </c>
    </row>
    <row r="408" s="17" customFormat="1" ht="14.1" customHeight="1" spans="1:2">
      <c r="A408" s="27" t="s">
        <v>956</v>
      </c>
      <c r="B408" s="28">
        <v>155</v>
      </c>
    </row>
    <row r="409" s="17" customFormat="1" ht="14.1" customHeight="1" spans="1:2">
      <c r="A409" s="27" t="s">
        <v>957</v>
      </c>
      <c r="B409" s="28">
        <v>113.83</v>
      </c>
    </row>
    <row r="410" s="17" customFormat="1" ht="14.1" customHeight="1" spans="1:2">
      <c r="A410" s="27" t="s">
        <v>1016</v>
      </c>
      <c r="B410" s="28">
        <v>0</v>
      </c>
    </row>
    <row r="411" s="17" customFormat="1" ht="14.1" customHeight="1" spans="1:2">
      <c r="A411" s="27" t="s">
        <v>958</v>
      </c>
      <c r="B411" s="28">
        <v>5</v>
      </c>
    </row>
    <row r="412" s="17" customFormat="1" ht="14.1" customHeight="1" spans="1:2">
      <c r="A412" s="27" t="s">
        <v>959</v>
      </c>
      <c r="B412" s="28">
        <v>269.1</v>
      </c>
    </row>
    <row r="413" s="17" customFormat="1" ht="14.1" customHeight="1" spans="1:2">
      <c r="A413" s="27" t="s">
        <v>960</v>
      </c>
      <c r="B413" s="28">
        <v>816</v>
      </c>
    </row>
    <row r="414" s="17" customFormat="1" ht="14.1" customHeight="1" spans="1:2">
      <c r="A414" s="27" t="s">
        <v>985</v>
      </c>
      <c r="B414" s="28">
        <v>38.22</v>
      </c>
    </row>
    <row r="415" s="17" customFormat="1" ht="14.1" customHeight="1" spans="1:2">
      <c r="A415" s="29" t="s">
        <v>794</v>
      </c>
      <c r="B415" s="32">
        <f>SUM(B416:B475)</f>
        <v>2854.92</v>
      </c>
    </row>
    <row r="416" s="17" customFormat="1" ht="14.1" customHeight="1" spans="1:2">
      <c r="A416" s="27" t="s">
        <v>910</v>
      </c>
      <c r="B416" s="28">
        <v>1.05</v>
      </c>
    </row>
    <row r="417" s="17" customFormat="1" ht="14.1" customHeight="1" spans="1:2">
      <c r="A417" s="27" t="s">
        <v>913</v>
      </c>
      <c r="B417" s="28">
        <v>31.07</v>
      </c>
    </row>
    <row r="418" s="17" customFormat="1" ht="14.1" customHeight="1" spans="1:2">
      <c r="A418" s="27" t="s">
        <v>914</v>
      </c>
      <c r="B418" s="28">
        <v>300.25</v>
      </c>
    </row>
    <row r="419" s="17" customFormat="1" ht="14.1" customHeight="1" spans="1:2">
      <c r="A419" s="27" t="s">
        <v>915</v>
      </c>
      <c r="B419" s="28">
        <v>1.2</v>
      </c>
    </row>
    <row r="420" s="17" customFormat="1" ht="14.1" customHeight="1" spans="1:2">
      <c r="A420" s="27" t="s">
        <v>916</v>
      </c>
      <c r="B420" s="28">
        <v>0.8</v>
      </c>
    </row>
    <row r="421" s="17" customFormat="1" ht="14.1" customHeight="1" spans="1:2">
      <c r="A421" s="27" t="s">
        <v>917</v>
      </c>
      <c r="B421" s="28">
        <v>60.03</v>
      </c>
    </row>
    <row r="422" s="17" customFormat="1" ht="14.1" customHeight="1" spans="1:2">
      <c r="A422" s="27" t="s">
        <v>964</v>
      </c>
      <c r="B422" s="28">
        <v>6</v>
      </c>
    </row>
    <row r="423" s="17" customFormat="1" ht="14.1" customHeight="1" spans="1:2">
      <c r="A423" s="27" t="s">
        <v>918</v>
      </c>
      <c r="B423" s="28">
        <v>5.1</v>
      </c>
    </row>
    <row r="424" s="17" customFormat="1" ht="14.1" customHeight="1" spans="1:2">
      <c r="A424" s="27" t="s">
        <v>919</v>
      </c>
      <c r="B424" s="28">
        <v>88.38</v>
      </c>
    </row>
    <row r="425" s="17" customFormat="1" ht="14.1" customHeight="1" spans="1:2">
      <c r="A425" s="27" t="s">
        <v>965</v>
      </c>
      <c r="B425" s="28">
        <v>80</v>
      </c>
    </row>
    <row r="426" s="17" customFormat="1" ht="14.1" customHeight="1" spans="1:2">
      <c r="A426" s="36" t="s">
        <v>920</v>
      </c>
      <c r="B426" s="37">
        <v>52.44</v>
      </c>
    </row>
    <row r="427" s="17" customFormat="1" ht="14.1" customHeight="1" spans="1:2">
      <c r="A427" s="36" t="s">
        <v>921</v>
      </c>
      <c r="B427" s="37">
        <v>3</v>
      </c>
    </row>
    <row r="428" s="17" customFormat="1" ht="14.1" customHeight="1" spans="1:2">
      <c r="A428" s="36" t="s">
        <v>922</v>
      </c>
      <c r="B428" s="37">
        <v>253.22</v>
      </c>
    </row>
    <row r="429" s="17" customFormat="1" ht="14.1" customHeight="1" spans="1:2">
      <c r="A429" s="36" t="s">
        <v>923</v>
      </c>
      <c r="B429" s="37">
        <v>17.5</v>
      </c>
    </row>
    <row r="430" s="17" customFormat="1" ht="14.1" customHeight="1" spans="1:2">
      <c r="A430" s="36" t="s">
        <v>924</v>
      </c>
      <c r="B430" s="37">
        <v>4.44</v>
      </c>
    </row>
    <row r="431" s="17" customFormat="1" ht="14.1" customHeight="1" spans="1:2">
      <c r="A431" s="36" t="s">
        <v>925</v>
      </c>
      <c r="B431" s="37">
        <v>1</v>
      </c>
    </row>
    <row r="432" s="17" customFormat="1" ht="14.1" customHeight="1" spans="1:2">
      <c r="A432" s="36" t="s">
        <v>926</v>
      </c>
      <c r="B432" s="37">
        <v>0.54</v>
      </c>
    </row>
    <row r="433" s="17" customFormat="1" ht="14.1" customHeight="1" spans="1:2">
      <c r="A433" s="36" t="s">
        <v>927</v>
      </c>
      <c r="B433" s="37">
        <v>5.39</v>
      </c>
    </row>
    <row r="434" s="17" customFormat="1" ht="14.1" customHeight="1" spans="1:2">
      <c r="A434" s="36" t="s">
        <v>928</v>
      </c>
      <c r="B434" s="37">
        <v>33.12</v>
      </c>
    </row>
    <row r="435" s="17" customFormat="1" ht="14.1" customHeight="1" spans="1:2">
      <c r="A435" s="36" t="s">
        <v>966</v>
      </c>
      <c r="B435" s="37">
        <v>145.3</v>
      </c>
    </row>
    <row r="436" s="17" customFormat="1" ht="14.1" customHeight="1" spans="1:2">
      <c r="A436" s="36" t="s">
        <v>1003</v>
      </c>
      <c r="B436" s="37">
        <v>1.37</v>
      </c>
    </row>
    <row r="437" s="17" customFormat="1" ht="14.1" customHeight="1" spans="1:2">
      <c r="A437" s="36" t="s">
        <v>930</v>
      </c>
      <c r="B437" s="37">
        <v>2.04</v>
      </c>
    </row>
    <row r="438" s="17" customFormat="1" ht="14.1" customHeight="1" spans="1:2">
      <c r="A438" s="36" t="s">
        <v>931</v>
      </c>
      <c r="B438" s="37">
        <v>370.3</v>
      </c>
    </row>
    <row r="439" s="17" customFormat="1" ht="14.1" customHeight="1" spans="1:2">
      <c r="A439" s="36" t="s">
        <v>932</v>
      </c>
      <c r="B439" s="37">
        <v>8.56</v>
      </c>
    </row>
    <row r="440" s="17" customFormat="1" ht="14.1" customHeight="1" spans="1:2">
      <c r="A440" s="36" t="s">
        <v>968</v>
      </c>
      <c r="B440" s="37">
        <v>0.35</v>
      </c>
    </row>
    <row r="441" s="17" customFormat="1" ht="14.1" customHeight="1" spans="1:2">
      <c r="A441" s="36" t="s">
        <v>933</v>
      </c>
      <c r="B441" s="37">
        <v>92.5</v>
      </c>
    </row>
    <row r="442" s="17" customFormat="1" ht="14.1" customHeight="1" spans="1:2">
      <c r="A442" s="36" t="s">
        <v>934</v>
      </c>
      <c r="B442" s="37">
        <v>41.85</v>
      </c>
    </row>
    <row r="443" s="17" customFormat="1" ht="14.1" customHeight="1" spans="1:2">
      <c r="A443" s="36" t="s">
        <v>935</v>
      </c>
      <c r="B443" s="37">
        <v>6.12</v>
      </c>
    </row>
    <row r="444" s="17" customFormat="1" ht="14.1" customHeight="1" spans="1:2">
      <c r="A444" s="36" t="s">
        <v>936</v>
      </c>
      <c r="B444" s="37">
        <v>25.38</v>
      </c>
    </row>
    <row r="445" s="17" customFormat="1" ht="14.1" customHeight="1" spans="1:2">
      <c r="A445" s="36" t="s">
        <v>937</v>
      </c>
      <c r="B445" s="37">
        <v>0.4</v>
      </c>
    </row>
    <row r="446" s="17" customFormat="1" ht="14.1" customHeight="1" spans="1:2">
      <c r="A446" s="36" t="s">
        <v>938</v>
      </c>
      <c r="B446" s="37">
        <v>224.88</v>
      </c>
    </row>
    <row r="447" s="17" customFormat="1" ht="14.1" customHeight="1" spans="1:2">
      <c r="A447" s="36" t="s">
        <v>974</v>
      </c>
      <c r="B447" s="37">
        <v>192.6</v>
      </c>
    </row>
    <row r="448" s="17" customFormat="1" ht="14.1" customHeight="1" spans="1:2">
      <c r="A448" s="36" t="s">
        <v>939</v>
      </c>
      <c r="B448" s="37">
        <v>0.3</v>
      </c>
    </row>
    <row r="449" s="17" customFormat="1" ht="14.1" customHeight="1" spans="1:2">
      <c r="A449" s="36" t="s">
        <v>940</v>
      </c>
      <c r="B449" s="37">
        <v>2</v>
      </c>
    </row>
    <row r="450" s="17" customFormat="1" ht="14.1" customHeight="1" spans="1:2">
      <c r="A450" s="36" t="s">
        <v>941</v>
      </c>
      <c r="B450" s="37">
        <v>0.5</v>
      </c>
    </row>
    <row r="451" s="17" customFormat="1" ht="14.1" customHeight="1" spans="1:2">
      <c r="A451" s="36" t="s">
        <v>942</v>
      </c>
      <c r="B451" s="37">
        <v>0.54</v>
      </c>
    </row>
    <row r="452" s="17" customFormat="1" ht="14.1" customHeight="1" spans="1:2">
      <c r="A452" s="36" t="s">
        <v>1004</v>
      </c>
      <c r="B452" s="37">
        <v>100</v>
      </c>
    </row>
    <row r="453" s="17" customFormat="1" ht="14.1" customHeight="1" spans="1:2">
      <c r="A453" s="36" t="s">
        <v>1017</v>
      </c>
      <c r="B453" s="37">
        <v>4</v>
      </c>
    </row>
    <row r="454" s="17" customFormat="1" ht="14.1" customHeight="1" spans="1:2">
      <c r="A454" s="36" t="s">
        <v>943</v>
      </c>
      <c r="B454" s="37">
        <v>78.89</v>
      </c>
    </row>
    <row r="455" s="17" customFormat="1" ht="14.1" customHeight="1" spans="1:2">
      <c r="A455" s="36" t="s">
        <v>944</v>
      </c>
      <c r="B455" s="37">
        <v>6</v>
      </c>
    </row>
    <row r="456" s="17" customFormat="1" ht="14.1" customHeight="1" spans="1:2">
      <c r="A456" s="36" t="s">
        <v>977</v>
      </c>
      <c r="B456" s="37">
        <v>4.7</v>
      </c>
    </row>
    <row r="457" s="17" customFormat="1" ht="14.1" customHeight="1" spans="1:2">
      <c r="A457" s="36" t="s">
        <v>945</v>
      </c>
      <c r="B457" s="37">
        <v>6.07</v>
      </c>
    </row>
    <row r="458" s="17" customFormat="1" ht="14.1" customHeight="1" spans="1:2">
      <c r="A458" s="36" t="s">
        <v>946</v>
      </c>
      <c r="B458" s="37">
        <v>8.16</v>
      </c>
    </row>
    <row r="459" s="17" customFormat="1" ht="14.1" customHeight="1" spans="1:2">
      <c r="A459" s="36" t="s">
        <v>947</v>
      </c>
      <c r="B459" s="37">
        <v>30.56</v>
      </c>
    </row>
    <row r="460" s="17" customFormat="1" ht="14.1" customHeight="1" spans="1:2">
      <c r="A460" s="36" t="s">
        <v>948</v>
      </c>
      <c r="B460" s="37">
        <v>33.72</v>
      </c>
    </row>
    <row r="461" s="17" customFormat="1" ht="14.1" customHeight="1" spans="1:2">
      <c r="A461" s="36" t="s">
        <v>980</v>
      </c>
      <c r="B461" s="37">
        <v>3</v>
      </c>
    </row>
    <row r="462" s="17" customFormat="1" ht="14.1" customHeight="1" spans="1:2">
      <c r="A462" s="36" t="s">
        <v>949</v>
      </c>
      <c r="B462" s="37">
        <v>5</v>
      </c>
    </row>
    <row r="463" s="17" customFormat="1" ht="14.1" customHeight="1" spans="1:2">
      <c r="A463" s="36" t="s">
        <v>1018</v>
      </c>
      <c r="B463" s="37">
        <v>6</v>
      </c>
    </row>
    <row r="464" s="17" customFormat="1" ht="14.1" customHeight="1" spans="1:2">
      <c r="A464" s="36" t="s">
        <v>950</v>
      </c>
      <c r="B464" s="37">
        <v>20</v>
      </c>
    </row>
    <row r="465" s="17" customFormat="1" ht="14.1" customHeight="1" spans="1:2">
      <c r="A465" s="36" t="s">
        <v>953</v>
      </c>
      <c r="B465" s="37">
        <v>14.28</v>
      </c>
    </row>
    <row r="466" s="17" customFormat="1" ht="14.1" customHeight="1" spans="1:2">
      <c r="A466" s="36" t="s">
        <v>982</v>
      </c>
      <c r="B466" s="37">
        <v>2.38</v>
      </c>
    </row>
    <row r="467" s="17" customFormat="1" ht="14.1" customHeight="1" spans="1:2">
      <c r="A467" s="36" t="s">
        <v>954</v>
      </c>
      <c r="B467" s="37">
        <v>25</v>
      </c>
    </row>
    <row r="468" s="17" customFormat="1" ht="14.1" customHeight="1" spans="1:2">
      <c r="A468" s="27" t="s">
        <v>1019</v>
      </c>
      <c r="B468" s="28">
        <v>124.32</v>
      </c>
    </row>
    <row r="469" s="17" customFormat="1" ht="14.1" customHeight="1" spans="1:2">
      <c r="A469" s="27" t="s">
        <v>955</v>
      </c>
      <c r="B469" s="28">
        <v>120.6</v>
      </c>
    </row>
    <row r="470" s="17" customFormat="1" ht="14.1" customHeight="1" spans="1:2">
      <c r="A470" s="27" t="s">
        <v>984</v>
      </c>
      <c r="B470" s="28">
        <v>9.05</v>
      </c>
    </row>
    <row r="471" s="17" customFormat="1" ht="14.1" customHeight="1" spans="1:2">
      <c r="A471" s="27" t="s">
        <v>956</v>
      </c>
      <c r="B471" s="28">
        <v>15</v>
      </c>
    </row>
    <row r="472" s="17" customFormat="1" ht="14.1" customHeight="1" spans="1:2">
      <c r="A472" s="27" t="s">
        <v>957</v>
      </c>
      <c r="B472" s="28">
        <v>12.01</v>
      </c>
    </row>
    <row r="473" s="17" customFormat="1" ht="14.1" customHeight="1" spans="1:2">
      <c r="A473" s="27" t="s">
        <v>958</v>
      </c>
      <c r="B473" s="28">
        <v>10</v>
      </c>
    </row>
    <row r="474" s="17" customFormat="1" ht="14.1" customHeight="1" spans="1:2">
      <c r="A474" s="27" t="s">
        <v>959</v>
      </c>
      <c r="B474" s="28">
        <v>103.5</v>
      </c>
    </row>
    <row r="475" s="17" customFormat="1" ht="14.1" customHeight="1" spans="1:2">
      <c r="A475" s="27" t="s">
        <v>985</v>
      </c>
      <c r="B475" s="28">
        <v>53.16</v>
      </c>
    </row>
    <row r="476" s="17" customFormat="1" ht="14.1" customHeight="1" spans="1:2">
      <c r="A476" s="29" t="s">
        <v>795</v>
      </c>
      <c r="B476" s="28">
        <f>SUM(B477:B542)</f>
        <v>7184.07</v>
      </c>
    </row>
    <row r="477" s="17" customFormat="1" ht="14.1" customHeight="1" spans="1:2">
      <c r="A477" s="27" t="s">
        <v>910</v>
      </c>
      <c r="B477" s="28">
        <v>1.39</v>
      </c>
    </row>
    <row r="478" s="17" customFormat="1" ht="14.1" customHeight="1" spans="1:2">
      <c r="A478" s="27" t="s">
        <v>961</v>
      </c>
      <c r="B478" s="28">
        <v>36.32</v>
      </c>
    </row>
    <row r="479" s="17" customFormat="1" ht="14.1" customHeight="1" spans="1:2">
      <c r="A479" s="27" t="s">
        <v>912</v>
      </c>
      <c r="B479" s="28">
        <v>16</v>
      </c>
    </row>
    <row r="480" s="17" customFormat="1" ht="14.1" customHeight="1" spans="1:2">
      <c r="A480" s="27" t="s">
        <v>913</v>
      </c>
      <c r="B480" s="28">
        <v>63.5</v>
      </c>
    </row>
    <row r="481" s="17" customFormat="1" ht="14.1" customHeight="1" spans="1:2">
      <c r="A481" s="27" t="s">
        <v>914</v>
      </c>
      <c r="B481" s="28">
        <v>83.37</v>
      </c>
    </row>
    <row r="482" s="17" customFormat="1" ht="14.1" customHeight="1" spans="1:2">
      <c r="A482" s="27" t="s">
        <v>915</v>
      </c>
      <c r="B482" s="28">
        <v>12</v>
      </c>
    </row>
    <row r="483" s="17" customFormat="1" ht="14.1" customHeight="1" spans="1:2">
      <c r="A483" s="27" t="s">
        <v>916</v>
      </c>
      <c r="B483" s="28">
        <v>0</v>
      </c>
    </row>
    <row r="484" s="17" customFormat="1" ht="14.1" customHeight="1" spans="1:2">
      <c r="A484" s="27" t="s">
        <v>917</v>
      </c>
      <c r="B484" s="28">
        <v>245.98</v>
      </c>
    </row>
    <row r="485" s="17" customFormat="1" ht="14.1" customHeight="1" spans="1:2">
      <c r="A485" s="27" t="s">
        <v>964</v>
      </c>
      <c r="B485" s="28">
        <v>24</v>
      </c>
    </row>
    <row r="486" s="17" customFormat="1" ht="14.1" customHeight="1" spans="1:2">
      <c r="A486" s="27" t="s">
        <v>918</v>
      </c>
      <c r="B486" s="28">
        <v>21.25</v>
      </c>
    </row>
    <row r="487" s="17" customFormat="1" ht="14.1" customHeight="1" spans="1:2">
      <c r="A487" s="27" t="s">
        <v>1000</v>
      </c>
      <c r="B487" s="28">
        <v>240</v>
      </c>
    </row>
    <row r="488" s="17" customFormat="1" ht="14.1" customHeight="1" spans="1:2">
      <c r="A488" s="27" t="s">
        <v>1020</v>
      </c>
      <c r="B488" s="28">
        <v>437.7</v>
      </c>
    </row>
    <row r="489" s="17" customFormat="1" ht="14.1" customHeight="1" spans="1:2">
      <c r="A489" s="27" t="s">
        <v>965</v>
      </c>
      <c r="B489" s="28">
        <v>160</v>
      </c>
    </row>
    <row r="490" s="17" customFormat="1" ht="14.1" customHeight="1" spans="1:2">
      <c r="A490" s="27" t="s">
        <v>920</v>
      </c>
      <c r="B490" s="28">
        <v>35.43</v>
      </c>
    </row>
    <row r="491" s="17" customFormat="1" ht="14.1" customHeight="1" spans="1:2">
      <c r="A491" s="27" t="s">
        <v>921</v>
      </c>
      <c r="B491" s="28">
        <v>4.05</v>
      </c>
    </row>
    <row r="492" s="17" customFormat="1" ht="14.1" customHeight="1" spans="1:2">
      <c r="A492" s="27" t="s">
        <v>922</v>
      </c>
      <c r="B492" s="28">
        <v>754.54</v>
      </c>
    </row>
    <row r="493" s="17" customFormat="1" ht="14.1" customHeight="1" spans="1:2">
      <c r="A493" s="27" t="s">
        <v>923</v>
      </c>
      <c r="B493" s="28">
        <v>501.86</v>
      </c>
    </row>
    <row r="494" s="17" customFormat="1" ht="14.1" customHeight="1" spans="1:2">
      <c r="A494" s="27" t="s">
        <v>924</v>
      </c>
      <c r="B494" s="28">
        <v>0.72</v>
      </c>
    </row>
    <row r="495" s="17" customFormat="1" ht="14.1" customHeight="1" spans="1:2">
      <c r="A495" s="27" t="s">
        <v>925</v>
      </c>
      <c r="B495" s="28">
        <v>1</v>
      </c>
    </row>
    <row r="496" s="17" customFormat="1" ht="14.1" customHeight="1" spans="1:2">
      <c r="A496" s="27" t="s">
        <v>926</v>
      </c>
      <c r="B496" s="28">
        <v>1.97</v>
      </c>
    </row>
    <row r="497" s="17" customFormat="1" ht="14.1" customHeight="1" spans="1:2">
      <c r="A497" s="27" t="s">
        <v>1021</v>
      </c>
      <c r="B497" s="28">
        <v>282.97</v>
      </c>
    </row>
    <row r="498" s="17" customFormat="1" ht="14.1" customHeight="1" spans="1:2">
      <c r="A498" s="27" t="s">
        <v>927</v>
      </c>
      <c r="B498" s="28">
        <v>2.69</v>
      </c>
    </row>
    <row r="499" s="17" customFormat="1" ht="14.1" customHeight="1" spans="1:2">
      <c r="A499" s="27" t="s">
        <v>1022</v>
      </c>
      <c r="B499" s="28">
        <v>50</v>
      </c>
    </row>
    <row r="500" s="17" customFormat="1" ht="14.1" customHeight="1" spans="1:2">
      <c r="A500" s="27" t="s">
        <v>928</v>
      </c>
      <c r="B500" s="28">
        <v>23.72</v>
      </c>
    </row>
    <row r="501" s="17" customFormat="1" ht="14.1" customHeight="1" spans="1:2">
      <c r="A501" s="27" t="s">
        <v>989</v>
      </c>
      <c r="B501" s="28">
        <v>10</v>
      </c>
    </row>
    <row r="502" s="17" customFormat="1" ht="14.1" customHeight="1" spans="1:2">
      <c r="A502" s="27" t="s">
        <v>930</v>
      </c>
      <c r="B502" s="28">
        <v>3</v>
      </c>
    </row>
    <row r="503" s="17" customFormat="1" ht="14.1" customHeight="1" spans="1:2">
      <c r="A503" s="27" t="s">
        <v>931</v>
      </c>
      <c r="B503" s="28">
        <v>538.22</v>
      </c>
    </row>
    <row r="504" s="17" customFormat="1" ht="14.1" customHeight="1" spans="1:2">
      <c r="A504" s="27" t="s">
        <v>932</v>
      </c>
      <c r="B504" s="28">
        <v>24.96</v>
      </c>
    </row>
    <row r="505" s="17" customFormat="1" ht="14.1" customHeight="1" spans="1:2">
      <c r="A505" s="27" t="s">
        <v>968</v>
      </c>
      <c r="B505" s="28">
        <v>3.84</v>
      </c>
    </row>
    <row r="506" s="17" customFormat="1" ht="14.1" customHeight="1" spans="1:2">
      <c r="A506" s="27" t="s">
        <v>933</v>
      </c>
      <c r="B506" s="28">
        <v>135.28</v>
      </c>
    </row>
    <row r="507" s="17" customFormat="1" ht="14.1" customHeight="1" spans="1:2">
      <c r="A507" s="27" t="s">
        <v>934</v>
      </c>
      <c r="B507" s="28">
        <v>46.77</v>
      </c>
    </row>
    <row r="508" s="17" customFormat="1" ht="14.1" customHeight="1" spans="1:2">
      <c r="A508" s="27" t="s">
        <v>935</v>
      </c>
      <c r="B508" s="28">
        <v>6.48</v>
      </c>
    </row>
    <row r="509" s="17" customFormat="1" ht="14.1" customHeight="1" spans="1:2">
      <c r="A509" s="27" t="s">
        <v>936</v>
      </c>
      <c r="B509" s="28">
        <v>73.9</v>
      </c>
    </row>
    <row r="510" s="17" customFormat="1" ht="14.1" customHeight="1" spans="1:2">
      <c r="A510" s="27" t="s">
        <v>937</v>
      </c>
      <c r="B510" s="28">
        <v>12.4</v>
      </c>
    </row>
    <row r="511" s="17" customFormat="1" ht="14.1" customHeight="1" spans="1:2">
      <c r="A511" s="27" t="s">
        <v>938</v>
      </c>
      <c r="B511" s="28">
        <v>771.76</v>
      </c>
    </row>
    <row r="512" s="17" customFormat="1" ht="14.1" customHeight="1" spans="1:2">
      <c r="A512" s="27" t="s">
        <v>1023</v>
      </c>
      <c r="B512" s="28">
        <v>0</v>
      </c>
    </row>
    <row r="513" s="17" customFormat="1" ht="14.1" customHeight="1" spans="1:2">
      <c r="A513" s="27" t="s">
        <v>972</v>
      </c>
      <c r="B513" s="28">
        <v>0.6</v>
      </c>
    </row>
    <row r="514" s="17" customFormat="1" ht="14.1" customHeight="1" spans="1:2">
      <c r="A514" s="27" t="s">
        <v>974</v>
      </c>
      <c r="B514" s="28">
        <v>212.3</v>
      </c>
    </row>
    <row r="515" s="17" customFormat="1" ht="14.1" customHeight="1" spans="1:2">
      <c r="A515" s="27" t="s">
        <v>1024</v>
      </c>
      <c r="B515" s="28">
        <v>0.18</v>
      </c>
    </row>
    <row r="516" s="17" customFormat="1" ht="14.1" customHeight="1" spans="1:2">
      <c r="A516" s="27" t="s">
        <v>1025</v>
      </c>
      <c r="B516" s="28">
        <v>182.36</v>
      </c>
    </row>
    <row r="517" s="17" customFormat="1" ht="14.1" customHeight="1" spans="1:2">
      <c r="A517" s="27" t="s">
        <v>939</v>
      </c>
      <c r="B517" s="28">
        <v>3.1</v>
      </c>
    </row>
    <row r="518" s="17" customFormat="1" ht="14.1" customHeight="1" spans="1:2">
      <c r="A518" s="27" t="s">
        <v>940</v>
      </c>
      <c r="B518" s="28">
        <v>10</v>
      </c>
    </row>
    <row r="519" s="17" customFormat="1" ht="14.1" customHeight="1" spans="1:2">
      <c r="A519" s="27" t="s">
        <v>941</v>
      </c>
      <c r="B519" s="28">
        <v>4</v>
      </c>
    </row>
    <row r="520" s="17" customFormat="1" ht="14.1" customHeight="1" spans="1:2">
      <c r="A520" s="27" t="s">
        <v>1026</v>
      </c>
      <c r="B520" s="28">
        <v>57.67</v>
      </c>
    </row>
    <row r="521" s="17" customFormat="1" ht="14.1" customHeight="1" spans="1:2">
      <c r="A521" s="27" t="s">
        <v>942</v>
      </c>
      <c r="B521" s="28">
        <v>0.46</v>
      </c>
    </row>
    <row r="522" s="17" customFormat="1" ht="14.1" customHeight="1" spans="1:2">
      <c r="A522" s="27" t="s">
        <v>976</v>
      </c>
      <c r="B522" s="28">
        <v>27.85</v>
      </c>
    </row>
    <row r="523" s="17" customFormat="1" ht="14.1" customHeight="1" spans="1:2">
      <c r="A523" s="27" t="s">
        <v>943</v>
      </c>
      <c r="B523" s="28">
        <v>101.57</v>
      </c>
    </row>
    <row r="524" s="17" customFormat="1" ht="14.1" customHeight="1" spans="1:2">
      <c r="A524" s="27" t="s">
        <v>945</v>
      </c>
      <c r="B524" s="28">
        <v>6.37</v>
      </c>
    </row>
    <row r="525" s="17" customFormat="1" ht="14.1" customHeight="1" spans="1:2">
      <c r="A525" s="27" t="s">
        <v>946</v>
      </c>
      <c r="B525" s="28">
        <v>10.68</v>
      </c>
    </row>
    <row r="526" s="17" customFormat="1" ht="14.1" customHeight="1" spans="1:2">
      <c r="A526" s="27" t="s">
        <v>947</v>
      </c>
      <c r="B526" s="28">
        <v>93.06</v>
      </c>
    </row>
    <row r="527" s="17" customFormat="1" ht="14.1" customHeight="1" spans="1:2">
      <c r="A527" s="27" t="s">
        <v>948</v>
      </c>
      <c r="B527" s="28">
        <v>29.51</v>
      </c>
    </row>
    <row r="528" s="17" customFormat="1" ht="14.1" customHeight="1" spans="1:2">
      <c r="A528" s="27" t="s">
        <v>980</v>
      </c>
      <c r="B528" s="28">
        <v>5</v>
      </c>
    </row>
    <row r="529" s="17" customFormat="1" ht="14.1" customHeight="1" spans="1:2">
      <c r="A529" s="27" t="s">
        <v>949</v>
      </c>
      <c r="B529" s="28">
        <v>5</v>
      </c>
    </row>
    <row r="530" s="17" customFormat="1" ht="14.1" customHeight="1" spans="1:2">
      <c r="A530" s="27" t="s">
        <v>950</v>
      </c>
      <c r="B530" s="28">
        <v>17.9</v>
      </c>
    </row>
    <row r="531" s="17" customFormat="1" ht="14.1" customHeight="1" spans="1:2">
      <c r="A531" s="27" t="s">
        <v>953</v>
      </c>
      <c r="B531" s="28">
        <v>13.68</v>
      </c>
    </row>
    <row r="532" s="17" customFormat="1" ht="14.1" customHeight="1" spans="1:2">
      <c r="A532" s="27" t="s">
        <v>982</v>
      </c>
      <c r="B532" s="28">
        <v>11.13</v>
      </c>
    </row>
    <row r="533" s="17" customFormat="1" ht="14.1" customHeight="1" spans="1:2">
      <c r="A533" s="27" t="s">
        <v>954</v>
      </c>
      <c r="B533" s="28">
        <v>25</v>
      </c>
    </row>
    <row r="534" s="17" customFormat="1" ht="14.1" customHeight="1" spans="1:2">
      <c r="A534" s="27" t="s">
        <v>955</v>
      </c>
      <c r="B534" s="28">
        <v>135.73</v>
      </c>
    </row>
    <row r="535" s="17" customFormat="1" ht="14.1" customHeight="1" spans="1:2">
      <c r="A535" s="27" t="s">
        <v>984</v>
      </c>
      <c r="B535" s="28">
        <v>1.87</v>
      </c>
    </row>
    <row r="536" s="17" customFormat="1" ht="14.1" customHeight="1" spans="1:2">
      <c r="A536" s="27" t="s">
        <v>956</v>
      </c>
      <c r="B536" s="28">
        <v>80</v>
      </c>
    </row>
    <row r="537" s="17" customFormat="1" ht="14.1" customHeight="1" spans="1:2">
      <c r="A537" s="27" t="s">
        <v>957</v>
      </c>
      <c r="B537" s="28">
        <v>26.73</v>
      </c>
    </row>
    <row r="538" s="17" customFormat="1" ht="14.1" customHeight="1" spans="1:2">
      <c r="A538" s="27" t="s">
        <v>958</v>
      </c>
      <c r="B538" s="28">
        <v>4.02</v>
      </c>
    </row>
    <row r="539" s="17" customFormat="1" ht="14.1" customHeight="1" spans="1:2">
      <c r="A539" s="27" t="s">
        <v>1027</v>
      </c>
      <c r="B539" s="28">
        <v>80</v>
      </c>
    </row>
    <row r="540" s="17" customFormat="1" ht="14.1" customHeight="1" spans="1:2">
      <c r="A540" s="27" t="s">
        <v>959</v>
      </c>
      <c r="B540" s="28">
        <v>202.86</v>
      </c>
    </row>
    <row r="541" s="17" customFormat="1" ht="14.1" customHeight="1" spans="1:2">
      <c r="A541" s="27" t="s">
        <v>960</v>
      </c>
      <c r="B541" s="28">
        <v>1150</v>
      </c>
    </row>
    <row r="542" s="17" customFormat="1" ht="14.1" customHeight="1" spans="1:2">
      <c r="A542" s="27" t="s">
        <v>985</v>
      </c>
      <c r="B542" s="28">
        <v>58.37</v>
      </c>
    </row>
    <row r="543" s="17" customFormat="1" ht="14.1" customHeight="1" spans="1:2">
      <c r="A543" s="29" t="s">
        <v>796</v>
      </c>
      <c r="B543" s="32">
        <f>SUM(B544:B611)</f>
        <v>7110.99</v>
      </c>
    </row>
    <row r="544" s="17" customFormat="1" ht="14.1" customHeight="1" spans="1:2">
      <c r="A544" s="27" t="s">
        <v>910</v>
      </c>
      <c r="B544" s="28">
        <v>1.12</v>
      </c>
    </row>
    <row r="545" s="17" customFormat="1" ht="14.1" customHeight="1" spans="1:2">
      <c r="A545" s="27" t="s">
        <v>911</v>
      </c>
      <c r="B545" s="28">
        <v>30</v>
      </c>
    </row>
    <row r="546" s="17" customFormat="1" ht="14.1" customHeight="1" spans="1:2">
      <c r="A546" s="27" t="s">
        <v>1028</v>
      </c>
      <c r="B546" s="28">
        <v>179.2</v>
      </c>
    </row>
    <row r="547" s="17" customFormat="1" ht="14.1" customHeight="1" spans="1:2">
      <c r="A547" s="27" t="s">
        <v>961</v>
      </c>
      <c r="B547" s="28">
        <v>28.8</v>
      </c>
    </row>
    <row r="548" s="17" customFormat="1" ht="14.1" customHeight="1" spans="1:2">
      <c r="A548" s="27" t="s">
        <v>1029</v>
      </c>
      <c r="B548" s="28">
        <v>10</v>
      </c>
    </row>
    <row r="549" s="17" customFormat="1" ht="14.1" customHeight="1" spans="1:2">
      <c r="A549" s="27" t="s">
        <v>1030</v>
      </c>
      <c r="B549" s="28">
        <v>17.94</v>
      </c>
    </row>
    <row r="550" s="17" customFormat="1" ht="14.1" customHeight="1" spans="1:2">
      <c r="A550" s="27" t="s">
        <v>912</v>
      </c>
      <c r="B550" s="28">
        <v>8</v>
      </c>
    </row>
    <row r="551" s="17" customFormat="1" ht="14.1" customHeight="1" spans="1:2">
      <c r="A551" s="27" t="s">
        <v>913</v>
      </c>
      <c r="B551" s="28">
        <v>51.91</v>
      </c>
    </row>
    <row r="552" s="17" customFormat="1" ht="14.1" customHeight="1" spans="1:2">
      <c r="A552" s="27" t="s">
        <v>914</v>
      </c>
      <c r="B552" s="28">
        <v>28.14</v>
      </c>
    </row>
    <row r="553" s="17" customFormat="1" ht="14.1" customHeight="1" spans="1:2">
      <c r="A553" s="27" t="s">
        <v>916</v>
      </c>
      <c r="B553" s="28">
        <v>0.8</v>
      </c>
    </row>
    <row r="554" s="17" customFormat="1" ht="14.1" customHeight="1" spans="1:2">
      <c r="A554" s="27" t="s">
        <v>917</v>
      </c>
      <c r="B554" s="28">
        <v>217.9</v>
      </c>
    </row>
    <row r="555" s="17" customFormat="1" ht="14.1" customHeight="1" spans="1:2">
      <c r="A555" s="27" t="s">
        <v>918</v>
      </c>
      <c r="B555" s="28">
        <v>17.85</v>
      </c>
    </row>
    <row r="556" s="17" customFormat="1" ht="14.1" customHeight="1" spans="1:2">
      <c r="A556" s="27" t="s">
        <v>919</v>
      </c>
      <c r="B556" s="28">
        <v>316.4</v>
      </c>
    </row>
    <row r="557" s="17" customFormat="1" ht="14.1" customHeight="1" spans="1:2">
      <c r="A557" s="27" t="s">
        <v>965</v>
      </c>
      <c r="B557" s="28">
        <v>360</v>
      </c>
    </row>
    <row r="558" s="17" customFormat="1" ht="14.1" customHeight="1" spans="1:2">
      <c r="A558" s="27" t="s">
        <v>920</v>
      </c>
      <c r="B558" s="28">
        <v>96.85</v>
      </c>
    </row>
    <row r="559" s="17" customFormat="1" ht="14.1" customHeight="1" spans="1:2">
      <c r="A559" s="27" t="s">
        <v>921</v>
      </c>
      <c r="B559" s="28">
        <v>3.45</v>
      </c>
    </row>
    <row r="560" s="17" customFormat="1" ht="14.1" customHeight="1" spans="1:2">
      <c r="A560" s="27" t="s">
        <v>922</v>
      </c>
      <c r="B560" s="28">
        <v>464.08</v>
      </c>
    </row>
    <row r="561" s="17" customFormat="1" ht="14.1" customHeight="1" spans="1:2">
      <c r="A561" s="27" t="s">
        <v>1031</v>
      </c>
      <c r="B561" s="28">
        <v>0</v>
      </c>
    </row>
    <row r="562" s="17" customFormat="1" ht="14.1" customHeight="1" spans="1:2">
      <c r="A562" s="27" t="s">
        <v>923</v>
      </c>
      <c r="B562" s="28">
        <v>1258.84</v>
      </c>
    </row>
    <row r="563" s="17" customFormat="1" ht="14.1" customHeight="1" spans="1:2">
      <c r="A563" s="27" t="s">
        <v>924</v>
      </c>
      <c r="B563" s="28">
        <v>0.43</v>
      </c>
    </row>
    <row r="564" s="17" customFormat="1" ht="14.1" customHeight="1" spans="1:2">
      <c r="A564" s="27" t="s">
        <v>925</v>
      </c>
      <c r="B564" s="28">
        <v>1</v>
      </c>
    </row>
    <row r="565" s="17" customFormat="1" ht="14.1" customHeight="1" spans="1:2">
      <c r="A565" s="27" t="s">
        <v>926</v>
      </c>
      <c r="B565" s="28">
        <v>7.71</v>
      </c>
    </row>
    <row r="566" s="17" customFormat="1" ht="14.1" customHeight="1" spans="1:2">
      <c r="A566" s="27" t="s">
        <v>928</v>
      </c>
      <c r="B566" s="28">
        <v>20.41</v>
      </c>
    </row>
    <row r="567" s="17" customFormat="1" ht="14.1" customHeight="1" spans="1:2">
      <c r="A567" s="27" t="s">
        <v>930</v>
      </c>
      <c r="B567" s="28">
        <v>2.5</v>
      </c>
    </row>
    <row r="568" s="17" customFormat="1" ht="14.1" customHeight="1" spans="1:2">
      <c r="A568" s="27" t="s">
        <v>1032</v>
      </c>
      <c r="B568" s="28">
        <v>60</v>
      </c>
    </row>
    <row r="569" s="17" customFormat="1" ht="14.1" customHeight="1" spans="1:2">
      <c r="A569" s="27" t="s">
        <v>931</v>
      </c>
      <c r="B569" s="28">
        <v>279.85</v>
      </c>
    </row>
    <row r="570" s="17" customFormat="1" ht="14.1" customHeight="1" spans="1:2">
      <c r="A570" s="27" t="s">
        <v>932</v>
      </c>
      <c r="B570" s="28">
        <v>15.92</v>
      </c>
    </row>
    <row r="571" s="17" customFormat="1" ht="14.1" customHeight="1" spans="1:2">
      <c r="A571" s="27" t="s">
        <v>968</v>
      </c>
      <c r="B571" s="28">
        <v>2.58</v>
      </c>
    </row>
    <row r="572" s="17" customFormat="1" ht="14.1" customHeight="1" spans="1:2">
      <c r="A572" s="27" t="s">
        <v>933</v>
      </c>
      <c r="B572" s="28">
        <v>76.39</v>
      </c>
    </row>
    <row r="573" s="17" customFormat="1" ht="14.1" customHeight="1" spans="1:2">
      <c r="A573" s="27" t="s">
        <v>934</v>
      </c>
      <c r="B573" s="28">
        <v>85.53</v>
      </c>
    </row>
    <row r="574" s="17" customFormat="1" ht="14.1" customHeight="1" spans="1:2">
      <c r="A574" s="27" t="s">
        <v>935</v>
      </c>
      <c r="B574" s="28">
        <v>5.4</v>
      </c>
    </row>
    <row r="575" s="17" customFormat="1" ht="14.1" customHeight="1" spans="1:2">
      <c r="A575" s="27" t="s">
        <v>994</v>
      </c>
      <c r="B575" s="28">
        <v>30</v>
      </c>
    </row>
    <row r="576" s="17" customFormat="1" ht="14.1" customHeight="1" spans="1:2">
      <c r="A576" s="27" t="s">
        <v>936</v>
      </c>
      <c r="B576" s="28">
        <v>51.56</v>
      </c>
    </row>
    <row r="577" s="17" customFormat="1" ht="14.1" customHeight="1" spans="1:2">
      <c r="A577" s="27" t="s">
        <v>937</v>
      </c>
      <c r="B577" s="28">
        <v>44.6</v>
      </c>
    </row>
    <row r="578" s="17" customFormat="1" ht="14.1" customHeight="1" spans="1:2">
      <c r="A578" s="27" t="s">
        <v>938</v>
      </c>
      <c r="B578" s="28">
        <v>621.98</v>
      </c>
    </row>
    <row r="579" s="17" customFormat="1" ht="14.1" customHeight="1" spans="1:2">
      <c r="A579" s="27" t="s">
        <v>972</v>
      </c>
      <c r="B579" s="28">
        <v>1</v>
      </c>
    </row>
    <row r="580" s="17" customFormat="1" ht="14.1" customHeight="1" spans="1:2">
      <c r="A580" s="27" t="s">
        <v>973</v>
      </c>
      <c r="B580" s="28">
        <v>80</v>
      </c>
    </row>
    <row r="581" s="17" customFormat="1" ht="14.1" customHeight="1" spans="1:2">
      <c r="A581" s="27" t="s">
        <v>974</v>
      </c>
      <c r="B581" s="28">
        <v>411.9</v>
      </c>
    </row>
    <row r="582" s="17" customFormat="1" ht="14.1" customHeight="1" spans="1:2">
      <c r="A582" s="27" t="s">
        <v>975</v>
      </c>
      <c r="B582" s="28">
        <v>130</v>
      </c>
    </row>
    <row r="583" s="17" customFormat="1" ht="14.1" customHeight="1" spans="1:2">
      <c r="A583" s="27" t="s">
        <v>939</v>
      </c>
      <c r="B583" s="28">
        <v>2.6</v>
      </c>
    </row>
    <row r="584" s="17" customFormat="1" ht="14.1" customHeight="1" spans="1:2">
      <c r="A584" s="27" t="s">
        <v>940</v>
      </c>
      <c r="B584" s="28">
        <v>8.5</v>
      </c>
    </row>
    <row r="585" s="17" customFormat="1" ht="14.1" customHeight="1" spans="1:2">
      <c r="A585" s="27" t="s">
        <v>941</v>
      </c>
      <c r="B585" s="28">
        <v>4</v>
      </c>
    </row>
    <row r="586" s="17" customFormat="1" ht="14.1" customHeight="1" spans="1:2">
      <c r="A586" s="27" t="s">
        <v>942</v>
      </c>
      <c r="B586" s="28">
        <v>0.46</v>
      </c>
    </row>
    <row r="587" s="17" customFormat="1" ht="14.1" customHeight="1" spans="1:2">
      <c r="A587" s="27" t="s">
        <v>1004</v>
      </c>
      <c r="B587" s="28">
        <v>30</v>
      </c>
    </row>
    <row r="588" s="17" customFormat="1" ht="14.1" customHeight="1" spans="1:2">
      <c r="A588" s="27" t="s">
        <v>976</v>
      </c>
      <c r="B588" s="28">
        <v>86</v>
      </c>
    </row>
    <row r="589" s="17" customFormat="1" ht="14.1" customHeight="1" spans="1:2">
      <c r="A589" s="27" t="s">
        <v>943</v>
      </c>
      <c r="B589" s="28">
        <v>58.54</v>
      </c>
    </row>
    <row r="590" s="17" customFormat="1" ht="14.1" customHeight="1" spans="1:2">
      <c r="A590" s="27" t="s">
        <v>945</v>
      </c>
      <c r="B590" s="28">
        <v>10.54</v>
      </c>
    </row>
    <row r="591" s="17" customFormat="1" ht="14.1" customHeight="1" spans="1:2">
      <c r="A591" s="27" t="s">
        <v>946</v>
      </c>
      <c r="B591" s="28">
        <v>10.99</v>
      </c>
    </row>
    <row r="592" s="17" customFormat="1" ht="14.1" customHeight="1" spans="1:2">
      <c r="A592" s="27" t="s">
        <v>978</v>
      </c>
      <c r="B592" s="28">
        <v>6.5</v>
      </c>
    </row>
    <row r="593" s="17" customFormat="1" ht="14.1" customHeight="1" spans="1:2">
      <c r="A593" s="27" t="s">
        <v>947</v>
      </c>
      <c r="B593" s="28">
        <v>134.17</v>
      </c>
    </row>
    <row r="594" s="17" customFormat="1" ht="14.1" customHeight="1" spans="1:2">
      <c r="A594" s="27" t="s">
        <v>948</v>
      </c>
      <c r="B594" s="28">
        <v>48.65</v>
      </c>
    </row>
    <row r="595" s="17" customFormat="1" ht="14.1" customHeight="1" spans="1:2">
      <c r="A595" s="27" t="s">
        <v>1005</v>
      </c>
      <c r="B595" s="28">
        <v>120</v>
      </c>
    </row>
    <row r="596" s="17" customFormat="1" ht="14.1" customHeight="1" spans="1:2">
      <c r="A596" s="27" t="s">
        <v>949</v>
      </c>
      <c r="B596" s="28">
        <v>5</v>
      </c>
    </row>
    <row r="597" s="17" customFormat="1" ht="14.1" customHeight="1" spans="1:2">
      <c r="A597" s="27" t="s">
        <v>950</v>
      </c>
      <c r="B597" s="28">
        <v>20</v>
      </c>
    </row>
    <row r="598" s="17" customFormat="1" ht="14.1" customHeight="1" spans="1:2">
      <c r="A598" s="27" t="s">
        <v>952</v>
      </c>
      <c r="B598" s="28">
        <v>24</v>
      </c>
    </row>
    <row r="599" s="17" customFormat="1" ht="14.1" customHeight="1" spans="1:2">
      <c r="A599" s="27" t="s">
        <v>953</v>
      </c>
      <c r="B599" s="28">
        <v>18.25</v>
      </c>
    </row>
    <row r="600" s="17" customFormat="1" ht="14.1" customHeight="1" spans="1:2">
      <c r="A600" s="27" t="s">
        <v>981</v>
      </c>
      <c r="B600" s="28">
        <v>82.86</v>
      </c>
    </row>
    <row r="601" s="17" customFormat="1" ht="14.1" customHeight="1" spans="1:2">
      <c r="A601" s="27" t="s">
        <v>982</v>
      </c>
      <c r="B601" s="28">
        <v>0</v>
      </c>
    </row>
    <row r="602" s="17" customFormat="1" ht="14.1" customHeight="1" spans="1:2">
      <c r="A602" s="27" t="s">
        <v>954</v>
      </c>
      <c r="B602" s="28">
        <v>287.1</v>
      </c>
    </row>
    <row r="603" s="17" customFormat="1" ht="14.1" customHeight="1" spans="1:2">
      <c r="A603" s="27" t="s">
        <v>955</v>
      </c>
      <c r="B603" s="28">
        <v>99.82</v>
      </c>
    </row>
    <row r="604" s="17" customFormat="1" ht="14.1" customHeight="1" spans="1:2">
      <c r="A604" s="27" t="s">
        <v>984</v>
      </c>
      <c r="B604" s="28">
        <v>0.62</v>
      </c>
    </row>
    <row r="605" s="17" customFormat="1" ht="14.1" customHeight="1" spans="1:2">
      <c r="A605" s="27" t="s">
        <v>956</v>
      </c>
      <c r="B605" s="28">
        <v>130</v>
      </c>
    </row>
    <row r="606" s="17" customFormat="1" ht="14.1" customHeight="1" spans="1:2">
      <c r="A606" s="27" t="s">
        <v>957</v>
      </c>
      <c r="B606" s="28">
        <v>21.27</v>
      </c>
    </row>
    <row r="607" s="17" customFormat="1" ht="14.1" customHeight="1" spans="1:2">
      <c r="A607" s="27" t="s">
        <v>958</v>
      </c>
      <c r="B607" s="28">
        <v>5</v>
      </c>
    </row>
    <row r="608" s="17" customFormat="1" ht="14.1" customHeight="1" spans="1:2">
      <c r="A608" s="27" t="s">
        <v>959</v>
      </c>
      <c r="B608" s="28">
        <v>414</v>
      </c>
    </row>
    <row r="609" s="17" customFormat="1" ht="14.1" customHeight="1" spans="1:2">
      <c r="A609" s="27" t="s">
        <v>960</v>
      </c>
      <c r="B609" s="28">
        <v>405</v>
      </c>
    </row>
    <row r="610" s="17" customFormat="1" ht="14.1" customHeight="1" spans="1:2">
      <c r="A610" s="27" t="s">
        <v>985</v>
      </c>
      <c r="B610" s="28">
        <v>47.08</v>
      </c>
    </row>
    <row r="611" s="17" customFormat="1" ht="14.1" customHeight="1" spans="1:2">
      <c r="A611" s="27" t="s">
        <v>986</v>
      </c>
      <c r="B611" s="28">
        <v>10</v>
      </c>
    </row>
    <row r="612" s="17" customFormat="1" ht="14.1" customHeight="1" spans="1:2">
      <c r="A612" s="33" t="s">
        <v>798</v>
      </c>
      <c r="B612" s="34">
        <f>SUM(B613:B679)</f>
        <v>4723.59</v>
      </c>
    </row>
    <row r="613" s="17" customFormat="1" ht="14.1" customHeight="1" spans="1:2">
      <c r="A613" s="35" t="s">
        <v>910</v>
      </c>
      <c r="B613" s="35">
        <v>0.98</v>
      </c>
    </row>
    <row r="614" s="17" customFormat="1" ht="14.1" customHeight="1" spans="1:2">
      <c r="A614" s="35" t="s">
        <v>961</v>
      </c>
      <c r="B614" s="35">
        <v>53.12</v>
      </c>
    </row>
    <row r="615" s="17" customFormat="1" ht="14.1" customHeight="1" spans="1:2">
      <c r="A615" s="35" t="s">
        <v>1033</v>
      </c>
      <c r="B615" s="35">
        <v>0</v>
      </c>
    </row>
    <row r="616" s="17" customFormat="1" ht="14.1" customHeight="1" spans="1:2">
      <c r="A616" s="35" t="s">
        <v>913</v>
      </c>
      <c r="B616" s="35">
        <v>44.83</v>
      </c>
    </row>
    <row r="617" s="17" customFormat="1" ht="14.1" customHeight="1" spans="1:2">
      <c r="A617" s="35" t="s">
        <v>914</v>
      </c>
      <c r="B617" s="35">
        <v>9.38</v>
      </c>
    </row>
    <row r="618" s="17" customFormat="1" ht="14.1" customHeight="1" spans="1:2">
      <c r="A618" s="35" t="s">
        <v>916</v>
      </c>
      <c r="B618" s="35">
        <v>0.8</v>
      </c>
    </row>
    <row r="619" s="17" customFormat="1" ht="14.1" customHeight="1" spans="1:2">
      <c r="A619" s="35" t="s">
        <v>917</v>
      </c>
      <c r="B619" s="35">
        <v>162.03</v>
      </c>
    </row>
    <row r="620" s="17" customFormat="1" ht="14.1" customHeight="1" spans="1:2">
      <c r="A620" s="35" t="s">
        <v>918</v>
      </c>
      <c r="B620" s="35">
        <v>14.45</v>
      </c>
    </row>
    <row r="621" s="17" customFormat="1" ht="14.1" customHeight="1" spans="1:2">
      <c r="A621" s="35" t="s">
        <v>919</v>
      </c>
      <c r="B621" s="35">
        <v>213.55</v>
      </c>
    </row>
    <row r="622" s="17" customFormat="1" ht="14.1" customHeight="1" spans="1:2">
      <c r="A622" s="35" t="s">
        <v>965</v>
      </c>
      <c r="B622" s="35">
        <v>96</v>
      </c>
    </row>
    <row r="623" s="17" customFormat="1" ht="14.1" customHeight="1" spans="1:2">
      <c r="A623" s="35" t="s">
        <v>920</v>
      </c>
      <c r="B623" s="35">
        <v>73.63</v>
      </c>
    </row>
    <row r="624" s="17" customFormat="1" ht="14.1" customHeight="1" spans="1:2">
      <c r="A624" s="35" t="s">
        <v>921</v>
      </c>
      <c r="B624" s="35">
        <v>1.62</v>
      </c>
    </row>
    <row r="625" s="17" customFormat="1" ht="14.1" customHeight="1" spans="1:2">
      <c r="A625" s="35" t="s">
        <v>922</v>
      </c>
      <c r="B625" s="35">
        <v>396.29</v>
      </c>
    </row>
    <row r="626" s="17" customFormat="1" ht="14.1" customHeight="1" spans="1:2">
      <c r="A626" s="35" t="s">
        <v>923</v>
      </c>
      <c r="B626" s="35">
        <v>1.34</v>
      </c>
    </row>
    <row r="627" s="17" customFormat="1" ht="14.1" customHeight="1" spans="1:2">
      <c r="A627" s="35" t="s">
        <v>925</v>
      </c>
      <c r="B627" s="35">
        <v>1</v>
      </c>
    </row>
    <row r="628" s="17" customFormat="1" ht="14.1" customHeight="1" spans="1:2">
      <c r="A628" s="35" t="s">
        <v>926</v>
      </c>
      <c r="B628" s="35">
        <v>9.79</v>
      </c>
    </row>
    <row r="629" s="17" customFormat="1" ht="14.1" customHeight="1" spans="1:2">
      <c r="A629" s="35" t="s">
        <v>927</v>
      </c>
      <c r="B629" s="35">
        <v>0</v>
      </c>
    </row>
    <row r="630" s="17" customFormat="1" ht="14.1" customHeight="1" spans="1:2">
      <c r="A630" s="35" t="s">
        <v>928</v>
      </c>
      <c r="B630" s="35">
        <v>30.87</v>
      </c>
    </row>
    <row r="631" s="17" customFormat="1" ht="14.1" customHeight="1" spans="1:2">
      <c r="A631" s="35" t="s">
        <v>989</v>
      </c>
      <c r="B631" s="35">
        <v>14</v>
      </c>
    </row>
    <row r="632" s="17" customFormat="1" ht="14.1" customHeight="1" spans="1:2">
      <c r="A632" s="35" t="s">
        <v>930</v>
      </c>
      <c r="B632" s="35">
        <v>1.97</v>
      </c>
    </row>
    <row r="633" s="17" customFormat="1" ht="14.1" customHeight="1" spans="1:2">
      <c r="A633" s="35" t="s">
        <v>931</v>
      </c>
      <c r="B633" s="35">
        <v>302.57</v>
      </c>
    </row>
    <row r="634" s="17" customFormat="1" ht="14.1" customHeight="1" spans="1:2">
      <c r="A634" s="35" t="s">
        <v>1034</v>
      </c>
      <c r="B634" s="35">
        <v>160</v>
      </c>
    </row>
    <row r="635" s="17" customFormat="1" ht="14.1" customHeight="1" spans="1:2">
      <c r="A635" s="35" t="s">
        <v>932</v>
      </c>
      <c r="B635" s="35">
        <v>16</v>
      </c>
    </row>
    <row r="636" s="17" customFormat="1" ht="14.1" customHeight="1" spans="1:2">
      <c r="A636" s="35" t="s">
        <v>968</v>
      </c>
      <c r="B636" s="35">
        <v>3.49</v>
      </c>
    </row>
    <row r="637" s="17" customFormat="1" ht="14.1" customHeight="1" spans="1:2">
      <c r="A637" s="35" t="s">
        <v>1035</v>
      </c>
      <c r="B637" s="35">
        <v>0.7</v>
      </c>
    </row>
    <row r="638" s="17" customFormat="1" ht="14.1" customHeight="1" spans="1:2">
      <c r="A638" s="35" t="s">
        <v>1036</v>
      </c>
      <c r="B638" s="35">
        <v>0.5</v>
      </c>
    </row>
    <row r="639" s="17" customFormat="1" ht="14.1" customHeight="1" spans="1:2">
      <c r="A639" s="35" t="s">
        <v>933</v>
      </c>
      <c r="B639" s="35">
        <v>77.23</v>
      </c>
    </row>
    <row r="640" s="17" customFormat="1" ht="14.1" customHeight="1" spans="1:2">
      <c r="A640" s="35" t="s">
        <v>934</v>
      </c>
      <c r="B640" s="35">
        <v>41.77</v>
      </c>
    </row>
    <row r="641" s="17" customFormat="1" ht="14.1" customHeight="1" spans="1:2">
      <c r="A641" s="35" t="s">
        <v>935</v>
      </c>
      <c r="B641" s="35">
        <v>5.04</v>
      </c>
    </row>
    <row r="642" s="17" customFormat="1" ht="14.1" customHeight="1" spans="1:2">
      <c r="A642" s="35" t="s">
        <v>936</v>
      </c>
      <c r="B642" s="35">
        <v>36.1</v>
      </c>
    </row>
    <row r="643" s="17" customFormat="1" ht="14.1" customHeight="1" spans="1:2">
      <c r="A643" s="35" t="s">
        <v>937</v>
      </c>
      <c r="B643" s="35">
        <v>17</v>
      </c>
    </row>
    <row r="644" s="17" customFormat="1" ht="14.1" customHeight="1" spans="1:2">
      <c r="A644" s="35" t="s">
        <v>938</v>
      </c>
      <c r="B644" s="35">
        <v>576.25</v>
      </c>
    </row>
    <row r="645" s="17" customFormat="1" ht="14.1" customHeight="1" spans="1:2">
      <c r="A645" s="35" t="s">
        <v>972</v>
      </c>
      <c r="B645" s="35">
        <v>0.6</v>
      </c>
    </row>
    <row r="646" s="17" customFormat="1" ht="14.1" customHeight="1" spans="1:2">
      <c r="A646" s="35" t="s">
        <v>974</v>
      </c>
      <c r="B646" s="35">
        <v>655.5</v>
      </c>
    </row>
    <row r="647" s="17" customFormat="1" ht="14.1" customHeight="1" spans="1:2">
      <c r="A647" s="35" t="s">
        <v>975</v>
      </c>
      <c r="B647" s="35">
        <v>110</v>
      </c>
    </row>
    <row r="648" s="17" customFormat="1" ht="14.1" customHeight="1" spans="1:2">
      <c r="A648" s="35" t="s">
        <v>939</v>
      </c>
      <c r="B648" s="35">
        <v>0</v>
      </c>
    </row>
    <row r="649" s="17" customFormat="1" ht="14.1" customHeight="1" spans="1:2">
      <c r="A649" s="35" t="s">
        <v>940</v>
      </c>
      <c r="B649" s="35">
        <v>0.12</v>
      </c>
    </row>
    <row r="650" s="17" customFormat="1" ht="14.1" customHeight="1" spans="1:2">
      <c r="A650" s="35" t="s">
        <v>1037</v>
      </c>
      <c r="B650" s="35">
        <v>75.65</v>
      </c>
    </row>
    <row r="651" s="17" customFormat="1" ht="14.1" customHeight="1" spans="1:2">
      <c r="A651" s="35" t="s">
        <v>941</v>
      </c>
      <c r="B651" s="35">
        <v>2.14</v>
      </c>
    </row>
    <row r="652" s="17" customFormat="1" ht="14.1" customHeight="1" spans="1:2">
      <c r="A652" s="35" t="s">
        <v>942</v>
      </c>
      <c r="B652" s="35">
        <v>0.46</v>
      </c>
    </row>
    <row r="653" s="17" customFormat="1" ht="14.1" customHeight="1" spans="1:2">
      <c r="A653" s="35" t="s">
        <v>1038</v>
      </c>
      <c r="B653" s="35">
        <v>0</v>
      </c>
    </row>
    <row r="654" s="17" customFormat="1" ht="14.1" customHeight="1" spans="1:2">
      <c r="A654" s="35" t="s">
        <v>1039</v>
      </c>
      <c r="B654" s="35">
        <v>0</v>
      </c>
    </row>
    <row r="655" s="17" customFormat="1" ht="14.1" customHeight="1" spans="1:2">
      <c r="A655" s="35" t="s">
        <v>943</v>
      </c>
      <c r="B655" s="35">
        <v>63.75</v>
      </c>
    </row>
    <row r="656" s="17" customFormat="1" ht="14.1" customHeight="1" spans="1:2">
      <c r="A656" s="35" t="s">
        <v>944</v>
      </c>
      <c r="B656" s="35">
        <v>6</v>
      </c>
    </row>
    <row r="657" s="17" customFormat="1" ht="14.1" customHeight="1" spans="1:2">
      <c r="A657" s="35" t="s">
        <v>945</v>
      </c>
      <c r="B657" s="35">
        <v>5.09</v>
      </c>
    </row>
    <row r="658" s="17" customFormat="1" ht="14.1" customHeight="1" spans="1:2">
      <c r="A658" s="35" t="s">
        <v>946</v>
      </c>
      <c r="B658" s="35">
        <v>15.79</v>
      </c>
    </row>
    <row r="659" s="17" customFormat="1" ht="14.1" customHeight="1" spans="1:2">
      <c r="A659" s="35" t="s">
        <v>978</v>
      </c>
      <c r="B659" s="35">
        <v>50</v>
      </c>
    </row>
    <row r="660" s="17" customFormat="1" ht="14.1" customHeight="1" spans="1:2">
      <c r="A660" s="35" t="s">
        <v>947</v>
      </c>
      <c r="B660" s="35">
        <v>95.58</v>
      </c>
    </row>
    <row r="661" s="17" customFormat="1" ht="14.1" customHeight="1" spans="1:2">
      <c r="A661" s="35" t="s">
        <v>948</v>
      </c>
      <c r="B661" s="35">
        <v>70.65</v>
      </c>
    </row>
    <row r="662" s="17" customFormat="1" ht="14.1" customHeight="1" spans="1:2">
      <c r="A662" s="35" t="s">
        <v>980</v>
      </c>
      <c r="B662" s="35">
        <v>7</v>
      </c>
    </row>
    <row r="663" s="17" customFormat="1" ht="14.1" customHeight="1" spans="1:2">
      <c r="A663" s="35" t="s">
        <v>949</v>
      </c>
      <c r="B663" s="35">
        <v>5</v>
      </c>
    </row>
    <row r="664" s="17" customFormat="1" ht="14.1" customHeight="1" spans="1:2">
      <c r="A664" s="35" t="s">
        <v>950</v>
      </c>
      <c r="B664" s="35">
        <v>20</v>
      </c>
    </row>
    <row r="665" s="17" customFormat="1" ht="14.1" customHeight="1" spans="1:2">
      <c r="A665" s="35" t="s">
        <v>953</v>
      </c>
      <c r="B665" s="35">
        <v>6.62</v>
      </c>
    </row>
    <row r="666" s="17" customFormat="1" ht="14.1" customHeight="1" spans="1:2">
      <c r="A666" s="35" t="s">
        <v>981</v>
      </c>
      <c r="B666" s="35">
        <v>175.46</v>
      </c>
    </row>
    <row r="667" s="17" customFormat="1" ht="14.1" customHeight="1" spans="1:2">
      <c r="A667" s="35" t="s">
        <v>982</v>
      </c>
      <c r="B667" s="35">
        <v>2.19</v>
      </c>
    </row>
    <row r="668" s="17" customFormat="1" ht="14.1" customHeight="1" spans="1:2">
      <c r="A668" s="35" t="s">
        <v>954</v>
      </c>
      <c r="B668" s="35">
        <v>38</v>
      </c>
    </row>
    <row r="669" s="17" customFormat="1" ht="14.1" customHeight="1" spans="1:2">
      <c r="A669" s="35" t="s">
        <v>983</v>
      </c>
      <c r="B669" s="35">
        <v>5</v>
      </c>
    </row>
    <row r="670" s="17" customFormat="1" ht="14.1" customHeight="1" spans="1:2">
      <c r="A670" s="35" t="s">
        <v>955</v>
      </c>
      <c r="B670" s="35">
        <v>95.09</v>
      </c>
    </row>
    <row r="671" s="17" customFormat="1" ht="14.1" customHeight="1" spans="1:2">
      <c r="A671" s="35" t="s">
        <v>999</v>
      </c>
      <c r="B671" s="35">
        <v>25</v>
      </c>
    </row>
    <row r="672" s="17" customFormat="1" ht="14.1" customHeight="1" spans="1:2">
      <c r="A672" s="35" t="s">
        <v>956</v>
      </c>
      <c r="B672" s="35">
        <v>75</v>
      </c>
    </row>
    <row r="673" s="17" customFormat="1" ht="14.1" customHeight="1" spans="1:2">
      <c r="A673" s="35" t="s">
        <v>957</v>
      </c>
      <c r="B673" s="35">
        <v>107.24</v>
      </c>
    </row>
    <row r="674" s="17" customFormat="1" ht="14.1" customHeight="1" spans="1:2">
      <c r="A674" s="35" t="s">
        <v>958</v>
      </c>
      <c r="B674" s="35">
        <v>5</v>
      </c>
    </row>
    <row r="675" s="17" customFormat="1" ht="14.1" customHeight="1" spans="1:2">
      <c r="A675" s="35" t="s">
        <v>959</v>
      </c>
      <c r="B675" s="35">
        <v>405.72</v>
      </c>
    </row>
    <row r="676" s="17" customFormat="1" ht="14.1" customHeight="1" spans="1:2">
      <c r="A676" s="35" t="s">
        <v>960</v>
      </c>
      <c r="B676" s="35">
        <v>187.5</v>
      </c>
    </row>
    <row r="677" s="17" customFormat="1" ht="14.1" customHeight="1" spans="1:2">
      <c r="A677" s="35" t="s">
        <v>985</v>
      </c>
      <c r="B677" s="35">
        <v>39.93</v>
      </c>
    </row>
    <row r="678" s="17" customFormat="1" ht="14.1" customHeight="1" spans="1:2">
      <c r="A678" s="35" t="s">
        <v>986</v>
      </c>
      <c r="B678" s="35">
        <v>10</v>
      </c>
    </row>
    <row r="679" s="17" customFormat="1" ht="14.1" customHeight="1" spans="1:2">
      <c r="A679" s="35" t="s">
        <v>1040</v>
      </c>
      <c r="B679" s="35">
        <v>0.21</v>
      </c>
    </row>
    <row r="680" ht="14.1" customHeight="1" spans="1:2">
      <c r="A680" s="29" t="s">
        <v>797</v>
      </c>
      <c r="B680" s="35">
        <f>SUM(B681:B753)</f>
        <v>7437.18</v>
      </c>
    </row>
    <row r="681" ht="14.1" customHeight="1" spans="1:2">
      <c r="A681" s="35" t="s">
        <v>910</v>
      </c>
      <c r="B681" s="35">
        <v>0.98</v>
      </c>
    </row>
    <row r="682" ht="14.1" customHeight="1" spans="1:2">
      <c r="A682" s="35" t="s">
        <v>911</v>
      </c>
      <c r="B682" s="35">
        <v>318.97</v>
      </c>
    </row>
    <row r="683" ht="14.1" customHeight="1" spans="1:2">
      <c r="A683" s="35" t="s">
        <v>1028</v>
      </c>
      <c r="B683" s="35">
        <v>39</v>
      </c>
    </row>
    <row r="684" ht="14.1" customHeight="1" spans="1:2">
      <c r="A684" s="35" t="s">
        <v>961</v>
      </c>
      <c r="B684" s="35">
        <v>88.3</v>
      </c>
    </row>
    <row r="685" ht="14.1" customHeight="1" spans="1:2">
      <c r="A685" s="35" t="s">
        <v>987</v>
      </c>
      <c r="B685" s="35">
        <v>12</v>
      </c>
    </row>
    <row r="686" ht="14.1" customHeight="1" spans="1:2">
      <c r="A686" s="35" t="s">
        <v>912</v>
      </c>
      <c r="B686" s="35">
        <v>8</v>
      </c>
    </row>
    <row r="687" ht="14.1" customHeight="1" spans="1:2">
      <c r="A687" s="35" t="s">
        <v>913</v>
      </c>
      <c r="B687" s="35">
        <v>53.98</v>
      </c>
    </row>
    <row r="688" ht="14.1" customHeight="1" spans="1:2">
      <c r="A688" s="35" t="s">
        <v>914</v>
      </c>
      <c r="B688" s="35">
        <v>9.38</v>
      </c>
    </row>
    <row r="689" ht="14.1" customHeight="1" spans="1:2">
      <c r="A689" s="35" t="s">
        <v>915</v>
      </c>
      <c r="B689" s="35">
        <v>2.16</v>
      </c>
    </row>
    <row r="690" ht="14.1" customHeight="1" spans="1:2">
      <c r="A690" s="35" t="s">
        <v>916</v>
      </c>
      <c r="B690" s="35">
        <v>0.8</v>
      </c>
    </row>
    <row r="691" ht="14.1" customHeight="1" spans="1:2">
      <c r="A691" s="35" t="s">
        <v>917</v>
      </c>
      <c r="B691" s="35">
        <v>158.64</v>
      </c>
    </row>
    <row r="692" ht="14.1" customHeight="1" spans="1:2">
      <c r="A692" s="35" t="s">
        <v>918</v>
      </c>
      <c r="B692" s="35">
        <v>13.6</v>
      </c>
    </row>
    <row r="693" ht="14.1" customHeight="1" spans="1:2">
      <c r="A693" s="35" t="s">
        <v>919</v>
      </c>
      <c r="B693" s="35">
        <v>314.74</v>
      </c>
    </row>
    <row r="694" ht="14.1" customHeight="1" spans="1:2">
      <c r="A694" s="35" t="s">
        <v>965</v>
      </c>
      <c r="B694" s="35">
        <v>520</v>
      </c>
    </row>
    <row r="695" ht="14.1" customHeight="1" spans="1:2">
      <c r="A695" s="35" t="s">
        <v>920</v>
      </c>
      <c r="B695" s="35">
        <v>21.87</v>
      </c>
    </row>
    <row r="696" ht="14.1" customHeight="1" spans="1:2">
      <c r="A696" s="35" t="s">
        <v>1041</v>
      </c>
      <c r="B696" s="35">
        <v>7.22</v>
      </c>
    </row>
    <row r="697" ht="14.1" customHeight="1" spans="1:2">
      <c r="A697" s="35" t="s">
        <v>922</v>
      </c>
      <c r="B697" s="35">
        <v>561.26</v>
      </c>
    </row>
    <row r="698" ht="14.1" customHeight="1" spans="1:2">
      <c r="A698" s="35" t="s">
        <v>1031</v>
      </c>
      <c r="B698" s="35">
        <v>0</v>
      </c>
    </row>
    <row r="699" ht="14.1" customHeight="1" spans="1:2">
      <c r="A699" s="35" t="s">
        <v>923</v>
      </c>
      <c r="B699" s="35">
        <v>258.67</v>
      </c>
    </row>
    <row r="700" ht="14.1" customHeight="1" spans="1:2">
      <c r="A700" s="35" t="s">
        <v>924</v>
      </c>
      <c r="B700" s="35">
        <v>0.21</v>
      </c>
    </row>
    <row r="701" ht="14.1" customHeight="1" spans="1:2">
      <c r="A701" s="35" t="s">
        <v>925</v>
      </c>
      <c r="B701" s="35">
        <v>1</v>
      </c>
    </row>
    <row r="702" ht="14.1" customHeight="1" spans="1:2">
      <c r="A702" s="35" t="s">
        <v>926</v>
      </c>
      <c r="B702" s="35">
        <v>0.2</v>
      </c>
    </row>
    <row r="703" ht="14.1" customHeight="1" spans="1:2">
      <c r="A703" s="35" t="s">
        <v>928</v>
      </c>
      <c r="B703" s="35">
        <v>23.66</v>
      </c>
    </row>
    <row r="704" ht="14.1" customHeight="1" spans="1:2">
      <c r="A704" s="35" t="s">
        <v>966</v>
      </c>
      <c r="B704" s="35">
        <v>129.8</v>
      </c>
    </row>
    <row r="705" ht="14.1" customHeight="1" spans="1:2">
      <c r="A705" s="35" t="s">
        <v>931</v>
      </c>
      <c r="B705" s="35">
        <v>204.44</v>
      </c>
    </row>
    <row r="706" ht="14.1" customHeight="1" spans="1:2">
      <c r="A706" s="35" t="s">
        <v>932</v>
      </c>
      <c r="B706" s="35">
        <v>17.52</v>
      </c>
    </row>
    <row r="707" ht="14.1" customHeight="1" spans="1:2">
      <c r="A707" s="35" t="s">
        <v>968</v>
      </c>
      <c r="B707" s="35">
        <v>2.98</v>
      </c>
    </row>
    <row r="708" ht="14.1" customHeight="1" spans="1:2">
      <c r="A708" s="35" t="s">
        <v>933</v>
      </c>
      <c r="B708" s="35">
        <v>59.1</v>
      </c>
    </row>
    <row r="709" ht="14.1" customHeight="1" spans="1:2">
      <c r="A709" s="35" t="s">
        <v>934</v>
      </c>
      <c r="B709" s="35">
        <v>28.06</v>
      </c>
    </row>
    <row r="710" ht="14.1" customHeight="1" spans="1:2">
      <c r="A710" s="35" t="s">
        <v>1042</v>
      </c>
      <c r="B710" s="35">
        <v>30</v>
      </c>
    </row>
    <row r="711" ht="14.1" customHeight="1" spans="1:2">
      <c r="A711" s="35" t="s">
        <v>935</v>
      </c>
      <c r="B711" s="35">
        <v>3.96</v>
      </c>
    </row>
    <row r="712" ht="14.1" customHeight="1" spans="1:2">
      <c r="A712" s="35" t="s">
        <v>1043</v>
      </c>
      <c r="B712" s="35">
        <v>30</v>
      </c>
    </row>
    <row r="713" ht="14.1" customHeight="1" spans="1:2">
      <c r="A713" s="35" t="s">
        <v>994</v>
      </c>
      <c r="B713" s="35">
        <v>3</v>
      </c>
    </row>
    <row r="714" ht="14.1" customHeight="1" spans="1:2">
      <c r="A714" s="35" t="s">
        <v>936</v>
      </c>
      <c r="B714" s="35">
        <v>55.66</v>
      </c>
    </row>
    <row r="715" ht="14.1" customHeight="1" spans="1:2">
      <c r="A715" s="35" t="s">
        <v>971</v>
      </c>
      <c r="B715" s="35">
        <v>39.48</v>
      </c>
    </row>
    <row r="716" ht="14.1" customHeight="1" spans="1:2">
      <c r="A716" s="35" t="s">
        <v>937</v>
      </c>
      <c r="B716" s="35">
        <v>42.62</v>
      </c>
    </row>
    <row r="717" ht="14.1" customHeight="1" spans="1:2">
      <c r="A717" s="35" t="s">
        <v>938</v>
      </c>
      <c r="B717" s="35">
        <v>442</v>
      </c>
    </row>
    <row r="718" ht="14.1" customHeight="1" spans="1:2">
      <c r="A718" s="35" t="s">
        <v>1044</v>
      </c>
      <c r="B718" s="35">
        <v>50</v>
      </c>
    </row>
    <row r="719" ht="14.1" customHeight="1" spans="1:2">
      <c r="A719" s="35" t="s">
        <v>972</v>
      </c>
      <c r="B719" s="35">
        <v>1.7</v>
      </c>
    </row>
    <row r="720" ht="14.1" customHeight="1" spans="1:2">
      <c r="A720" s="35" t="s">
        <v>973</v>
      </c>
      <c r="B720" s="35">
        <v>203.38</v>
      </c>
    </row>
    <row r="721" ht="14.1" customHeight="1" spans="1:2">
      <c r="A721" s="35" t="s">
        <v>974</v>
      </c>
      <c r="B721" s="35">
        <v>341.8</v>
      </c>
    </row>
    <row r="722" ht="14.1" customHeight="1" spans="1:2">
      <c r="A722" s="35" t="s">
        <v>975</v>
      </c>
      <c r="B722" s="35">
        <v>220</v>
      </c>
    </row>
    <row r="723" ht="14.1" customHeight="1" spans="1:2">
      <c r="A723" s="35" t="s">
        <v>939</v>
      </c>
      <c r="B723" s="35">
        <v>3.9</v>
      </c>
    </row>
    <row r="724" ht="14.1" customHeight="1" spans="1:2">
      <c r="A724" s="35" t="s">
        <v>940</v>
      </c>
      <c r="B724" s="35">
        <v>7.5</v>
      </c>
    </row>
    <row r="725" ht="14.1" customHeight="1" spans="1:2">
      <c r="A725" s="35" t="s">
        <v>941</v>
      </c>
      <c r="B725" s="35">
        <v>12</v>
      </c>
    </row>
    <row r="726" ht="14.1" customHeight="1" spans="1:2">
      <c r="A726" s="35" t="s">
        <v>942</v>
      </c>
      <c r="B726" s="35">
        <v>0.46</v>
      </c>
    </row>
    <row r="727" ht="14.1" customHeight="1" spans="1:2">
      <c r="A727" s="35" t="s">
        <v>1004</v>
      </c>
      <c r="B727" s="35">
        <v>100</v>
      </c>
    </row>
    <row r="728" ht="14.1" customHeight="1" spans="1:2">
      <c r="A728" s="35" t="s">
        <v>976</v>
      </c>
      <c r="B728" s="35">
        <v>335</v>
      </c>
    </row>
    <row r="729" ht="14.1" customHeight="1" spans="1:2">
      <c r="A729" s="35" t="s">
        <v>943</v>
      </c>
      <c r="B729" s="35">
        <v>66</v>
      </c>
    </row>
    <row r="730" ht="14.1" customHeight="1" spans="1:2">
      <c r="A730" s="35" t="s">
        <v>945</v>
      </c>
      <c r="B730" s="35">
        <v>13.8</v>
      </c>
    </row>
    <row r="731" ht="14.1" customHeight="1" spans="1:2">
      <c r="A731" s="35" t="s">
        <v>946</v>
      </c>
      <c r="B731" s="35">
        <v>34.61</v>
      </c>
    </row>
    <row r="732" ht="14.1" customHeight="1" spans="1:2">
      <c r="A732" s="35" t="s">
        <v>979</v>
      </c>
      <c r="B732" s="35">
        <v>45</v>
      </c>
    </row>
    <row r="733" ht="14.1" customHeight="1" spans="1:2">
      <c r="A733" s="35" t="s">
        <v>947</v>
      </c>
      <c r="B733" s="35">
        <v>61.36</v>
      </c>
    </row>
    <row r="734" ht="14.1" customHeight="1" spans="1:2">
      <c r="A734" s="35" t="s">
        <v>948</v>
      </c>
      <c r="B734" s="35">
        <v>47.41</v>
      </c>
    </row>
    <row r="735" ht="14.1" customHeight="1" spans="1:2">
      <c r="A735" s="35" t="s">
        <v>1005</v>
      </c>
      <c r="B735" s="35">
        <v>140</v>
      </c>
    </row>
    <row r="736" ht="14.1" customHeight="1" spans="1:2">
      <c r="A736" s="35" t="s">
        <v>980</v>
      </c>
      <c r="B736" s="35">
        <v>4</v>
      </c>
    </row>
    <row r="737" ht="14.1" customHeight="1" spans="1:2">
      <c r="A737" s="35" t="s">
        <v>949</v>
      </c>
      <c r="B737" s="35">
        <v>5</v>
      </c>
    </row>
    <row r="738" ht="14.1" customHeight="1" spans="1:2">
      <c r="A738" s="35" t="s">
        <v>950</v>
      </c>
      <c r="B738" s="35">
        <v>19.93</v>
      </c>
    </row>
    <row r="739" ht="14.1" customHeight="1" spans="1:2">
      <c r="A739" s="35" t="s">
        <v>951</v>
      </c>
      <c r="B739" s="35">
        <v>300</v>
      </c>
    </row>
    <row r="740" ht="14.1" customHeight="1" spans="1:2">
      <c r="A740" s="35" t="s">
        <v>952</v>
      </c>
      <c r="B740" s="35">
        <v>18</v>
      </c>
    </row>
    <row r="741" ht="14.1" customHeight="1" spans="1:2">
      <c r="A741" s="35" t="s">
        <v>953</v>
      </c>
      <c r="B741" s="35">
        <v>7.54</v>
      </c>
    </row>
    <row r="742" ht="14.1" customHeight="1" spans="1:2">
      <c r="A742" s="35" t="s">
        <v>981</v>
      </c>
      <c r="B742" s="35">
        <v>489.8</v>
      </c>
    </row>
    <row r="743" ht="14.1" customHeight="1" spans="1:2">
      <c r="A743" s="35" t="s">
        <v>982</v>
      </c>
      <c r="B743" s="35">
        <v>2.1</v>
      </c>
    </row>
    <row r="744" ht="14.1" customHeight="1" spans="1:2">
      <c r="A744" s="35" t="s">
        <v>954</v>
      </c>
      <c r="B744" s="35">
        <v>386.88</v>
      </c>
    </row>
    <row r="745" ht="14.1" customHeight="1" spans="1:2">
      <c r="A745" s="35" t="s">
        <v>983</v>
      </c>
      <c r="B745" s="35">
        <v>5</v>
      </c>
    </row>
    <row r="746" ht="14.1" customHeight="1" spans="1:2">
      <c r="A746" s="35" t="s">
        <v>955</v>
      </c>
      <c r="B746" s="35">
        <v>85.5</v>
      </c>
    </row>
    <row r="747" ht="14.1" customHeight="1" spans="1:2">
      <c r="A747" s="35" t="s">
        <v>984</v>
      </c>
      <c r="B747" s="35">
        <v>1.17</v>
      </c>
    </row>
    <row r="748" ht="14.1" customHeight="1" spans="1:2">
      <c r="A748" s="35" t="s">
        <v>956</v>
      </c>
      <c r="B748" s="35">
        <v>115</v>
      </c>
    </row>
    <row r="749" ht="14.1" customHeight="1" spans="1:2">
      <c r="A749" s="35" t="s">
        <v>958</v>
      </c>
      <c r="B749" s="35">
        <v>5</v>
      </c>
    </row>
    <row r="750" ht="14.1" customHeight="1" spans="1:2">
      <c r="A750" s="35" t="s">
        <v>959</v>
      </c>
      <c r="B750" s="35">
        <v>318</v>
      </c>
    </row>
    <row r="751" ht="14.1" customHeight="1" spans="1:2">
      <c r="A751" s="35" t="s">
        <v>960</v>
      </c>
      <c r="B751" s="35">
        <v>430</v>
      </c>
    </row>
    <row r="752" ht="14.1" customHeight="1" spans="1:2">
      <c r="A752" s="35" t="s">
        <v>985</v>
      </c>
      <c r="B752" s="35">
        <v>37.08</v>
      </c>
    </row>
    <row r="753" ht="14.1" customHeight="1" spans="1:2">
      <c r="A753" s="35" t="s">
        <v>986</v>
      </c>
      <c r="B753" s="35">
        <v>20</v>
      </c>
    </row>
  </sheetData>
  <mergeCells count="1">
    <mergeCell ref="A1:B1"/>
  </mergeCells>
  <printOptions horizontalCentered="1"/>
  <pageMargins left="0.708661417322835" right="0.708661417322835" top="0.748031496062992" bottom="0.748031496062992" header="0.31496062992126" footer="0.31496062992126"/>
  <pageSetup paperSize="9" firstPageNumber="35" orientation="portrait" useFirstPageNumber="1"/>
  <headerFooter>
    <oddFooter>&amp;C第 &amp;P-1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
  <sheetViews>
    <sheetView showZeros="0" workbookViewId="0">
      <selection activeCell="A1" sqref="A1:H1"/>
    </sheetView>
  </sheetViews>
  <sheetFormatPr defaultColWidth="9" defaultRowHeight="14.25"/>
  <cols>
    <col min="1" max="1" width="27.625" style="60" customWidth="1"/>
    <col min="2" max="4" width="8.875" style="60" customWidth="1"/>
    <col min="5" max="5" width="22.25" style="60" customWidth="1"/>
    <col min="6" max="8" width="8.875" style="60" customWidth="1"/>
    <col min="9" max="240" width="9" style="60"/>
    <col min="241" max="241" width="25.5" style="60" customWidth="1"/>
    <col min="242" max="242" width="8.5" style="60" customWidth="1"/>
    <col min="243" max="243" width="9.5" style="60" customWidth="1"/>
    <col min="244" max="244" width="6.75" style="60" customWidth="1"/>
    <col min="245" max="245" width="22.25" style="60" customWidth="1"/>
    <col min="246" max="247" width="9.5" style="60" customWidth="1"/>
    <col min="248" max="248" width="7.375" style="60" customWidth="1"/>
    <col min="249" max="249" width="12.625" style="60" customWidth="1"/>
    <col min="250" max="496" width="9" style="60"/>
    <col min="497" max="497" width="25.5" style="60" customWidth="1"/>
    <col min="498" max="498" width="8.5" style="60" customWidth="1"/>
    <col min="499" max="499" width="9.5" style="60" customWidth="1"/>
    <col min="500" max="500" width="6.75" style="60" customWidth="1"/>
    <col min="501" max="501" width="22.25" style="60" customWidth="1"/>
    <col min="502" max="503" width="9.5" style="60" customWidth="1"/>
    <col min="504" max="504" width="7.375" style="60" customWidth="1"/>
    <col min="505" max="505" width="12.625" style="60" customWidth="1"/>
    <col min="506" max="752" width="9" style="60"/>
    <col min="753" max="753" width="25.5" style="60" customWidth="1"/>
    <col min="754" max="754" width="8.5" style="60" customWidth="1"/>
    <col min="755" max="755" width="9.5" style="60" customWidth="1"/>
    <col min="756" max="756" width="6.75" style="60" customWidth="1"/>
    <col min="757" max="757" width="22.25" style="60" customWidth="1"/>
    <col min="758" max="759" width="9.5" style="60" customWidth="1"/>
    <col min="760" max="760" width="7.375" style="60" customWidth="1"/>
    <col min="761" max="761" width="12.625" style="60" customWidth="1"/>
    <col min="762" max="1008" width="9" style="60"/>
    <col min="1009" max="1009" width="25.5" style="60" customWidth="1"/>
    <col min="1010" max="1010" width="8.5" style="60" customWidth="1"/>
    <col min="1011" max="1011" width="9.5" style="60" customWidth="1"/>
    <col min="1012" max="1012" width="6.75" style="60" customWidth="1"/>
    <col min="1013" max="1013" width="22.25" style="60" customWidth="1"/>
    <col min="1014" max="1015" width="9.5" style="60" customWidth="1"/>
    <col min="1016" max="1016" width="7.375" style="60" customWidth="1"/>
    <col min="1017" max="1017" width="12.625" style="60" customWidth="1"/>
    <col min="1018" max="1264" width="9" style="60"/>
    <col min="1265" max="1265" width="25.5" style="60" customWidth="1"/>
    <col min="1266" max="1266" width="8.5" style="60" customWidth="1"/>
    <col min="1267" max="1267" width="9.5" style="60" customWidth="1"/>
    <col min="1268" max="1268" width="6.75" style="60" customWidth="1"/>
    <col min="1269" max="1269" width="22.25" style="60" customWidth="1"/>
    <col min="1270" max="1271" width="9.5" style="60" customWidth="1"/>
    <col min="1272" max="1272" width="7.375" style="60" customWidth="1"/>
    <col min="1273" max="1273" width="12.625" style="60" customWidth="1"/>
    <col min="1274" max="1520" width="9" style="60"/>
    <col min="1521" max="1521" width="25.5" style="60" customWidth="1"/>
    <col min="1522" max="1522" width="8.5" style="60" customWidth="1"/>
    <col min="1523" max="1523" width="9.5" style="60" customWidth="1"/>
    <col min="1524" max="1524" width="6.75" style="60" customWidth="1"/>
    <col min="1525" max="1525" width="22.25" style="60" customWidth="1"/>
    <col min="1526" max="1527" width="9.5" style="60" customWidth="1"/>
    <col min="1528" max="1528" width="7.375" style="60" customWidth="1"/>
    <col min="1529" max="1529" width="12.625" style="60" customWidth="1"/>
    <col min="1530" max="1776" width="9" style="60"/>
    <col min="1777" max="1777" width="25.5" style="60" customWidth="1"/>
    <col min="1778" max="1778" width="8.5" style="60" customWidth="1"/>
    <col min="1779" max="1779" width="9.5" style="60" customWidth="1"/>
    <col min="1780" max="1780" width="6.75" style="60" customWidth="1"/>
    <col min="1781" max="1781" width="22.25" style="60" customWidth="1"/>
    <col min="1782" max="1783" width="9.5" style="60" customWidth="1"/>
    <col min="1784" max="1784" width="7.375" style="60" customWidth="1"/>
    <col min="1785" max="1785" width="12.625" style="60" customWidth="1"/>
    <col min="1786" max="2032" width="9" style="60"/>
    <col min="2033" max="2033" width="25.5" style="60" customWidth="1"/>
    <col min="2034" max="2034" width="8.5" style="60" customWidth="1"/>
    <col min="2035" max="2035" width="9.5" style="60" customWidth="1"/>
    <col min="2036" max="2036" width="6.75" style="60" customWidth="1"/>
    <col min="2037" max="2037" width="22.25" style="60" customWidth="1"/>
    <col min="2038" max="2039" width="9.5" style="60" customWidth="1"/>
    <col min="2040" max="2040" width="7.375" style="60" customWidth="1"/>
    <col min="2041" max="2041" width="12.625" style="60" customWidth="1"/>
    <col min="2042" max="2288" width="9" style="60"/>
    <col min="2289" max="2289" width="25.5" style="60" customWidth="1"/>
    <col min="2290" max="2290" width="8.5" style="60" customWidth="1"/>
    <col min="2291" max="2291" width="9.5" style="60" customWidth="1"/>
    <col min="2292" max="2292" width="6.75" style="60" customWidth="1"/>
    <col min="2293" max="2293" width="22.25" style="60" customWidth="1"/>
    <col min="2294" max="2295" width="9.5" style="60" customWidth="1"/>
    <col min="2296" max="2296" width="7.375" style="60" customWidth="1"/>
    <col min="2297" max="2297" width="12.625" style="60" customWidth="1"/>
    <col min="2298" max="2544" width="9" style="60"/>
    <col min="2545" max="2545" width="25.5" style="60" customWidth="1"/>
    <col min="2546" max="2546" width="8.5" style="60" customWidth="1"/>
    <col min="2547" max="2547" width="9.5" style="60" customWidth="1"/>
    <col min="2548" max="2548" width="6.75" style="60" customWidth="1"/>
    <col min="2549" max="2549" width="22.25" style="60" customWidth="1"/>
    <col min="2550" max="2551" width="9.5" style="60" customWidth="1"/>
    <col min="2552" max="2552" width="7.375" style="60" customWidth="1"/>
    <col min="2553" max="2553" width="12.625" style="60" customWidth="1"/>
    <col min="2554" max="2800" width="9" style="60"/>
    <col min="2801" max="2801" width="25.5" style="60" customWidth="1"/>
    <col min="2802" max="2802" width="8.5" style="60" customWidth="1"/>
    <col min="2803" max="2803" width="9.5" style="60" customWidth="1"/>
    <col min="2804" max="2804" width="6.75" style="60" customWidth="1"/>
    <col min="2805" max="2805" width="22.25" style="60" customWidth="1"/>
    <col min="2806" max="2807" width="9.5" style="60" customWidth="1"/>
    <col min="2808" max="2808" width="7.375" style="60" customWidth="1"/>
    <col min="2809" max="2809" width="12.625" style="60" customWidth="1"/>
    <col min="2810" max="3056" width="9" style="60"/>
    <col min="3057" max="3057" width="25.5" style="60" customWidth="1"/>
    <col min="3058" max="3058" width="8.5" style="60" customWidth="1"/>
    <col min="3059" max="3059" width="9.5" style="60" customWidth="1"/>
    <col min="3060" max="3060" width="6.75" style="60" customWidth="1"/>
    <col min="3061" max="3061" width="22.25" style="60" customWidth="1"/>
    <col min="3062" max="3063" width="9.5" style="60" customWidth="1"/>
    <col min="3064" max="3064" width="7.375" style="60" customWidth="1"/>
    <col min="3065" max="3065" width="12.625" style="60" customWidth="1"/>
    <col min="3066" max="3312" width="9" style="60"/>
    <col min="3313" max="3313" width="25.5" style="60" customWidth="1"/>
    <col min="3314" max="3314" width="8.5" style="60" customWidth="1"/>
    <col min="3315" max="3315" width="9.5" style="60" customWidth="1"/>
    <col min="3316" max="3316" width="6.75" style="60" customWidth="1"/>
    <col min="3317" max="3317" width="22.25" style="60" customWidth="1"/>
    <col min="3318" max="3319" width="9.5" style="60" customWidth="1"/>
    <col min="3320" max="3320" width="7.375" style="60" customWidth="1"/>
    <col min="3321" max="3321" width="12.625" style="60" customWidth="1"/>
    <col min="3322" max="3568" width="9" style="60"/>
    <col min="3569" max="3569" width="25.5" style="60" customWidth="1"/>
    <col min="3570" max="3570" width="8.5" style="60" customWidth="1"/>
    <col min="3571" max="3571" width="9.5" style="60" customWidth="1"/>
    <col min="3572" max="3572" width="6.75" style="60" customWidth="1"/>
    <col min="3573" max="3573" width="22.25" style="60" customWidth="1"/>
    <col min="3574" max="3575" width="9.5" style="60" customWidth="1"/>
    <col min="3576" max="3576" width="7.375" style="60" customWidth="1"/>
    <col min="3577" max="3577" width="12.625" style="60" customWidth="1"/>
    <col min="3578" max="3824" width="9" style="60"/>
    <col min="3825" max="3825" width="25.5" style="60" customWidth="1"/>
    <col min="3826" max="3826" width="8.5" style="60" customWidth="1"/>
    <col min="3827" max="3827" width="9.5" style="60" customWidth="1"/>
    <col min="3828" max="3828" width="6.75" style="60" customWidth="1"/>
    <col min="3829" max="3829" width="22.25" style="60" customWidth="1"/>
    <col min="3830" max="3831" width="9.5" style="60" customWidth="1"/>
    <col min="3832" max="3832" width="7.375" style="60" customWidth="1"/>
    <col min="3833" max="3833" width="12.625" style="60" customWidth="1"/>
    <col min="3834" max="4080" width="9" style="60"/>
    <col min="4081" max="4081" width="25.5" style="60" customWidth="1"/>
    <col min="4082" max="4082" width="8.5" style="60" customWidth="1"/>
    <col min="4083" max="4083" width="9.5" style="60" customWidth="1"/>
    <col min="4084" max="4084" width="6.75" style="60" customWidth="1"/>
    <col min="4085" max="4085" width="22.25" style="60" customWidth="1"/>
    <col min="4086" max="4087" width="9.5" style="60" customWidth="1"/>
    <col min="4088" max="4088" width="7.375" style="60" customWidth="1"/>
    <col min="4089" max="4089" width="12.625" style="60" customWidth="1"/>
    <col min="4090" max="4336" width="9" style="60"/>
    <col min="4337" max="4337" width="25.5" style="60" customWidth="1"/>
    <col min="4338" max="4338" width="8.5" style="60" customWidth="1"/>
    <col min="4339" max="4339" width="9.5" style="60" customWidth="1"/>
    <col min="4340" max="4340" width="6.75" style="60" customWidth="1"/>
    <col min="4341" max="4341" width="22.25" style="60" customWidth="1"/>
    <col min="4342" max="4343" width="9.5" style="60" customWidth="1"/>
    <col min="4344" max="4344" width="7.375" style="60" customWidth="1"/>
    <col min="4345" max="4345" width="12.625" style="60" customWidth="1"/>
    <col min="4346" max="4592" width="9" style="60"/>
    <col min="4593" max="4593" width="25.5" style="60" customWidth="1"/>
    <col min="4594" max="4594" width="8.5" style="60" customWidth="1"/>
    <col min="4595" max="4595" width="9.5" style="60" customWidth="1"/>
    <col min="4596" max="4596" width="6.75" style="60" customWidth="1"/>
    <col min="4597" max="4597" width="22.25" style="60" customWidth="1"/>
    <col min="4598" max="4599" width="9.5" style="60" customWidth="1"/>
    <col min="4600" max="4600" width="7.375" style="60" customWidth="1"/>
    <col min="4601" max="4601" width="12.625" style="60" customWidth="1"/>
    <col min="4602" max="4848" width="9" style="60"/>
    <col min="4849" max="4849" width="25.5" style="60" customWidth="1"/>
    <col min="4850" max="4850" width="8.5" style="60" customWidth="1"/>
    <col min="4851" max="4851" width="9.5" style="60" customWidth="1"/>
    <col min="4852" max="4852" width="6.75" style="60" customWidth="1"/>
    <col min="4853" max="4853" width="22.25" style="60" customWidth="1"/>
    <col min="4854" max="4855" width="9.5" style="60" customWidth="1"/>
    <col min="4856" max="4856" width="7.375" style="60" customWidth="1"/>
    <col min="4857" max="4857" width="12.625" style="60" customWidth="1"/>
    <col min="4858" max="5104" width="9" style="60"/>
    <col min="5105" max="5105" width="25.5" style="60" customWidth="1"/>
    <col min="5106" max="5106" width="8.5" style="60" customWidth="1"/>
    <col min="5107" max="5107" width="9.5" style="60" customWidth="1"/>
    <col min="5108" max="5108" width="6.75" style="60" customWidth="1"/>
    <col min="5109" max="5109" width="22.25" style="60" customWidth="1"/>
    <col min="5110" max="5111" width="9.5" style="60" customWidth="1"/>
    <col min="5112" max="5112" width="7.375" style="60" customWidth="1"/>
    <col min="5113" max="5113" width="12.625" style="60" customWidth="1"/>
    <col min="5114" max="5360" width="9" style="60"/>
    <col min="5361" max="5361" width="25.5" style="60" customWidth="1"/>
    <col min="5362" max="5362" width="8.5" style="60" customWidth="1"/>
    <col min="5363" max="5363" width="9.5" style="60" customWidth="1"/>
    <col min="5364" max="5364" width="6.75" style="60" customWidth="1"/>
    <col min="5365" max="5365" width="22.25" style="60" customWidth="1"/>
    <col min="5366" max="5367" width="9.5" style="60" customWidth="1"/>
    <col min="5368" max="5368" width="7.375" style="60" customWidth="1"/>
    <col min="5369" max="5369" width="12.625" style="60" customWidth="1"/>
    <col min="5370" max="5616" width="9" style="60"/>
    <col min="5617" max="5617" width="25.5" style="60" customWidth="1"/>
    <col min="5618" max="5618" width="8.5" style="60" customWidth="1"/>
    <col min="5619" max="5619" width="9.5" style="60" customWidth="1"/>
    <col min="5620" max="5620" width="6.75" style="60" customWidth="1"/>
    <col min="5621" max="5621" width="22.25" style="60" customWidth="1"/>
    <col min="5622" max="5623" width="9.5" style="60" customWidth="1"/>
    <col min="5624" max="5624" width="7.375" style="60" customWidth="1"/>
    <col min="5625" max="5625" width="12.625" style="60" customWidth="1"/>
    <col min="5626" max="5872" width="9" style="60"/>
    <col min="5873" max="5873" width="25.5" style="60" customWidth="1"/>
    <col min="5874" max="5874" width="8.5" style="60" customWidth="1"/>
    <col min="5875" max="5875" width="9.5" style="60" customWidth="1"/>
    <col min="5876" max="5876" width="6.75" style="60" customWidth="1"/>
    <col min="5877" max="5877" width="22.25" style="60" customWidth="1"/>
    <col min="5878" max="5879" width="9.5" style="60" customWidth="1"/>
    <col min="5880" max="5880" width="7.375" style="60" customWidth="1"/>
    <col min="5881" max="5881" width="12.625" style="60" customWidth="1"/>
    <col min="5882" max="6128" width="9" style="60"/>
    <col min="6129" max="6129" width="25.5" style="60" customWidth="1"/>
    <col min="6130" max="6130" width="8.5" style="60" customWidth="1"/>
    <col min="6131" max="6131" width="9.5" style="60" customWidth="1"/>
    <col min="6132" max="6132" width="6.75" style="60" customWidth="1"/>
    <col min="6133" max="6133" width="22.25" style="60" customWidth="1"/>
    <col min="6134" max="6135" width="9.5" style="60" customWidth="1"/>
    <col min="6136" max="6136" width="7.375" style="60" customWidth="1"/>
    <col min="6137" max="6137" width="12.625" style="60" customWidth="1"/>
    <col min="6138" max="6384" width="9" style="60"/>
    <col min="6385" max="6385" width="25.5" style="60" customWidth="1"/>
    <col min="6386" max="6386" width="8.5" style="60" customWidth="1"/>
    <col min="6387" max="6387" width="9.5" style="60" customWidth="1"/>
    <col min="6388" max="6388" width="6.75" style="60" customWidth="1"/>
    <col min="6389" max="6389" width="22.25" style="60" customWidth="1"/>
    <col min="6390" max="6391" width="9.5" style="60" customWidth="1"/>
    <col min="6392" max="6392" width="7.375" style="60" customWidth="1"/>
    <col min="6393" max="6393" width="12.625" style="60" customWidth="1"/>
    <col min="6394" max="6640" width="9" style="60"/>
    <col min="6641" max="6641" width="25.5" style="60" customWidth="1"/>
    <col min="6642" max="6642" width="8.5" style="60" customWidth="1"/>
    <col min="6643" max="6643" width="9.5" style="60" customWidth="1"/>
    <col min="6644" max="6644" width="6.75" style="60" customWidth="1"/>
    <col min="6645" max="6645" width="22.25" style="60" customWidth="1"/>
    <col min="6646" max="6647" width="9.5" style="60" customWidth="1"/>
    <col min="6648" max="6648" width="7.375" style="60" customWidth="1"/>
    <col min="6649" max="6649" width="12.625" style="60" customWidth="1"/>
    <col min="6650" max="6896" width="9" style="60"/>
    <col min="6897" max="6897" width="25.5" style="60" customWidth="1"/>
    <col min="6898" max="6898" width="8.5" style="60" customWidth="1"/>
    <col min="6899" max="6899" width="9.5" style="60" customWidth="1"/>
    <col min="6900" max="6900" width="6.75" style="60" customWidth="1"/>
    <col min="6901" max="6901" width="22.25" style="60" customWidth="1"/>
    <col min="6902" max="6903" width="9.5" style="60" customWidth="1"/>
    <col min="6904" max="6904" width="7.375" style="60" customWidth="1"/>
    <col min="6905" max="6905" width="12.625" style="60" customWidth="1"/>
    <col min="6906" max="7152" width="9" style="60"/>
    <col min="7153" max="7153" width="25.5" style="60" customWidth="1"/>
    <col min="7154" max="7154" width="8.5" style="60" customWidth="1"/>
    <col min="7155" max="7155" width="9.5" style="60" customWidth="1"/>
    <col min="7156" max="7156" width="6.75" style="60" customWidth="1"/>
    <col min="7157" max="7157" width="22.25" style="60" customWidth="1"/>
    <col min="7158" max="7159" width="9.5" style="60" customWidth="1"/>
    <col min="7160" max="7160" width="7.375" style="60" customWidth="1"/>
    <col min="7161" max="7161" width="12.625" style="60" customWidth="1"/>
    <col min="7162" max="7408" width="9" style="60"/>
    <col min="7409" max="7409" width="25.5" style="60" customWidth="1"/>
    <col min="7410" max="7410" width="8.5" style="60" customWidth="1"/>
    <col min="7411" max="7411" width="9.5" style="60" customWidth="1"/>
    <col min="7412" max="7412" width="6.75" style="60" customWidth="1"/>
    <col min="7413" max="7413" width="22.25" style="60" customWidth="1"/>
    <col min="7414" max="7415" width="9.5" style="60" customWidth="1"/>
    <col min="7416" max="7416" width="7.375" style="60" customWidth="1"/>
    <col min="7417" max="7417" width="12.625" style="60" customWidth="1"/>
    <col min="7418" max="7664" width="9" style="60"/>
    <col min="7665" max="7665" width="25.5" style="60" customWidth="1"/>
    <col min="7666" max="7666" width="8.5" style="60" customWidth="1"/>
    <col min="7667" max="7667" width="9.5" style="60" customWidth="1"/>
    <col min="7668" max="7668" width="6.75" style="60" customWidth="1"/>
    <col min="7669" max="7669" width="22.25" style="60" customWidth="1"/>
    <col min="7670" max="7671" width="9.5" style="60" customWidth="1"/>
    <col min="7672" max="7672" width="7.375" style="60" customWidth="1"/>
    <col min="7673" max="7673" width="12.625" style="60" customWidth="1"/>
    <col min="7674" max="7920" width="9" style="60"/>
    <col min="7921" max="7921" width="25.5" style="60" customWidth="1"/>
    <col min="7922" max="7922" width="8.5" style="60" customWidth="1"/>
    <col min="7923" max="7923" width="9.5" style="60" customWidth="1"/>
    <col min="7924" max="7924" width="6.75" style="60" customWidth="1"/>
    <col min="7925" max="7925" width="22.25" style="60" customWidth="1"/>
    <col min="7926" max="7927" width="9.5" style="60" customWidth="1"/>
    <col min="7928" max="7928" width="7.375" style="60" customWidth="1"/>
    <col min="7929" max="7929" width="12.625" style="60" customWidth="1"/>
    <col min="7930" max="8176" width="9" style="60"/>
    <col min="8177" max="8177" width="25.5" style="60" customWidth="1"/>
    <col min="8178" max="8178" width="8.5" style="60" customWidth="1"/>
    <col min="8179" max="8179" width="9.5" style="60" customWidth="1"/>
    <col min="8180" max="8180" width="6.75" style="60" customWidth="1"/>
    <col min="8181" max="8181" width="22.25" style="60" customWidth="1"/>
    <col min="8182" max="8183" width="9.5" style="60" customWidth="1"/>
    <col min="8184" max="8184" width="7.375" style="60" customWidth="1"/>
    <col min="8185" max="8185" width="12.625" style="60" customWidth="1"/>
    <col min="8186" max="8432" width="9" style="60"/>
    <col min="8433" max="8433" width="25.5" style="60" customWidth="1"/>
    <col min="8434" max="8434" width="8.5" style="60" customWidth="1"/>
    <col min="8435" max="8435" width="9.5" style="60" customWidth="1"/>
    <col min="8436" max="8436" width="6.75" style="60" customWidth="1"/>
    <col min="8437" max="8437" width="22.25" style="60" customWidth="1"/>
    <col min="8438" max="8439" width="9.5" style="60" customWidth="1"/>
    <col min="8440" max="8440" width="7.375" style="60" customWidth="1"/>
    <col min="8441" max="8441" width="12.625" style="60" customWidth="1"/>
    <col min="8442" max="8688" width="9" style="60"/>
    <col min="8689" max="8689" width="25.5" style="60" customWidth="1"/>
    <col min="8690" max="8690" width="8.5" style="60" customWidth="1"/>
    <col min="8691" max="8691" width="9.5" style="60" customWidth="1"/>
    <col min="8692" max="8692" width="6.75" style="60" customWidth="1"/>
    <col min="8693" max="8693" width="22.25" style="60" customWidth="1"/>
    <col min="8694" max="8695" width="9.5" style="60" customWidth="1"/>
    <col min="8696" max="8696" width="7.375" style="60" customWidth="1"/>
    <col min="8697" max="8697" width="12.625" style="60" customWidth="1"/>
    <col min="8698" max="8944" width="9" style="60"/>
    <col min="8945" max="8945" width="25.5" style="60" customWidth="1"/>
    <col min="8946" max="8946" width="8.5" style="60" customWidth="1"/>
    <col min="8947" max="8947" width="9.5" style="60" customWidth="1"/>
    <col min="8948" max="8948" width="6.75" style="60" customWidth="1"/>
    <col min="8949" max="8949" width="22.25" style="60" customWidth="1"/>
    <col min="8950" max="8951" width="9.5" style="60" customWidth="1"/>
    <col min="8952" max="8952" width="7.375" style="60" customWidth="1"/>
    <col min="8953" max="8953" width="12.625" style="60" customWidth="1"/>
    <col min="8954" max="9200" width="9" style="60"/>
    <col min="9201" max="9201" width="25.5" style="60" customWidth="1"/>
    <col min="9202" max="9202" width="8.5" style="60" customWidth="1"/>
    <col min="9203" max="9203" width="9.5" style="60" customWidth="1"/>
    <col min="9204" max="9204" width="6.75" style="60" customWidth="1"/>
    <col min="9205" max="9205" width="22.25" style="60" customWidth="1"/>
    <col min="9206" max="9207" width="9.5" style="60" customWidth="1"/>
    <col min="9208" max="9208" width="7.375" style="60" customWidth="1"/>
    <col min="9209" max="9209" width="12.625" style="60" customWidth="1"/>
    <col min="9210" max="9456" width="9" style="60"/>
    <col min="9457" max="9457" width="25.5" style="60" customWidth="1"/>
    <col min="9458" max="9458" width="8.5" style="60" customWidth="1"/>
    <col min="9459" max="9459" width="9.5" style="60" customWidth="1"/>
    <col min="9460" max="9460" width="6.75" style="60" customWidth="1"/>
    <col min="9461" max="9461" width="22.25" style="60" customWidth="1"/>
    <col min="9462" max="9463" width="9.5" style="60" customWidth="1"/>
    <col min="9464" max="9464" width="7.375" style="60" customWidth="1"/>
    <col min="9465" max="9465" width="12.625" style="60" customWidth="1"/>
    <col min="9466" max="9712" width="9" style="60"/>
    <col min="9713" max="9713" width="25.5" style="60" customWidth="1"/>
    <col min="9714" max="9714" width="8.5" style="60" customWidth="1"/>
    <col min="9715" max="9715" width="9.5" style="60" customWidth="1"/>
    <col min="9716" max="9716" width="6.75" style="60" customWidth="1"/>
    <col min="9717" max="9717" width="22.25" style="60" customWidth="1"/>
    <col min="9718" max="9719" width="9.5" style="60" customWidth="1"/>
    <col min="9720" max="9720" width="7.375" style="60" customWidth="1"/>
    <col min="9721" max="9721" width="12.625" style="60" customWidth="1"/>
    <col min="9722" max="9968" width="9" style="60"/>
    <col min="9969" max="9969" width="25.5" style="60" customWidth="1"/>
    <col min="9970" max="9970" width="8.5" style="60" customWidth="1"/>
    <col min="9971" max="9971" width="9.5" style="60" customWidth="1"/>
    <col min="9972" max="9972" width="6.75" style="60" customWidth="1"/>
    <col min="9973" max="9973" width="22.25" style="60" customWidth="1"/>
    <col min="9974" max="9975" width="9.5" style="60" customWidth="1"/>
    <col min="9976" max="9976" width="7.375" style="60" customWidth="1"/>
    <col min="9977" max="9977" width="12.625" style="60" customWidth="1"/>
    <col min="9978" max="10224" width="9" style="60"/>
    <col min="10225" max="10225" width="25.5" style="60" customWidth="1"/>
    <col min="10226" max="10226" width="8.5" style="60" customWidth="1"/>
    <col min="10227" max="10227" width="9.5" style="60" customWidth="1"/>
    <col min="10228" max="10228" width="6.75" style="60" customWidth="1"/>
    <col min="10229" max="10229" width="22.25" style="60" customWidth="1"/>
    <col min="10230" max="10231" width="9.5" style="60" customWidth="1"/>
    <col min="10232" max="10232" width="7.375" style="60" customWidth="1"/>
    <col min="10233" max="10233" width="12.625" style="60" customWidth="1"/>
    <col min="10234" max="10480" width="9" style="60"/>
    <col min="10481" max="10481" width="25.5" style="60" customWidth="1"/>
    <col min="10482" max="10482" width="8.5" style="60" customWidth="1"/>
    <col min="10483" max="10483" width="9.5" style="60" customWidth="1"/>
    <col min="10484" max="10484" width="6.75" style="60" customWidth="1"/>
    <col min="10485" max="10485" width="22.25" style="60" customWidth="1"/>
    <col min="10486" max="10487" width="9.5" style="60" customWidth="1"/>
    <col min="10488" max="10488" width="7.375" style="60" customWidth="1"/>
    <col min="10489" max="10489" width="12.625" style="60" customWidth="1"/>
    <col min="10490" max="10736" width="9" style="60"/>
    <col min="10737" max="10737" width="25.5" style="60" customWidth="1"/>
    <col min="10738" max="10738" width="8.5" style="60" customWidth="1"/>
    <col min="10739" max="10739" width="9.5" style="60" customWidth="1"/>
    <col min="10740" max="10740" width="6.75" style="60" customWidth="1"/>
    <col min="10741" max="10741" width="22.25" style="60" customWidth="1"/>
    <col min="10742" max="10743" width="9.5" style="60" customWidth="1"/>
    <col min="10744" max="10744" width="7.375" style="60" customWidth="1"/>
    <col min="10745" max="10745" width="12.625" style="60" customWidth="1"/>
    <col min="10746" max="10992" width="9" style="60"/>
    <col min="10993" max="10993" width="25.5" style="60" customWidth="1"/>
    <col min="10994" max="10994" width="8.5" style="60" customWidth="1"/>
    <col min="10995" max="10995" width="9.5" style="60" customWidth="1"/>
    <col min="10996" max="10996" width="6.75" style="60" customWidth="1"/>
    <col min="10997" max="10997" width="22.25" style="60" customWidth="1"/>
    <col min="10998" max="10999" width="9.5" style="60" customWidth="1"/>
    <col min="11000" max="11000" width="7.375" style="60" customWidth="1"/>
    <col min="11001" max="11001" width="12.625" style="60" customWidth="1"/>
    <col min="11002" max="11248" width="9" style="60"/>
    <col min="11249" max="11249" width="25.5" style="60" customWidth="1"/>
    <col min="11250" max="11250" width="8.5" style="60" customWidth="1"/>
    <col min="11251" max="11251" width="9.5" style="60" customWidth="1"/>
    <col min="11252" max="11252" width="6.75" style="60" customWidth="1"/>
    <col min="11253" max="11253" width="22.25" style="60" customWidth="1"/>
    <col min="11254" max="11255" width="9.5" style="60" customWidth="1"/>
    <col min="11256" max="11256" width="7.375" style="60" customWidth="1"/>
    <col min="11257" max="11257" width="12.625" style="60" customWidth="1"/>
    <col min="11258" max="11504" width="9" style="60"/>
    <col min="11505" max="11505" width="25.5" style="60" customWidth="1"/>
    <col min="11506" max="11506" width="8.5" style="60" customWidth="1"/>
    <col min="11507" max="11507" width="9.5" style="60" customWidth="1"/>
    <col min="11508" max="11508" width="6.75" style="60" customWidth="1"/>
    <col min="11509" max="11509" width="22.25" style="60" customWidth="1"/>
    <col min="11510" max="11511" width="9.5" style="60" customWidth="1"/>
    <col min="11512" max="11512" width="7.375" style="60" customWidth="1"/>
    <col min="11513" max="11513" width="12.625" style="60" customWidth="1"/>
    <col min="11514" max="11760" width="9" style="60"/>
    <col min="11761" max="11761" width="25.5" style="60" customWidth="1"/>
    <col min="11762" max="11762" width="8.5" style="60" customWidth="1"/>
    <col min="11763" max="11763" width="9.5" style="60" customWidth="1"/>
    <col min="11764" max="11764" width="6.75" style="60" customWidth="1"/>
    <col min="11765" max="11765" width="22.25" style="60" customWidth="1"/>
    <col min="11766" max="11767" width="9.5" style="60" customWidth="1"/>
    <col min="11768" max="11768" width="7.375" style="60" customWidth="1"/>
    <col min="11769" max="11769" width="12.625" style="60" customWidth="1"/>
    <col min="11770" max="12016" width="9" style="60"/>
    <col min="12017" max="12017" width="25.5" style="60" customWidth="1"/>
    <col min="12018" max="12018" width="8.5" style="60" customWidth="1"/>
    <col min="12019" max="12019" width="9.5" style="60" customWidth="1"/>
    <col min="12020" max="12020" width="6.75" style="60" customWidth="1"/>
    <col min="12021" max="12021" width="22.25" style="60" customWidth="1"/>
    <col min="12022" max="12023" width="9.5" style="60" customWidth="1"/>
    <col min="12024" max="12024" width="7.375" style="60" customWidth="1"/>
    <col min="12025" max="12025" width="12.625" style="60" customWidth="1"/>
    <col min="12026" max="12272" width="9" style="60"/>
    <col min="12273" max="12273" width="25.5" style="60" customWidth="1"/>
    <col min="12274" max="12274" width="8.5" style="60" customWidth="1"/>
    <col min="12275" max="12275" width="9.5" style="60" customWidth="1"/>
    <col min="12276" max="12276" width="6.75" style="60" customWidth="1"/>
    <col min="12277" max="12277" width="22.25" style="60" customWidth="1"/>
    <col min="12278" max="12279" width="9.5" style="60" customWidth="1"/>
    <col min="12280" max="12280" width="7.375" style="60" customWidth="1"/>
    <col min="12281" max="12281" width="12.625" style="60" customWidth="1"/>
    <col min="12282" max="12528" width="9" style="60"/>
    <col min="12529" max="12529" width="25.5" style="60" customWidth="1"/>
    <col min="12530" max="12530" width="8.5" style="60" customWidth="1"/>
    <col min="12531" max="12531" width="9.5" style="60" customWidth="1"/>
    <col min="12532" max="12532" width="6.75" style="60" customWidth="1"/>
    <col min="12533" max="12533" width="22.25" style="60" customWidth="1"/>
    <col min="12534" max="12535" width="9.5" style="60" customWidth="1"/>
    <col min="12536" max="12536" width="7.375" style="60" customWidth="1"/>
    <col min="12537" max="12537" width="12.625" style="60" customWidth="1"/>
    <col min="12538" max="12784" width="9" style="60"/>
    <col min="12785" max="12785" width="25.5" style="60" customWidth="1"/>
    <col min="12786" max="12786" width="8.5" style="60" customWidth="1"/>
    <col min="12787" max="12787" width="9.5" style="60" customWidth="1"/>
    <col min="12788" max="12788" width="6.75" style="60" customWidth="1"/>
    <col min="12789" max="12789" width="22.25" style="60" customWidth="1"/>
    <col min="12790" max="12791" width="9.5" style="60" customWidth="1"/>
    <col min="12792" max="12792" width="7.375" style="60" customWidth="1"/>
    <col min="12793" max="12793" width="12.625" style="60" customWidth="1"/>
    <col min="12794" max="13040" width="9" style="60"/>
    <col min="13041" max="13041" width="25.5" style="60" customWidth="1"/>
    <col min="13042" max="13042" width="8.5" style="60" customWidth="1"/>
    <col min="13043" max="13043" width="9.5" style="60" customWidth="1"/>
    <col min="13044" max="13044" width="6.75" style="60" customWidth="1"/>
    <col min="13045" max="13045" width="22.25" style="60" customWidth="1"/>
    <col min="13046" max="13047" width="9.5" style="60" customWidth="1"/>
    <col min="13048" max="13048" width="7.375" style="60" customWidth="1"/>
    <col min="13049" max="13049" width="12.625" style="60" customWidth="1"/>
    <col min="13050" max="13296" width="9" style="60"/>
    <col min="13297" max="13297" width="25.5" style="60" customWidth="1"/>
    <col min="13298" max="13298" width="8.5" style="60" customWidth="1"/>
    <col min="13299" max="13299" width="9.5" style="60" customWidth="1"/>
    <col min="13300" max="13300" width="6.75" style="60" customWidth="1"/>
    <col min="13301" max="13301" width="22.25" style="60" customWidth="1"/>
    <col min="13302" max="13303" width="9.5" style="60" customWidth="1"/>
    <col min="13304" max="13304" width="7.375" style="60" customWidth="1"/>
    <col min="13305" max="13305" width="12.625" style="60" customWidth="1"/>
    <col min="13306" max="13552" width="9" style="60"/>
    <col min="13553" max="13553" width="25.5" style="60" customWidth="1"/>
    <col min="13554" max="13554" width="8.5" style="60" customWidth="1"/>
    <col min="13555" max="13555" width="9.5" style="60" customWidth="1"/>
    <col min="13556" max="13556" width="6.75" style="60" customWidth="1"/>
    <col min="13557" max="13557" width="22.25" style="60" customWidth="1"/>
    <col min="13558" max="13559" width="9.5" style="60" customWidth="1"/>
    <col min="13560" max="13560" width="7.375" style="60" customWidth="1"/>
    <col min="13561" max="13561" width="12.625" style="60" customWidth="1"/>
    <col min="13562" max="13808" width="9" style="60"/>
    <col min="13809" max="13809" width="25.5" style="60" customWidth="1"/>
    <col min="13810" max="13810" width="8.5" style="60" customWidth="1"/>
    <col min="13811" max="13811" width="9.5" style="60" customWidth="1"/>
    <col min="13812" max="13812" width="6.75" style="60" customWidth="1"/>
    <col min="13813" max="13813" width="22.25" style="60" customWidth="1"/>
    <col min="13814" max="13815" width="9.5" style="60" customWidth="1"/>
    <col min="13816" max="13816" width="7.375" style="60" customWidth="1"/>
    <col min="13817" max="13817" width="12.625" style="60" customWidth="1"/>
    <col min="13818" max="14064" width="9" style="60"/>
    <col min="14065" max="14065" width="25.5" style="60" customWidth="1"/>
    <col min="14066" max="14066" width="8.5" style="60" customWidth="1"/>
    <col min="14067" max="14067" width="9.5" style="60" customWidth="1"/>
    <col min="14068" max="14068" width="6.75" style="60" customWidth="1"/>
    <col min="14069" max="14069" width="22.25" style="60" customWidth="1"/>
    <col min="14070" max="14071" width="9.5" style="60" customWidth="1"/>
    <col min="14072" max="14072" width="7.375" style="60" customWidth="1"/>
    <col min="14073" max="14073" width="12.625" style="60" customWidth="1"/>
    <col min="14074" max="14320" width="9" style="60"/>
    <col min="14321" max="14321" width="25.5" style="60" customWidth="1"/>
    <col min="14322" max="14322" width="8.5" style="60" customWidth="1"/>
    <col min="14323" max="14323" width="9.5" style="60" customWidth="1"/>
    <col min="14324" max="14324" width="6.75" style="60" customWidth="1"/>
    <col min="14325" max="14325" width="22.25" style="60" customWidth="1"/>
    <col min="14326" max="14327" width="9.5" style="60" customWidth="1"/>
    <col min="14328" max="14328" width="7.375" style="60" customWidth="1"/>
    <col min="14329" max="14329" width="12.625" style="60" customWidth="1"/>
    <col min="14330" max="14576" width="9" style="60"/>
    <col min="14577" max="14577" width="25.5" style="60" customWidth="1"/>
    <col min="14578" max="14578" width="8.5" style="60" customWidth="1"/>
    <col min="14579" max="14579" width="9.5" style="60" customWidth="1"/>
    <col min="14580" max="14580" width="6.75" style="60" customWidth="1"/>
    <col min="14581" max="14581" width="22.25" style="60" customWidth="1"/>
    <col min="14582" max="14583" width="9.5" style="60" customWidth="1"/>
    <col min="14584" max="14584" width="7.375" style="60" customWidth="1"/>
    <col min="14585" max="14585" width="12.625" style="60" customWidth="1"/>
    <col min="14586" max="14832" width="9" style="60"/>
    <col min="14833" max="14833" width="25.5" style="60" customWidth="1"/>
    <col min="14834" max="14834" width="8.5" style="60" customWidth="1"/>
    <col min="14835" max="14835" width="9.5" style="60" customWidth="1"/>
    <col min="14836" max="14836" width="6.75" style="60" customWidth="1"/>
    <col min="14837" max="14837" width="22.25" style="60" customWidth="1"/>
    <col min="14838" max="14839" width="9.5" style="60" customWidth="1"/>
    <col min="14840" max="14840" width="7.375" style="60" customWidth="1"/>
    <col min="14841" max="14841" width="12.625" style="60" customWidth="1"/>
    <col min="14842" max="15088" width="9" style="60"/>
    <col min="15089" max="15089" width="25.5" style="60" customWidth="1"/>
    <col min="15090" max="15090" width="8.5" style="60" customWidth="1"/>
    <col min="15091" max="15091" width="9.5" style="60" customWidth="1"/>
    <col min="15092" max="15092" width="6.75" style="60" customWidth="1"/>
    <col min="15093" max="15093" width="22.25" style="60" customWidth="1"/>
    <col min="15094" max="15095" width="9.5" style="60" customWidth="1"/>
    <col min="15096" max="15096" width="7.375" style="60" customWidth="1"/>
    <col min="15097" max="15097" width="12.625" style="60" customWidth="1"/>
    <col min="15098" max="15344" width="9" style="60"/>
    <col min="15345" max="15345" width="25.5" style="60" customWidth="1"/>
    <col min="15346" max="15346" width="8.5" style="60" customWidth="1"/>
    <col min="15347" max="15347" width="9.5" style="60" customWidth="1"/>
    <col min="15348" max="15348" width="6.75" style="60" customWidth="1"/>
    <col min="15349" max="15349" width="22.25" style="60" customWidth="1"/>
    <col min="15350" max="15351" width="9.5" style="60" customWidth="1"/>
    <col min="15352" max="15352" width="7.375" style="60" customWidth="1"/>
    <col min="15353" max="15353" width="12.625" style="60" customWidth="1"/>
    <col min="15354" max="15600" width="9" style="60"/>
    <col min="15601" max="15601" width="25.5" style="60" customWidth="1"/>
    <col min="15602" max="15602" width="8.5" style="60" customWidth="1"/>
    <col min="15603" max="15603" width="9.5" style="60" customWidth="1"/>
    <col min="15604" max="15604" width="6.75" style="60" customWidth="1"/>
    <col min="15605" max="15605" width="22.25" style="60" customWidth="1"/>
    <col min="15606" max="15607" width="9.5" style="60" customWidth="1"/>
    <col min="15608" max="15608" width="7.375" style="60" customWidth="1"/>
    <col min="15609" max="15609" width="12.625" style="60" customWidth="1"/>
    <col min="15610" max="15856" width="9" style="60"/>
    <col min="15857" max="15857" width="25.5" style="60" customWidth="1"/>
    <col min="15858" max="15858" width="8.5" style="60" customWidth="1"/>
    <col min="15859" max="15859" width="9.5" style="60" customWidth="1"/>
    <col min="15860" max="15860" width="6.75" style="60" customWidth="1"/>
    <col min="15861" max="15861" width="22.25" style="60" customWidth="1"/>
    <col min="15862" max="15863" width="9.5" style="60" customWidth="1"/>
    <col min="15864" max="15864" width="7.375" style="60" customWidth="1"/>
    <col min="15865" max="15865" width="12.625" style="60" customWidth="1"/>
    <col min="15866" max="16112" width="9" style="60"/>
    <col min="16113" max="16113" width="25.5" style="60" customWidth="1"/>
    <col min="16114" max="16114" width="8.5" style="60" customWidth="1"/>
    <col min="16115" max="16115" width="9.5" style="60" customWidth="1"/>
    <col min="16116" max="16116" width="6.75" style="60" customWidth="1"/>
    <col min="16117" max="16117" width="22.25" style="60" customWidth="1"/>
    <col min="16118" max="16119" width="9.5" style="60" customWidth="1"/>
    <col min="16120" max="16120" width="7.375" style="60" customWidth="1"/>
    <col min="16121" max="16121" width="12.625" style="60" customWidth="1"/>
    <col min="16122" max="16384" width="9" style="60"/>
  </cols>
  <sheetData>
    <row r="1" ht="24" spans="1:8">
      <c r="A1" s="61" t="s">
        <v>25</v>
      </c>
      <c r="B1" s="61"/>
      <c r="C1" s="61"/>
      <c r="D1" s="61"/>
      <c r="E1" s="61"/>
      <c r="F1" s="61"/>
      <c r="G1" s="61"/>
      <c r="H1" s="61"/>
    </row>
    <row r="2" s="59" customFormat="1" ht="18.75" customHeight="1" spans="1:8">
      <c r="A2" s="62" t="s">
        <v>26</v>
      </c>
      <c r="B2" s="63"/>
      <c r="C2" s="64"/>
      <c r="D2" s="64"/>
      <c r="E2" s="64"/>
      <c r="F2" s="65"/>
      <c r="G2" s="81" t="s">
        <v>27</v>
      </c>
      <c r="H2" s="81"/>
    </row>
    <row r="3" ht="18" customHeight="1" spans="1:8">
      <c r="A3" s="66" t="s">
        <v>28</v>
      </c>
      <c r="B3" s="66"/>
      <c r="C3" s="66"/>
      <c r="D3" s="66"/>
      <c r="E3" s="66" t="s">
        <v>29</v>
      </c>
      <c r="F3" s="66"/>
      <c r="G3" s="66"/>
      <c r="H3" s="66"/>
    </row>
    <row r="4" ht="18" customHeight="1" spans="1:8">
      <c r="A4" s="67" t="s">
        <v>30</v>
      </c>
      <c r="B4" s="68" t="s">
        <v>31</v>
      </c>
      <c r="C4" s="68" t="s">
        <v>32</v>
      </c>
      <c r="D4" s="68" t="s">
        <v>33</v>
      </c>
      <c r="E4" s="67" t="s">
        <v>30</v>
      </c>
      <c r="F4" s="68" t="s">
        <v>31</v>
      </c>
      <c r="G4" s="68" t="s">
        <v>32</v>
      </c>
      <c r="H4" s="68" t="s">
        <v>33</v>
      </c>
    </row>
    <row r="5" ht="18" customHeight="1" spans="1:8">
      <c r="A5" s="69" t="s">
        <v>34</v>
      </c>
      <c r="B5" s="70">
        <f>SUM(B6+B39+B44+B45+B43)</f>
        <v>2606969</v>
      </c>
      <c r="C5" s="70">
        <f>SUM(C6+C39+C44+C45+C43)</f>
        <v>2606969</v>
      </c>
      <c r="D5" s="122">
        <f>C5-B5</f>
        <v>0</v>
      </c>
      <c r="E5" s="69" t="s">
        <v>34</v>
      </c>
      <c r="F5" s="82">
        <f>F45+F6+F41+F44+F43</f>
        <v>2606969</v>
      </c>
      <c r="G5" s="82">
        <f>G45+G6+G41+G44+G43</f>
        <v>2606969</v>
      </c>
      <c r="H5" s="122">
        <f>G5-F5</f>
        <v>0</v>
      </c>
    </row>
    <row r="6" ht="18" customHeight="1" spans="1:8">
      <c r="A6" s="123" t="s">
        <v>35</v>
      </c>
      <c r="B6" s="70">
        <f>B32+B7+B31</f>
        <v>757199</v>
      </c>
      <c r="C6" s="70">
        <f>C32+C7+C31</f>
        <v>757199</v>
      </c>
      <c r="D6" s="122">
        <f t="shared" ref="D6:D45" si="0">C6-B6</f>
        <v>0</v>
      </c>
      <c r="E6" s="123" t="s">
        <v>36</v>
      </c>
      <c r="F6" s="82">
        <f>F32+F7+F31</f>
        <v>2136196</v>
      </c>
      <c r="G6" s="82">
        <f>G32+G7+G31</f>
        <v>2136196</v>
      </c>
      <c r="H6" s="122">
        <f t="shared" ref="H6:H36" si="1">G6-F6</f>
        <v>0</v>
      </c>
    </row>
    <row r="7" ht="18" customHeight="1" spans="1:8">
      <c r="A7" s="71" t="s">
        <v>37</v>
      </c>
      <c r="B7" s="70">
        <f>B8+B23</f>
        <v>756743</v>
      </c>
      <c r="C7" s="70">
        <f>C8+C23</f>
        <v>756743</v>
      </c>
      <c r="D7" s="122">
        <f t="shared" si="0"/>
        <v>0</v>
      </c>
      <c r="E7" s="72" t="s">
        <v>38</v>
      </c>
      <c r="F7" s="82">
        <f>SUM(F8:F30)</f>
        <v>1198721</v>
      </c>
      <c r="G7" s="82">
        <f>SUM(G8:G30)</f>
        <v>1198721</v>
      </c>
      <c r="H7" s="122">
        <f t="shared" si="1"/>
        <v>0</v>
      </c>
    </row>
    <row r="8" ht="18" customHeight="1" spans="1:10">
      <c r="A8" s="73" t="s">
        <v>39</v>
      </c>
      <c r="B8" s="74">
        <f>SUM(B9:B22)</f>
        <v>689815</v>
      </c>
      <c r="C8" s="74">
        <f>SUM(C9:C22)</f>
        <v>689815</v>
      </c>
      <c r="D8" s="124">
        <f t="shared" si="0"/>
        <v>0</v>
      </c>
      <c r="E8" s="73" t="s">
        <v>40</v>
      </c>
      <c r="F8" s="84">
        <v>89488</v>
      </c>
      <c r="G8" s="84">
        <v>89488</v>
      </c>
      <c r="H8" s="124">
        <f t="shared" si="1"/>
        <v>0</v>
      </c>
      <c r="J8" s="80"/>
    </row>
    <row r="9" ht="18" customHeight="1" spans="1:10">
      <c r="A9" s="75" t="s">
        <v>41</v>
      </c>
      <c r="B9" s="74">
        <v>125895</v>
      </c>
      <c r="C9" s="74">
        <v>125895</v>
      </c>
      <c r="D9" s="124">
        <f t="shared" si="0"/>
        <v>0</v>
      </c>
      <c r="E9" s="73" t="s">
        <v>42</v>
      </c>
      <c r="F9" s="84">
        <v>1575</v>
      </c>
      <c r="G9" s="84">
        <v>1575</v>
      </c>
      <c r="H9" s="124">
        <f t="shared" si="1"/>
        <v>0</v>
      </c>
      <c r="J9" s="80"/>
    </row>
    <row r="10" ht="18" customHeight="1" spans="1:10">
      <c r="A10" s="75" t="s">
        <v>43</v>
      </c>
      <c r="B10" s="74">
        <v>0</v>
      </c>
      <c r="C10" s="74"/>
      <c r="D10" s="124">
        <f t="shared" si="0"/>
        <v>0</v>
      </c>
      <c r="E10" s="73" t="s">
        <v>44</v>
      </c>
      <c r="F10" s="84">
        <v>106780</v>
      </c>
      <c r="G10" s="84">
        <v>106780</v>
      </c>
      <c r="H10" s="124">
        <f t="shared" si="1"/>
        <v>0</v>
      </c>
      <c r="J10" s="80"/>
    </row>
    <row r="11" ht="18" customHeight="1" spans="1:10">
      <c r="A11" s="75" t="s">
        <v>45</v>
      </c>
      <c r="B11" s="74">
        <v>79064</v>
      </c>
      <c r="C11" s="74">
        <v>79064</v>
      </c>
      <c r="D11" s="124">
        <f t="shared" si="0"/>
        <v>0</v>
      </c>
      <c r="E11" s="73" t="s">
        <v>46</v>
      </c>
      <c r="F11" s="84">
        <v>224846</v>
      </c>
      <c r="G11" s="84">
        <v>224846</v>
      </c>
      <c r="H11" s="124">
        <f t="shared" si="1"/>
        <v>0</v>
      </c>
      <c r="J11" s="80"/>
    </row>
    <row r="12" ht="18" customHeight="1" spans="1:10">
      <c r="A12" s="75" t="s">
        <v>47</v>
      </c>
      <c r="B12" s="74">
        <v>21347</v>
      </c>
      <c r="C12" s="74">
        <v>21347</v>
      </c>
      <c r="D12" s="124">
        <f t="shared" si="0"/>
        <v>0</v>
      </c>
      <c r="E12" s="73" t="s">
        <v>48</v>
      </c>
      <c r="F12" s="84">
        <v>26680</v>
      </c>
      <c r="G12" s="84">
        <v>26680</v>
      </c>
      <c r="H12" s="124">
        <f t="shared" si="1"/>
        <v>0</v>
      </c>
      <c r="J12" s="80"/>
    </row>
    <row r="13" ht="18" customHeight="1" spans="1:10">
      <c r="A13" s="75" t="s">
        <v>49</v>
      </c>
      <c r="B13" s="74">
        <v>52</v>
      </c>
      <c r="C13" s="74">
        <v>52</v>
      </c>
      <c r="D13" s="124">
        <f t="shared" si="0"/>
        <v>0</v>
      </c>
      <c r="E13" s="73" t="s">
        <v>50</v>
      </c>
      <c r="F13" s="84">
        <v>17396</v>
      </c>
      <c r="G13" s="84">
        <v>17396</v>
      </c>
      <c r="H13" s="124">
        <f t="shared" si="1"/>
        <v>0</v>
      </c>
      <c r="J13" s="80"/>
    </row>
    <row r="14" ht="18" customHeight="1" spans="1:10">
      <c r="A14" s="75" t="s">
        <v>51</v>
      </c>
      <c r="B14" s="74">
        <v>22805</v>
      </c>
      <c r="C14" s="74">
        <v>22805</v>
      </c>
      <c r="D14" s="124">
        <f t="shared" si="0"/>
        <v>0</v>
      </c>
      <c r="E14" s="73" t="s">
        <v>52</v>
      </c>
      <c r="F14" s="84">
        <v>139146</v>
      </c>
      <c r="G14" s="84">
        <v>139146</v>
      </c>
      <c r="H14" s="124">
        <f t="shared" si="1"/>
        <v>0</v>
      </c>
      <c r="J14" s="80"/>
    </row>
    <row r="15" ht="18" customHeight="1" spans="1:10">
      <c r="A15" s="75" t="s">
        <v>53</v>
      </c>
      <c r="B15" s="74">
        <v>24193</v>
      </c>
      <c r="C15" s="74">
        <v>24193</v>
      </c>
      <c r="D15" s="124">
        <f t="shared" si="0"/>
        <v>0</v>
      </c>
      <c r="E15" s="73" t="s">
        <v>54</v>
      </c>
      <c r="F15" s="84">
        <v>104918</v>
      </c>
      <c r="G15" s="84">
        <v>104918</v>
      </c>
      <c r="H15" s="124">
        <f t="shared" si="1"/>
        <v>0</v>
      </c>
      <c r="J15" s="80"/>
    </row>
    <row r="16" ht="18" customHeight="1" spans="1:10">
      <c r="A16" s="75" t="s">
        <v>55</v>
      </c>
      <c r="B16" s="74">
        <v>19225</v>
      </c>
      <c r="C16" s="74">
        <v>19225</v>
      </c>
      <c r="D16" s="124">
        <f t="shared" si="0"/>
        <v>0</v>
      </c>
      <c r="E16" s="73" t="s">
        <v>56</v>
      </c>
      <c r="F16" s="84">
        <v>30144</v>
      </c>
      <c r="G16" s="84">
        <v>30144</v>
      </c>
      <c r="H16" s="124">
        <f t="shared" si="1"/>
        <v>0</v>
      </c>
      <c r="J16" s="80"/>
    </row>
    <row r="17" ht="18" customHeight="1" spans="1:10">
      <c r="A17" s="75" t="s">
        <v>57</v>
      </c>
      <c r="B17" s="74">
        <v>44834</v>
      </c>
      <c r="C17" s="74">
        <v>44834</v>
      </c>
      <c r="D17" s="124">
        <f t="shared" si="0"/>
        <v>0</v>
      </c>
      <c r="E17" s="73" t="s">
        <v>58</v>
      </c>
      <c r="F17" s="84">
        <v>170177</v>
      </c>
      <c r="G17" s="84">
        <v>170177</v>
      </c>
      <c r="H17" s="124">
        <f t="shared" si="1"/>
        <v>0</v>
      </c>
      <c r="J17" s="80"/>
    </row>
    <row r="18" ht="18" customHeight="1" spans="1:10">
      <c r="A18" s="75" t="s">
        <v>59</v>
      </c>
      <c r="B18" s="74">
        <v>116167</v>
      </c>
      <c r="C18" s="74">
        <v>116167</v>
      </c>
      <c r="D18" s="124">
        <f t="shared" si="0"/>
        <v>0</v>
      </c>
      <c r="E18" s="73" t="s">
        <v>60</v>
      </c>
      <c r="F18" s="84">
        <v>88200</v>
      </c>
      <c r="G18" s="84">
        <v>88200</v>
      </c>
      <c r="H18" s="124">
        <f t="shared" si="1"/>
        <v>0</v>
      </c>
      <c r="J18" s="80"/>
    </row>
    <row r="19" ht="18" customHeight="1" spans="1:10">
      <c r="A19" s="75" t="s">
        <v>61</v>
      </c>
      <c r="B19" s="74">
        <v>27067</v>
      </c>
      <c r="C19" s="74">
        <v>27067</v>
      </c>
      <c r="D19" s="124">
        <f t="shared" si="0"/>
        <v>0</v>
      </c>
      <c r="E19" s="73" t="s">
        <v>62</v>
      </c>
      <c r="F19" s="84">
        <v>73733</v>
      </c>
      <c r="G19" s="84">
        <v>73733</v>
      </c>
      <c r="H19" s="124">
        <f t="shared" si="1"/>
        <v>0</v>
      </c>
      <c r="J19" s="80"/>
    </row>
    <row r="20" ht="18" customHeight="1" spans="1:10">
      <c r="A20" s="75" t="s">
        <v>63</v>
      </c>
      <c r="B20" s="74">
        <v>209120</v>
      </c>
      <c r="C20" s="74">
        <v>209120</v>
      </c>
      <c r="D20" s="124">
        <f t="shared" si="0"/>
        <v>0</v>
      </c>
      <c r="E20" s="73" t="s">
        <v>64</v>
      </c>
      <c r="F20" s="84">
        <v>21042</v>
      </c>
      <c r="G20" s="84">
        <v>21042</v>
      </c>
      <c r="H20" s="124">
        <f t="shared" si="1"/>
        <v>0</v>
      </c>
      <c r="J20" s="80"/>
    </row>
    <row r="21" ht="18" customHeight="1" spans="1:10">
      <c r="A21" s="125" t="s">
        <v>65</v>
      </c>
      <c r="B21" s="74">
        <v>44</v>
      </c>
      <c r="C21" s="74">
        <v>44</v>
      </c>
      <c r="D21" s="124">
        <f t="shared" si="0"/>
        <v>0</v>
      </c>
      <c r="E21" s="73" t="s">
        <v>66</v>
      </c>
      <c r="F21" s="84">
        <v>4629</v>
      </c>
      <c r="G21" s="84">
        <v>4629</v>
      </c>
      <c r="H21" s="124">
        <f t="shared" si="1"/>
        <v>0</v>
      </c>
      <c r="J21" s="80"/>
    </row>
    <row r="22" ht="18" customHeight="1" spans="1:10">
      <c r="A22" s="125" t="s">
        <v>67</v>
      </c>
      <c r="B22" s="74">
        <v>2</v>
      </c>
      <c r="C22" s="74">
        <v>2</v>
      </c>
      <c r="D22" s="124">
        <f t="shared" si="0"/>
        <v>0</v>
      </c>
      <c r="E22" s="73" t="s">
        <v>68</v>
      </c>
      <c r="F22" s="84">
        <v>5060</v>
      </c>
      <c r="G22" s="84">
        <v>5060</v>
      </c>
      <c r="H22" s="124"/>
      <c r="J22" s="80"/>
    </row>
    <row r="23" ht="18" customHeight="1" spans="1:10">
      <c r="A23" s="73" t="s">
        <v>69</v>
      </c>
      <c r="B23" s="74">
        <f>SUM(B24:B30)</f>
        <v>66928</v>
      </c>
      <c r="C23" s="74">
        <f>SUM(C24:C30)</f>
        <v>66928</v>
      </c>
      <c r="D23" s="124">
        <f t="shared" si="0"/>
        <v>0</v>
      </c>
      <c r="E23" s="73" t="s">
        <v>70</v>
      </c>
      <c r="F23" s="84">
        <v>400</v>
      </c>
      <c r="G23" s="84">
        <v>400</v>
      </c>
      <c r="H23" s="124">
        <f t="shared" si="1"/>
        <v>0</v>
      </c>
      <c r="J23" s="80"/>
    </row>
    <row r="24" ht="18" customHeight="1" spans="1:10">
      <c r="A24" s="75" t="s">
        <v>71</v>
      </c>
      <c r="B24" s="74">
        <v>24186</v>
      </c>
      <c r="C24" s="74">
        <v>24186</v>
      </c>
      <c r="D24" s="124">
        <f t="shared" si="0"/>
        <v>0</v>
      </c>
      <c r="E24" s="73" t="s">
        <v>72</v>
      </c>
      <c r="F24" s="84">
        <v>25031</v>
      </c>
      <c r="G24" s="84">
        <v>25031</v>
      </c>
      <c r="H24" s="124">
        <f t="shared" si="1"/>
        <v>0</v>
      </c>
      <c r="J24" s="80"/>
    </row>
    <row r="25" ht="18" customHeight="1" spans="1:10">
      <c r="A25" s="75" t="s">
        <v>73</v>
      </c>
      <c r="B25" s="74">
        <v>2118</v>
      </c>
      <c r="C25" s="74">
        <v>2118</v>
      </c>
      <c r="D25" s="124">
        <f t="shared" si="0"/>
        <v>0</v>
      </c>
      <c r="E25" s="73" t="s">
        <v>74</v>
      </c>
      <c r="F25" s="84">
        <v>26099</v>
      </c>
      <c r="G25" s="84">
        <v>26099</v>
      </c>
      <c r="H25" s="124">
        <f t="shared" si="1"/>
        <v>0</v>
      </c>
      <c r="J25" s="80"/>
    </row>
    <row r="26" ht="18" customHeight="1" spans="1:10">
      <c r="A26" s="75" t="s">
        <v>75</v>
      </c>
      <c r="B26" s="74">
        <v>18051</v>
      </c>
      <c r="C26" s="74">
        <v>18051</v>
      </c>
      <c r="D26" s="124">
        <f t="shared" si="0"/>
        <v>0</v>
      </c>
      <c r="E26" s="73" t="s">
        <v>76</v>
      </c>
      <c r="F26" s="84">
        <v>2122</v>
      </c>
      <c r="G26" s="84">
        <v>2122</v>
      </c>
      <c r="H26" s="124">
        <f t="shared" si="1"/>
        <v>0</v>
      </c>
      <c r="J26" s="80"/>
    </row>
    <row r="27" ht="18" customHeight="1" spans="1:10">
      <c r="A27" s="115" t="s">
        <v>77</v>
      </c>
      <c r="B27" s="74">
        <v>15710</v>
      </c>
      <c r="C27" s="74">
        <v>15710</v>
      </c>
      <c r="D27" s="124">
        <f t="shared" si="0"/>
        <v>0</v>
      </c>
      <c r="E27" s="73" t="s">
        <v>78</v>
      </c>
      <c r="F27" s="84">
        <v>16323</v>
      </c>
      <c r="G27" s="84">
        <v>16323</v>
      </c>
      <c r="H27" s="124">
        <f t="shared" si="1"/>
        <v>0</v>
      </c>
      <c r="J27" s="80"/>
    </row>
    <row r="28" ht="18" customHeight="1" spans="1:10">
      <c r="A28" s="75" t="s">
        <v>79</v>
      </c>
      <c r="B28" s="74">
        <v>6161</v>
      </c>
      <c r="C28" s="74">
        <v>6161</v>
      </c>
      <c r="D28" s="124">
        <f t="shared" si="0"/>
        <v>0</v>
      </c>
      <c r="E28" s="73" t="s">
        <v>80</v>
      </c>
      <c r="F28" s="84">
        <v>3652</v>
      </c>
      <c r="G28" s="84">
        <v>3652</v>
      </c>
      <c r="H28" s="124">
        <f t="shared" si="1"/>
        <v>0</v>
      </c>
      <c r="J28" s="80"/>
    </row>
    <row r="29" ht="18" customHeight="1" spans="1:8">
      <c r="A29" s="75" t="s">
        <v>81</v>
      </c>
      <c r="B29" s="74">
        <v>38</v>
      </c>
      <c r="C29" s="74">
        <v>38</v>
      </c>
      <c r="D29" s="124">
        <f t="shared" si="0"/>
        <v>0</v>
      </c>
      <c r="E29" s="73" t="s">
        <v>82</v>
      </c>
      <c r="F29" s="84">
        <v>21279</v>
      </c>
      <c r="G29" s="84">
        <v>21279</v>
      </c>
      <c r="H29" s="124">
        <f t="shared" si="1"/>
        <v>0</v>
      </c>
    </row>
    <row r="30" ht="18" customHeight="1" spans="1:8">
      <c r="A30" s="75" t="s">
        <v>83</v>
      </c>
      <c r="B30" s="74">
        <v>664</v>
      </c>
      <c r="C30" s="74">
        <v>664</v>
      </c>
      <c r="D30" s="124">
        <f t="shared" si="0"/>
        <v>0</v>
      </c>
      <c r="E30" s="73" t="s">
        <v>84</v>
      </c>
      <c r="F30" s="84">
        <v>1</v>
      </c>
      <c r="G30" s="84">
        <v>1</v>
      </c>
      <c r="H30" s="124">
        <f t="shared" si="1"/>
        <v>0</v>
      </c>
    </row>
    <row r="31" ht="18" customHeight="1" spans="1:8">
      <c r="A31" s="72" t="s">
        <v>85</v>
      </c>
      <c r="B31" s="70">
        <v>232</v>
      </c>
      <c r="C31" s="70">
        <v>232</v>
      </c>
      <c r="D31" s="122">
        <f t="shared" si="0"/>
        <v>0</v>
      </c>
      <c r="E31" s="72" t="s">
        <v>86</v>
      </c>
      <c r="F31" s="85"/>
      <c r="G31" s="85"/>
      <c r="H31" s="122">
        <f t="shared" si="1"/>
        <v>0</v>
      </c>
    </row>
    <row r="32" ht="18" customHeight="1" spans="1:8">
      <c r="A32" s="72" t="s">
        <v>87</v>
      </c>
      <c r="B32" s="70">
        <v>224</v>
      </c>
      <c r="C32" s="70">
        <v>224</v>
      </c>
      <c r="D32" s="122">
        <f t="shared" si="0"/>
        <v>0</v>
      </c>
      <c r="E32" s="72" t="s">
        <v>88</v>
      </c>
      <c r="F32" s="82">
        <f>SUM(F33:F39)</f>
        <v>937475</v>
      </c>
      <c r="G32" s="82">
        <f>SUM(G33:G39)</f>
        <v>937475</v>
      </c>
      <c r="H32" s="122">
        <f t="shared" si="1"/>
        <v>0</v>
      </c>
    </row>
    <row r="33" ht="18" customHeight="1" spans="1:8">
      <c r="A33" s="72"/>
      <c r="B33" s="70"/>
      <c r="C33" s="70"/>
      <c r="D33" s="122"/>
      <c r="E33" s="73" t="s">
        <v>89</v>
      </c>
      <c r="F33" s="86">
        <v>105</v>
      </c>
      <c r="G33" s="126">
        <v>105</v>
      </c>
      <c r="H33" s="124">
        <f t="shared" si="1"/>
        <v>0</v>
      </c>
    </row>
    <row r="34" ht="18" customHeight="1" spans="1:8">
      <c r="A34" s="72"/>
      <c r="B34" s="70"/>
      <c r="C34" s="70"/>
      <c r="D34" s="122"/>
      <c r="E34" s="73" t="s">
        <v>52</v>
      </c>
      <c r="F34" s="86">
        <v>1400</v>
      </c>
      <c r="G34" s="126">
        <v>1400</v>
      </c>
      <c r="H34" s="124">
        <f t="shared" si="1"/>
        <v>0</v>
      </c>
    </row>
    <row r="35" ht="18" customHeight="1" spans="1:8">
      <c r="A35" s="127"/>
      <c r="B35" s="74"/>
      <c r="C35" s="74"/>
      <c r="D35" s="124">
        <f t="shared" si="0"/>
        <v>0</v>
      </c>
      <c r="E35" s="73" t="s">
        <v>58</v>
      </c>
      <c r="F35" s="86">
        <v>900454</v>
      </c>
      <c r="G35" s="126">
        <v>900454</v>
      </c>
      <c r="H35" s="124">
        <f t="shared" si="1"/>
        <v>0</v>
      </c>
    </row>
    <row r="36" ht="18" customHeight="1" spans="1:8">
      <c r="A36" s="127"/>
      <c r="B36" s="74"/>
      <c r="C36" s="74"/>
      <c r="D36" s="124"/>
      <c r="E36" s="73" t="s">
        <v>60</v>
      </c>
      <c r="F36" s="86">
        <v>4968</v>
      </c>
      <c r="G36" s="126">
        <v>4968</v>
      </c>
      <c r="H36" s="124">
        <f t="shared" si="1"/>
        <v>0</v>
      </c>
    </row>
    <row r="37" ht="18" customHeight="1" spans="1:8">
      <c r="A37" s="127"/>
      <c r="B37" s="74"/>
      <c r="C37" s="74"/>
      <c r="D37" s="124">
        <f t="shared" si="0"/>
        <v>0</v>
      </c>
      <c r="E37" s="73" t="s">
        <v>80</v>
      </c>
      <c r="F37" s="86">
        <v>5988</v>
      </c>
      <c r="G37" s="126">
        <v>5988</v>
      </c>
      <c r="H37" s="124">
        <f t="shared" ref="H37:H45" si="2">G37-F37</f>
        <v>0</v>
      </c>
    </row>
    <row r="38" ht="18" customHeight="1" spans="1:8">
      <c r="A38" s="69" t="s">
        <v>90</v>
      </c>
      <c r="B38" s="70">
        <f>B39+B43+B44+B45</f>
        <v>1849770</v>
      </c>
      <c r="C38" s="70">
        <f>C39+C43+C44+C45</f>
        <v>1849770</v>
      </c>
      <c r="D38" s="122">
        <f t="shared" si="0"/>
        <v>0</v>
      </c>
      <c r="E38" s="73" t="s">
        <v>82</v>
      </c>
      <c r="F38" s="86">
        <v>24554</v>
      </c>
      <c r="G38" s="126">
        <v>24554</v>
      </c>
      <c r="H38" s="124">
        <f t="shared" si="2"/>
        <v>0</v>
      </c>
    </row>
    <row r="39" ht="18" customHeight="1" spans="1:8">
      <c r="A39" s="78" t="s">
        <v>91</v>
      </c>
      <c r="B39" s="74">
        <f>SUM(B40:B42)</f>
        <v>1427050</v>
      </c>
      <c r="C39" s="74">
        <f>SUM(C40:C42)</f>
        <v>1427050</v>
      </c>
      <c r="D39" s="124">
        <f t="shared" si="0"/>
        <v>0</v>
      </c>
      <c r="E39" s="73" t="s">
        <v>84</v>
      </c>
      <c r="F39" s="86">
        <v>6</v>
      </c>
      <c r="G39" s="126">
        <v>6</v>
      </c>
      <c r="H39" s="124">
        <f t="shared" si="2"/>
        <v>0</v>
      </c>
    </row>
    <row r="40" ht="18" customHeight="1" spans="1:8">
      <c r="A40" s="73" t="s">
        <v>92</v>
      </c>
      <c r="B40" s="74">
        <v>78545</v>
      </c>
      <c r="C40" s="74">
        <f>'F2'!D32</f>
        <v>78545</v>
      </c>
      <c r="D40" s="124">
        <f t="shared" si="0"/>
        <v>0</v>
      </c>
      <c r="E40" s="69" t="s">
        <v>93</v>
      </c>
      <c r="F40" s="85">
        <f>F41+F43+F44+F45</f>
        <v>470773</v>
      </c>
      <c r="G40" s="85">
        <f>G41+G43+G44+G45</f>
        <v>470773</v>
      </c>
      <c r="H40" s="122">
        <f t="shared" si="2"/>
        <v>0</v>
      </c>
    </row>
    <row r="41" ht="18" customHeight="1" spans="1:8">
      <c r="A41" s="73" t="s">
        <v>94</v>
      </c>
      <c r="B41" s="74">
        <v>280263</v>
      </c>
      <c r="C41" s="74">
        <f>'F2'!D33</f>
        <v>280263</v>
      </c>
      <c r="D41" s="124">
        <f t="shared" si="0"/>
        <v>0</v>
      </c>
      <c r="E41" s="77" t="s">
        <v>95</v>
      </c>
      <c r="F41" s="86">
        <f>F42</f>
        <v>133518</v>
      </c>
      <c r="G41" s="86">
        <f>G42</f>
        <v>133518</v>
      </c>
      <c r="H41" s="124">
        <f t="shared" si="2"/>
        <v>0</v>
      </c>
    </row>
    <row r="42" ht="18" customHeight="1" spans="1:8">
      <c r="A42" s="73" t="s">
        <v>96</v>
      </c>
      <c r="B42" s="74">
        <v>1068242</v>
      </c>
      <c r="C42" s="74">
        <f>'F2'!D34+'F3'!D17+'F4'!D14</f>
        <v>1068242</v>
      </c>
      <c r="D42" s="124">
        <f t="shared" si="0"/>
        <v>0</v>
      </c>
      <c r="E42" s="73" t="s">
        <v>97</v>
      </c>
      <c r="F42" s="86">
        <v>133518</v>
      </c>
      <c r="G42" s="86">
        <v>133518</v>
      </c>
      <c r="H42" s="124">
        <f t="shared" si="2"/>
        <v>0</v>
      </c>
    </row>
    <row r="43" ht="18" customHeight="1" spans="1:8">
      <c r="A43" s="77" t="s">
        <v>98</v>
      </c>
      <c r="B43" s="74">
        <v>151300</v>
      </c>
      <c r="C43" s="74">
        <v>151300</v>
      </c>
      <c r="D43" s="124">
        <f t="shared" si="0"/>
        <v>0</v>
      </c>
      <c r="E43" s="77" t="s">
        <v>99</v>
      </c>
      <c r="F43" s="86">
        <v>101300</v>
      </c>
      <c r="G43" s="86">
        <v>101300</v>
      </c>
      <c r="H43" s="124">
        <f t="shared" si="2"/>
        <v>0</v>
      </c>
    </row>
    <row r="44" ht="18" customHeight="1" spans="1:8">
      <c r="A44" s="117" t="s">
        <v>100</v>
      </c>
      <c r="B44" s="74">
        <v>127926</v>
      </c>
      <c r="C44" s="74">
        <f>'F2'!D36</f>
        <v>127926</v>
      </c>
      <c r="D44" s="124">
        <f t="shared" si="0"/>
        <v>0</v>
      </c>
      <c r="E44" s="77" t="s">
        <v>101</v>
      </c>
      <c r="F44" s="86">
        <v>108166</v>
      </c>
      <c r="G44" s="86">
        <f>'F2'!I35</f>
        <v>108166</v>
      </c>
      <c r="H44" s="124">
        <f t="shared" si="2"/>
        <v>0</v>
      </c>
    </row>
    <row r="45" ht="18" customHeight="1" spans="1:8">
      <c r="A45" s="77" t="s">
        <v>102</v>
      </c>
      <c r="B45" s="74">
        <v>143494</v>
      </c>
      <c r="C45" s="74">
        <v>143494</v>
      </c>
      <c r="D45" s="124">
        <f t="shared" si="0"/>
        <v>0</v>
      </c>
      <c r="E45" s="77" t="s">
        <v>103</v>
      </c>
      <c r="F45" s="86">
        <v>127789</v>
      </c>
      <c r="G45" s="86">
        <v>127789</v>
      </c>
      <c r="H45" s="124">
        <f t="shared" si="2"/>
        <v>0</v>
      </c>
    </row>
    <row r="47" spans="3:3">
      <c r="C47" s="80"/>
    </row>
    <row r="48" spans="2:2">
      <c r="B48" s="80"/>
    </row>
    <row r="49" spans="6:7">
      <c r="F49" s="80"/>
      <c r="G49" s="80"/>
    </row>
    <row r="50" spans="3:3">
      <c r="C50" s="80"/>
    </row>
    <row r="51" spans="3:3">
      <c r="C51" s="80"/>
    </row>
    <row r="54" spans="3:3">
      <c r="C54" s="80"/>
    </row>
  </sheetData>
  <mergeCells count="5">
    <mergeCell ref="A1:H1"/>
    <mergeCell ref="C2:E2"/>
    <mergeCell ref="G2:H2"/>
    <mergeCell ref="A3:D3"/>
    <mergeCell ref="E3:H3"/>
  </mergeCells>
  <printOptions horizontalCentered="1"/>
  <pageMargins left="0.31496062992126" right="0.31496062992126" top="0.748031496062992" bottom="0.748031496062992" header="0.31496062992126" footer="0.31496062992126"/>
  <pageSetup paperSize="9" scale="89" orientation="portrait"/>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6"/>
  <sheetViews>
    <sheetView showZeros="0" workbookViewId="0">
      <selection activeCell="E10" sqref="E10"/>
    </sheetView>
  </sheetViews>
  <sheetFormatPr defaultColWidth="9" defaultRowHeight="13.5" outlineLevelCol="1"/>
  <cols>
    <col min="1" max="1" width="60.375" customWidth="1"/>
    <col min="2" max="2" width="13.125" customWidth="1"/>
  </cols>
  <sheetData>
    <row r="1" ht="23.25" spans="1:2">
      <c r="A1" s="18" t="s">
        <v>1045</v>
      </c>
      <c r="B1" s="18"/>
    </row>
    <row r="2" ht="18.75" customHeight="1" spans="1:2">
      <c r="A2" s="19" t="s">
        <v>785</v>
      </c>
      <c r="B2" s="20" t="s">
        <v>27</v>
      </c>
    </row>
    <row r="3" s="17" customFormat="1" ht="20.1" customHeight="1" spans="1:2">
      <c r="A3" s="21" t="s">
        <v>908</v>
      </c>
      <c r="B3" s="22" t="s">
        <v>107</v>
      </c>
    </row>
    <row r="4" s="17" customFormat="1" ht="20.1" customHeight="1" spans="1:2">
      <c r="A4" s="23" t="s">
        <v>909</v>
      </c>
      <c r="B4" s="24">
        <f>SUM(B5,B15,B27,B39,B49,B64,B80,B91,B102,B114,B127)</f>
        <v>29771.43</v>
      </c>
    </row>
    <row r="5" s="17" customFormat="1" ht="20.1" customHeight="1" spans="1:2">
      <c r="A5" s="25" t="s">
        <v>788</v>
      </c>
      <c r="B5" s="26">
        <f>SUM(B6:B14)</f>
        <v>1657.84</v>
      </c>
    </row>
    <row r="6" s="17" customFormat="1" ht="20.1" customHeight="1" spans="1:2">
      <c r="A6" s="27" t="s">
        <v>1046</v>
      </c>
      <c r="B6" s="28">
        <v>673.44</v>
      </c>
    </row>
    <row r="7" s="17" customFormat="1" ht="20.1" customHeight="1" spans="1:2">
      <c r="A7" s="27" t="s">
        <v>1047</v>
      </c>
      <c r="B7" s="28">
        <v>197.21</v>
      </c>
    </row>
    <row r="8" s="17" customFormat="1" ht="20.1" customHeight="1" spans="1:2">
      <c r="A8" s="27" t="s">
        <v>1047</v>
      </c>
      <c r="B8" s="28">
        <v>39.3</v>
      </c>
    </row>
    <row r="9" s="17" customFormat="1" ht="20.1" customHeight="1" spans="1:2">
      <c r="A9" s="27" t="s">
        <v>1047</v>
      </c>
      <c r="B9" s="28">
        <v>85</v>
      </c>
    </row>
    <row r="10" s="17" customFormat="1" ht="20.1" customHeight="1" spans="1:2">
      <c r="A10" s="27" t="s">
        <v>1046</v>
      </c>
      <c r="B10" s="28">
        <v>234.62</v>
      </c>
    </row>
    <row r="11" s="17" customFormat="1" ht="20.1" customHeight="1" spans="1:2">
      <c r="A11" s="27" t="s">
        <v>1048</v>
      </c>
      <c r="B11" s="28">
        <v>45.38</v>
      </c>
    </row>
    <row r="12" s="17" customFormat="1" ht="20.1" customHeight="1" spans="1:2">
      <c r="A12" s="27" t="s">
        <v>1049</v>
      </c>
      <c r="B12" s="28">
        <v>0.24</v>
      </c>
    </row>
    <row r="13" s="17" customFormat="1" ht="20.1" customHeight="1" spans="1:2">
      <c r="A13" s="27" t="s">
        <v>1050</v>
      </c>
      <c r="B13" s="28">
        <v>240</v>
      </c>
    </row>
    <row r="14" s="17" customFormat="1" ht="20.1" customHeight="1" spans="1:2">
      <c r="A14" s="27" t="s">
        <v>1051</v>
      </c>
      <c r="B14" s="28">
        <v>142.65</v>
      </c>
    </row>
    <row r="15" s="17" customFormat="1" ht="20.1" customHeight="1" spans="1:2">
      <c r="A15" s="25" t="s">
        <v>789</v>
      </c>
      <c r="B15" s="26">
        <f>SUM(B16:B26)</f>
        <v>2500.93</v>
      </c>
    </row>
    <row r="16" s="17" customFormat="1" ht="20.1" customHeight="1" spans="1:2">
      <c r="A16" s="27" t="s">
        <v>1046</v>
      </c>
      <c r="B16" s="28">
        <v>200</v>
      </c>
    </row>
    <row r="17" s="17" customFormat="1" ht="20.1" customHeight="1" spans="1:2">
      <c r="A17" s="27" t="s">
        <v>1052</v>
      </c>
      <c r="B17" s="28">
        <v>21</v>
      </c>
    </row>
    <row r="18" s="17" customFormat="1" ht="20.1" customHeight="1" spans="1:2">
      <c r="A18" s="27" t="s">
        <v>1053</v>
      </c>
      <c r="B18" s="28">
        <v>16.74</v>
      </c>
    </row>
    <row r="19" s="17" customFormat="1" ht="20.1" customHeight="1" spans="1:2">
      <c r="A19" s="27" t="s">
        <v>1054</v>
      </c>
      <c r="B19" s="28">
        <v>10</v>
      </c>
    </row>
    <row r="20" s="17" customFormat="1" ht="20.1" customHeight="1" spans="1:2">
      <c r="A20" s="27" t="s">
        <v>1055</v>
      </c>
      <c r="B20" s="28">
        <v>29</v>
      </c>
    </row>
    <row r="21" s="17" customFormat="1" ht="20.1" customHeight="1" spans="1:2">
      <c r="A21" s="27" t="s">
        <v>1051</v>
      </c>
      <c r="B21" s="28">
        <v>156.08</v>
      </c>
    </row>
    <row r="22" s="17" customFormat="1" ht="20.1" customHeight="1" spans="1:2">
      <c r="A22" s="27" t="s">
        <v>1046</v>
      </c>
      <c r="B22" s="28">
        <v>1134.43</v>
      </c>
    </row>
    <row r="23" s="17" customFormat="1" ht="20.1" customHeight="1" spans="1:2">
      <c r="A23" s="27" t="s">
        <v>1049</v>
      </c>
      <c r="B23" s="28">
        <v>0.7</v>
      </c>
    </row>
    <row r="24" s="17" customFormat="1" ht="21" customHeight="1" spans="1:2">
      <c r="A24" s="27" t="s">
        <v>1056</v>
      </c>
      <c r="B24" s="28">
        <v>5.58</v>
      </c>
    </row>
    <row r="25" s="17" customFormat="1" ht="21" customHeight="1" spans="1:2">
      <c r="A25" s="27" t="s">
        <v>1050</v>
      </c>
      <c r="B25" s="28">
        <v>760</v>
      </c>
    </row>
    <row r="26" s="17" customFormat="1" ht="21" customHeight="1" spans="1:2">
      <c r="A26" s="27" t="s">
        <v>1051</v>
      </c>
      <c r="B26" s="28">
        <v>167.4</v>
      </c>
    </row>
    <row r="27" s="17" customFormat="1" ht="21" customHeight="1" spans="1:2">
      <c r="A27" s="25" t="s">
        <v>790</v>
      </c>
      <c r="B27" s="26">
        <f>SUM(B28:B38)</f>
        <v>2186.47</v>
      </c>
    </row>
    <row r="28" s="17" customFormat="1" ht="21" customHeight="1" spans="1:2">
      <c r="A28" s="27" t="s">
        <v>1057</v>
      </c>
      <c r="B28" s="28">
        <v>40</v>
      </c>
    </row>
    <row r="29" s="17" customFormat="1" ht="21" customHeight="1" spans="1:2">
      <c r="A29" s="27" t="s">
        <v>1046</v>
      </c>
      <c r="B29" s="28">
        <v>820</v>
      </c>
    </row>
    <row r="30" s="17" customFormat="1" ht="21" customHeight="1" spans="1:2">
      <c r="A30" s="27" t="s">
        <v>1058</v>
      </c>
      <c r="B30" s="28">
        <v>4</v>
      </c>
    </row>
    <row r="31" s="17" customFormat="1" ht="21" customHeight="1" spans="1:2">
      <c r="A31" s="27" t="s">
        <v>1059</v>
      </c>
      <c r="B31" s="28">
        <v>124.85</v>
      </c>
    </row>
    <row r="32" s="17" customFormat="1" ht="21" customHeight="1" spans="1:2">
      <c r="A32" s="27" t="s">
        <v>1060</v>
      </c>
      <c r="B32" s="28">
        <v>12.5</v>
      </c>
    </row>
    <row r="33" s="17" customFormat="1" ht="21" customHeight="1" spans="1:2">
      <c r="A33" s="27" t="s">
        <v>1050</v>
      </c>
      <c r="B33" s="28">
        <v>880</v>
      </c>
    </row>
    <row r="34" s="17" customFormat="1" ht="21" customHeight="1" spans="1:2">
      <c r="A34" s="27" t="s">
        <v>1051</v>
      </c>
      <c r="B34" s="28">
        <v>39.22</v>
      </c>
    </row>
    <row r="35" s="17" customFormat="1" ht="21" customHeight="1" spans="1:2">
      <c r="A35" s="27" t="s">
        <v>1046</v>
      </c>
      <c r="B35" s="28">
        <v>100</v>
      </c>
    </row>
    <row r="36" s="17" customFormat="1" ht="21" customHeight="1" spans="1:2">
      <c r="A36" s="27" t="s">
        <v>1049</v>
      </c>
      <c r="B36" s="28">
        <v>1.76</v>
      </c>
    </row>
    <row r="37" s="17" customFormat="1" ht="21" customHeight="1" spans="1:2">
      <c r="A37" s="27" t="s">
        <v>1061</v>
      </c>
      <c r="B37" s="28">
        <v>41.47</v>
      </c>
    </row>
    <row r="38" s="17" customFormat="1" ht="21" customHeight="1" spans="1:2">
      <c r="A38" s="27" t="s">
        <v>1051</v>
      </c>
      <c r="B38" s="28">
        <v>122.67</v>
      </c>
    </row>
    <row r="39" s="17" customFormat="1" ht="19.5" customHeight="1" spans="1:2">
      <c r="A39" s="25" t="s">
        <v>791</v>
      </c>
      <c r="B39" s="26">
        <f>SUM(B40:B48)</f>
        <v>1806.74</v>
      </c>
    </row>
    <row r="40" s="17" customFormat="1" ht="19.5" customHeight="1" spans="1:2">
      <c r="A40" s="27" t="s">
        <v>1052</v>
      </c>
      <c r="B40" s="28">
        <v>4.33</v>
      </c>
    </row>
    <row r="41" s="17" customFormat="1" ht="19.5" customHeight="1" spans="1:2">
      <c r="A41" s="27" t="s">
        <v>1053</v>
      </c>
      <c r="B41" s="28">
        <v>9.9</v>
      </c>
    </row>
    <row r="42" s="17" customFormat="1" ht="19.5" customHeight="1" spans="1:2">
      <c r="A42" s="27" t="s">
        <v>1062</v>
      </c>
      <c r="B42" s="28">
        <v>57.92</v>
      </c>
    </row>
    <row r="43" s="17" customFormat="1" ht="19.5" customHeight="1" spans="1:2">
      <c r="A43" s="27" t="s">
        <v>1060</v>
      </c>
      <c r="B43" s="28">
        <v>8</v>
      </c>
    </row>
    <row r="44" s="17" customFormat="1" ht="19.5" customHeight="1" spans="1:2">
      <c r="A44" s="27" t="s">
        <v>1050</v>
      </c>
      <c r="B44" s="28">
        <v>820</v>
      </c>
    </row>
    <row r="45" s="17" customFormat="1" ht="19.5" customHeight="1" spans="1:2">
      <c r="A45" s="27" t="s">
        <v>1046</v>
      </c>
      <c r="B45" s="28">
        <v>770.24</v>
      </c>
    </row>
    <row r="46" s="17" customFormat="1" ht="19.5" customHeight="1" spans="1:2">
      <c r="A46" s="27" t="s">
        <v>1051</v>
      </c>
      <c r="B46" s="28">
        <v>12.54</v>
      </c>
    </row>
    <row r="47" s="17" customFormat="1" ht="19.5" customHeight="1" spans="1:2">
      <c r="A47" s="27" t="s">
        <v>1056</v>
      </c>
      <c r="B47" s="28">
        <v>3.3</v>
      </c>
    </row>
    <row r="48" s="17" customFormat="1" ht="19.5" customHeight="1" spans="1:2">
      <c r="A48" s="27" t="s">
        <v>1051</v>
      </c>
      <c r="B48" s="28">
        <v>120.51</v>
      </c>
    </row>
    <row r="49" s="17" customFormat="1" ht="18" customHeight="1" spans="1:2">
      <c r="A49" s="25" t="s">
        <v>792</v>
      </c>
      <c r="B49" s="26">
        <f>SUM(B50:B63)</f>
        <v>3864.76</v>
      </c>
    </row>
    <row r="50" s="17" customFormat="1" ht="18" customHeight="1" spans="1:2">
      <c r="A50" s="27" t="s">
        <v>1046</v>
      </c>
      <c r="B50" s="28">
        <v>145.8</v>
      </c>
    </row>
    <row r="51" s="17" customFormat="1" ht="18" customHeight="1" spans="1:2">
      <c r="A51" s="27" t="s">
        <v>1058</v>
      </c>
      <c r="B51" s="28">
        <v>5</v>
      </c>
    </row>
    <row r="52" s="17" customFormat="1" ht="18" customHeight="1" spans="1:2">
      <c r="A52" s="27" t="s">
        <v>1063</v>
      </c>
      <c r="B52" s="28">
        <v>111.29</v>
      </c>
    </row>
    <row r="53" s="17" customFormat="1" ht="18" customHeight="1" spans="1:2">
      <c r="A53" s="27" t="s">
        <v>1050</v>
      </c>
      <c r="B53" s="28">
        <v>1336.2</v>
      </c>
    </row>
    <row r="54" s="17" customFormat="1" ht="18" customHeight="1" spans="1:2">
      <c r="A54" s="27" t="s">
        <v>1051</v>
      </c>
      <c r="B54" s="28">
        <v>255.98</v>
      </c>
    </row>
    <row r="55" s="17" customFormat="1" ht="18" customHeight="1" spans="1:2">
      <c r="A55" s="27" t="s">
        <v>1060</v>
      </c>
      <c r="B55" s="28">
        <v>8.52</v>
      </c>
    </row>
    <row r="56" s="17" customFormat="1" ht="18" customHeight="1" spans="1:2">
      <c r="A56" s="27" t="s">
        <v>1051</v>
      </c>
      <c r="B56" s="28">
        <v>92.86</v>
      </c>
    </row>
    <row r="57" s="17" customFormat="1" ht="18" customHeight="1" spans="1:2">
      <c r="A57" s="27" t="s">
        <v>1064</v>
      </c>
      <c r="B57" s="28">
        <v>11.08</v>
      </c>
    </row>
    <row r="58" s="17" customFormat="1" ht="18" customHeight="1" spans="1:2">
      <c r="A58" s="27" t="s">
        <v>1046</v>
      </c>
      <c r="B58" s="28">
        <v>1421.52</v>
      </c>
    </row>
    <row r="59" s="17" customFormat="1" ht="18" customHeight="1" spans="1:2">
      <c r="A59" s="27" t="s">
        <v>1050</v>
      </c>
      <c r="B59" s="28">
        <v>56.58</v>
      </c>
    </row>
    <row r="60" s="17" customFormat="1" ht="18" customHeight="1" spans="1:2">
      <c r="A60" s="27" t="s">
        <v>1049</v>
      </c>
      <c r="B60" s="28">
        <v>0.32</v>
      </c>
    </row>
    <row r="61" s="17" customFormat="1" ht="18" customHeight="1" spans="1:2">
      <c r="A61" s="27" t="s">
        <v>1061</v>
      </c>
      <c r="B61" s="28">
        <v>37.1</v>
      </c>
    </row>
    <row r="62" s="17" customFormat="1" ht="18" customHeight="1" spans="1:2">
      <c r="A62" s="27" t="s">
        <v>1050</v>
      </c>
      <c r="B62" s="28">
        <v>267.22</v>
      </c>
    </row>
    <row r="63" s="17" customFormat="1" ht="18" customHeight="1" spans="1:2">
      <c r="A63" s="27" t="s">
        <v>1051</v>
      </c>
      <c r="B63" s="28">
        <v>115.29</v>
      </c>
    </row>
    <row r="64" s="17" customFormat="1" ht="18" customHeight="1" spans="1:2">
      <c r="A64" s="29" t="s">
        <v>793</v>
      </c>
      <c r="B64" s="30">
        <f>SUM(B65:B79)</f>
        <v>5079.59</v>
      </c>
    </row>
    <row r="65" s="17" customFormat="1" ht="18" customHeight="1" spans="1:2">
      <c r="A65" s="27" t="s">
        <v>1052</v>
      </c>
      <c r="B65" s="31">
        <v>90</v>
      </c>
    </row>
    <row r="66" s="17" customFormat="1" ht="18" customHeight="1" spans="1:2">
      <c r="A66" s="27" t="s">
        <v>1046</v>
      </c>
      <c r="B66" s="28">
        <v>539.37</v>
      </c>
    </row>
    <row r="67" s="17" customFormat="1" ht="18" customHeight="1" spans="1:2">
      <c r="A67" s="27" t="s">
        <v>1065</v>
      </c>
      <c r="B67" s="28">
        <v>53</v>
      </c>
    </row>
    <row r="68" s="17" customFormat="1" ht="18" customHeight="1" spans="1:2">
      <c r="A68" s="27" t="s">
        <v>1066</v>
      </c>
      <c r="B68" s="28">
        <v>219</v>
      </c>
    </row>
    <row r="69" s="17" customFormat="1" ht="18" customHeight="1" spans="1:2">
      <c r="A69" s="27" t="s">
        <v>1067</v>
      </c>
      <c r="B69" s="28">
        <v>112</v>
      </c>
    </row>
    <row r="70" s="17" customFormat="1" ht="18" customHeight="1" spans="1:2">
      <c r="A70" s="27" t="s">
        <v>1067</v>
      </c>
      <c r="B70" s="28">
        <v>788</v>
      </c>
    </row>
    <row r="71" s="17" customFormat="1" ht="18" customHeight="1" spans="1:2">
      <c r="A71" s="27" t="s">
        <v>1058</v>
      </c>
      <c r="B71" s="28">
        <v>8</v>
      </c>
    </row>
    <row r="72" s="17" customFormat="1" ht="18" customHeight="1" spans="1:2">
      <c r="A72" s="27" t="s">
        <v>1068</v>
      </c>
      <c r="B72" s="28">
        <v>212.39</v>
      </c>
    </row>
    <row r="73" s="17" customFormat="1" ht="18" customHeight="1" spans="1:2">
      <c r="A73" s="27" t="s">
        <v>1060</v>
      </c>
      <c r="B73" s="28">
        <v>9.71</v>
      </c>
    </row>
    <row r="74" s="17" customFormat="1" ht="18" customHeight="1" spans="1:2">
      <c r="A74" s="27" t="s">
        <v>1049</v>
      </c>
      <c r="B74" s="28">
        <v>0.66</v>
      </c>
    </row>
    <row r="75" s="17" customFormat="1" ht="18" customHeight="1" spans="1:2">
      <c r="A75" s="27" t="s">
        <v>1050</v>
      </c>
      <c r="B75" s="28">
        <v>60</v>
      </c>
    </row>
    <row r="76" s="17" customFormat="1" ht="18" customHeight="1" spans="1:2">
      <c r="A76" s="27" t="s">
        <v>1046</v>
      </c>
      <c r="B76" s="28">
        <v>2078.88</v>
      </c>
    </row>
    <row r="77" s="17" customFormat="1" ht="18" customHeight="1" spans="1:2">
      <c r="A77" s="27" t="s">
        <v>1061</v>
      </c>
      <c r="B77" s="28">
        <v>68.1</v>
      </c>
    </row>
    <row r="78" s="17" customFormat="1" ht="18" customHeight="1" spans="1:2">
      <c r="A78" s="27" t="s">
        <v>1050</v>
      </c>
      <c r="B78" s="28">
        <v>600</v>
      </c>
    </row>
    <row r="79" s="17" customFormat="1" ht="18" customHeight="1" spans="1:2">
      <c r="A79" s="27" t="s">
        <v>1051</v>
      </c>
      <c r="B79" s="28">
        <v>240.48</v>
      </c>
    </row>
    <row r="80" s="17" customFormat="1" ht="18" customHeight="1" spans="1:2">
      <c r="A80" s="29" t="s">
        <v>794</v>
      </c>
      <c r="B80" s="32">
        <f>SUM(B81:B90)</f>
        <v>963.43</v>
      </c>
    </row>
    <row r="81" s="17" customFormat="1" ht="18" customHeight="1" spans="1:2">
      <c r="A81" s="27" t="s">
        <v>1052</v>
      </c>
      <c r="B81" s="28">
        <v>640</v>
      </c>
    </row>
    <row r="82" s="17" customFormat="1" ht="18" customHeight="1" spans="1:2">
      <c r="A82" s="27" t="s">
        <v>1069</v>
      </c>
      <c r="B82" s="28">
        <v>0.99</v>
      </c>
    </row>
    <row r="83" s="17" customFormat="1" ht="18" customHeight="1" spans="1:2">
      <c r="A83" s="27" t="s">
        <v>1070</v>
      </c>
      <c r="B83" s="28">
        <v>0.99</v>
      </c>
    </row>
    <row r="84" s="17" customFormat="1" ht="18" customHeight="1" spans="1:2">
      <c r="A84" s="27" t="s">
        <v>1046</v>
      </c>
      <c r="B84" s="28">
        <v>190</v>
      </c>
    </row>
    <row r="85" s="17" customFormat="1" ht="18" customHeight="1" spans="1:2">
      <c r="A85" s="27" t="s">
        <v>1049</v>
      </c>
      <c r="B85" s="28">
        <v>0.66</v>
      </c>
    </row>
    <row r="86" s="17" customFormat="1" ht="18" customHeight="1" spans="1:2">
      <c r="A86" s="27" t="s">
        <v>1071</v>
      </c>
      <c r="B86" s="28">
        <v>10</v>
      </c>
    </row>
    <row r="87" s="17" customFormat="1" ht="18" customHeight="1" spans="1:2">
      <c r="A87" s="27" t="s">
        <v>1072</v>
      </c>
      <c r="B87" s="28">
        <v>0.99</v>
      </c>
    </row>
    <row r="88" s="17" customFormat="1" ht="18" customHeight="1" spans="1:2">
      <c r="A88" s="27" t="s">
        <v>1073</v>
      </c>
      <c r="B88" s="28">
        <v>0.99</v>
      </c>
    </row>
    <row r="89" s="17" customFormat="1" ht="18" customHeight="1" spans="1:2">
      <c r="A89" s="27" t="s">
        <v>1050</v>
      </c>
      <c r="B89" s="28">
        <v>100</v>
      </c>
    </row>
    <row r="90" s="17" customFormat="1" ht="18" customHeight="1" spans="1:2">
      <c r="A90" s="27" t="s">
        <v>1051</v>
      </c>
      <c r="B90" s="28">
        <v>18.81</v>
      </c>
    </row>
    <row r="91" s="17" customFormat="1" ht="18" customHeight="1" spans="1:2">
      <c r="A91" s="29" t="s">
        <v>795</v>
      </c>
      <c r="B91" s="28">
        <f>SUM(B92:B101)</f>
        <v>2206.32</v>
      </c>
    </row>
    <row r="92" s="17" customFormat="1" ht="18" customHeight="1" spans="1:2">
      <c r="A92" s="27" t="s">
        <v>1046</v>
      </c>
      <c r="B92" s="28">
        <v>110</v>
      </c>
    </row>
    <row r="93" s="17" customFormat="1" ht="18" customHeight="1" spans="1:2">
      <c r="A93" s="27" t="s">
        <v>1069</v>
      </c>
      <c r="B93" s="28">
        <v>3.06</v>
      </c>
    </row>
    <row r="94" s="17" customFormat="1" ht="18" customHeight="1" spans="1:2">
      <c r="A94" s="27" t="s">
        <v>1070</v>
      </c>
      <c r="B94" s="28">
        <v>3.06</v>
      </c>
    </row>
    <row r="95" s="17" customFormat="1" ht="18" customHeight="1" spans="1:2">
      <c r="A95" s="27" t="s">
        <v>1046</v>
      </c>
      <c r="B95" s="28">
        <v>773.05</v>
      </c>
    </row>
    <row r="96" s="17" customFormat="1" ht="18" customHeight="1" spans="1:2">
      <c r="A96" s="27" t="s">
        <v>1049</v>
      </c>
      <c r="B96" s="28">
        <v>0.56</v>
      </c>
    </row>
    <row r="97" s="17" customFormat="1" ht="18" customHeight="1" spans="1:2">
      <c r="A97" s="27" t="s">
        <v>1074</v>
      </c>
      <c r="B97" s="28">
        <v>184</v>
      </c>
    </row>
    <row r="98" s="17" customFormat="1" ht="18" customHeight="1" spans="1:2">
      <c r="A98" s="27" t="s">
        <v>1072</v>
      </c>
      <c r="B98" s="28">
        <v>2.99</v>
      </c>
    </row>
    <row r="99" s="17" customFormat="1" ht="18" customHeight="1" spans="1:2">
      <c r="A99" s="27" t="s">
        <v>1073</v>
      </c>
      <c r="B99" s="28">
        <v>2.99</v>
      </c>
    </row>
    <row r="100" s="17" customFormat="1" ht="18" customHeight="1" spans="1:2">
      <c r="A100" s="27" t="s">
        <v>1050</v>
      </c>
      <c r="B100" s="28">
        <v>800</v>
      </c>
    </row>
    <row r="101" s="17" customFormat="1" ht="18" customHeight="1" spans="1:2">
      <c r="A101" s="27" t="s">
        <v>1051</v>
      </c>
      <c r="B101" s="28">
        <v>326.61</v>
      </c>
    </row>
    <row r="102" s="17" customFormat="1" ht="20.1" customHeight="1" spans="1:2">
      <c r="A102" s="29" t="s">
        <v>796</v>
      </c>
      <c r="B102" s="32">
        <f>SUM(B103:B113)</f>
        <v>3312.06</v>
      </c>
    </row>
    <row r="103" s="17" customFormat="1" ht="20.1" customHeight="1" spans="1:2">
      <c r="A103" s="27" t="s">
        <v>1046</v>
      </c>
      <c r="B103" s="28">
        <v>450.54</v>
      </c>
    </row>
    <row r="104" s="17" customFormat="1" ht="20.1" customHeight="1" spans="1:2">
      <c r="A104" s="27" t="s">
        <v>1052</v>
      </c>
      <c r="B104" s="28">
        <v>230.1</v>
      </c>
    </row>
    <row r="105" s="17" customFormat="1" ht="20.1" customHeight="1" spans="1:2">
      <c r="A105" s="27" t="s">
        <v>1075</v>
      </c>
      <c r="B105" s="28">
        <v>71.25</v>
      </c>
    </row>
    <row r="106" s="17" customFormat="1" ht="20.1" customHeight="1" spans="1:2">
      <c r="A106" s="27" t="s">
        <v>1076</v>
      </c>
      <c r="B106" s="28">
        <v>600</v>
      </c>
    </row>
    <row r="107" s="17" customFormat="1" ht="20.1" customHeight="1" spans="1:2">
      <c r="A107" s="27" t="s">
        <v>1050</v>
      </c>
      <c r="B107" s="28">
        <v>663.8</v>
      </c>
    </row>
    <row r="108" s="17" customFormat="1" ht="20.1" customHeight="1" spans="1:2">
      <c r="A108" s="27" t="s">
        <v>1077</v>
      </c>
      <c r="B108" s="28">
        <v>58</v>
      </c>
    </row>
    <row r="109" s="17" customFormat="1" ht="20.1" customHeight="1" spans="1:2">
      <c r="A109" s="27" t="s">
        <v>1051</v>
      </c>
      <c r="B109" s="28">
        <v>117.1</v>
      </c>
    </row>
    <row r="110" s="17" customFormat="1" ht="20.1" customHeight="1" spans="1:2">
      <c r="A110" s="27" t="s">
        <v>1046</v>
      </c>
      <c r="B110" s="28">
        <v>331.49</v>
      </c>
    </row>
    <row r="111" s="17" customFormat="1" ht="20.1" customHeight="1" spans="1:2">
      <c r="A111" s="27" t="s">
        <v>1078</v>
      </c>
      <c r="B111" s="28">
        <v>400</v>
      </c>
    </row>
    <row r="112" s="17" customFormat="1" ht="20.1" customHeight="1" spans="1:2">
      <c r="A112" s="27" t="s">
        <v>1079</v>
      </c>
      <c r="B112" s="28">
        <v>23.75</v>
      </c>
    </row>
    <row r="113" s="17" customFormat="1" ht="20.1" customHeight="1" spans="1:2">
      <c r="A113" s="27" t="s">
        <v>1051</v>
      </c>
      <c r="B113" s="28">
        <v>366.03</v>
      </c>
    </row>
    <row r="114" s="17" customFormat="1" ht="20.1" customHeight="1" spans="1:2">
      <c r="A114" s="29" t="s">
        <v>797</v>
      </c>
      <c r="B114" s="28">
        <f>SUM(B115:B126)</f>
        <v>3946.64</v>
      </c>
    </row>
    <row r="115" s="17" customFormat="1" ht="20.1" customHeight="1" spans="1:2">
      <c r="A115" s="27" t="s">
        <v>1052</v>
      </c>
      <c r="B115" s="28">
        <v>157.4</v>
      </c>
    </row>
    <row r="116" s="17" customFormat="1" ht="20.1" customHeight="1" spans="1:2">
      <c r="A116" s="27" t="s">
        <v>1046</v>
      </c>
      <c r="B116" s="28">
        <v>607.56</v>
      </c>
    </row>
    <row r="117" s="17" customFormat="1" ht="20.1" customHeight="1" spans="1:2">
      <c r="A117" s="27" t="s">
        <v>1058</v>
      </c>
      <c r="B117" s="28">
        <v>28</v>
      </c>
    </row>
    <row r="118" s="17" customFormat="1" ht="20.1" customHeight="1" spans="1:2">
      <c r="A118" s="27" t="s">
        <v>1080</v>
      </c>
      <c r="B118" s="28">
        <v>15.9</v>
      </c>
    </row>
    <row r="119" s="17" customFormat="1" ht="20.1" customHeight="1" spans="1:2">
      <c r="A119" s="27" t="s">
        <v>1060</v>
      </c>
      <c r="B119" s="28">
        <v>4.24</v>
      </c>
    </row>
    <row r="120" s="17" customFormat="1" ht="20.1" customHeight="1" spans="1:2">
      <c r="A120" s="27" t="s">
        <v>1064</v>
      </c>
      <c r="B120" s="28">
        <v>76.8</v>
      </c>
    </row>
    <row r="121" s="17" customFormat="1" ht="20.1" customHeight="1" spans="1:2">
      <c r="A121" s="27" t="s">
        <v>1046</v>
      </c>
      <c r="B121" s="28">
        <v>1543.1</v>
      </c>
    </row>
    <row r="122" s="17" customFormat="1" ht="20.1" customHeight="1" spans="1:2">
      <c r="A122" s="27" t="s">
        <v>1049</v>
      </c>
      <c r="B122" s="28">
        <v>0.16</v>
      </c>
    </row>
    <row r="123" s="17" customFormat="1" ht="20.1" customHeight="1" spans="1:2">
      <c r="A123" s="27" t="s">
        <v>1081</v>
      </c>
      <c r="B123" s="28">
        <v>78</v>
      </c>
    </row>
    <row r="124" s="17" customFormat="1" ht="20.1" customHeight="1" spans="1:2">
      <c r="A124" s="27" t="s">
        <v>1050</v>
      </c>
      <c r="B124" s="28">
        <v>1056.02</v>
      </c>
    </row>
    <row r="125" s="17" customFormat="1" ht="20.1" customHeight="1" spans="1:2">
      <c r="A125" s="27" t="s">
        <v>1082</v>
      </c>
      <c r="B125" s="28">
        <v>9.46</v>
      </c>
    </row>
    <row r="126" s="17" customFormat="1" ht="20.1" customHeight="1" spans="1:2">
      <c r="A126" s="27" t="s">
        <v>1051</v>
      </c>
      <c r="B126" s="28">
        <v>370</v>
      </c>
    </row>
    <row r="127" s="17" customFormat="1" ht="20.1" customHeight="1" spans="1:2">
      <c r="A127" s="33" t="s">
        <v>798</v>
      </c>
      <c r="B127" s="34">
        <f>SUM(B128:B146)</f>
        <v>2246.65</v>
      </c>
    </row>
    <row r="128" s="17" customFormat="1" ht="20.1" customHeight="1" spans="1:2">
      <c r="A128" s="35" t="s">
        <v>1083</v>
      </c>
      <c r="B128" s="35">
        <v>49.27</v>
      </c>
    </row>
    <row r="129" s="17" customFormat="1" ht="20.1" customHeight="1" spans="1:2">
      <c r="A129" s="35" t="s">
        <v>1046</v>
      </c>
      <c r="B129" s="35">
        <v>330</v>
      </c>
    </row>
    <row r="130" s="17" customFormat="1" ht="20.1" customHeight="1" spans="1:2">
      <c r="A130" s="35" t="s">
        <v>1058</v>
      </c>
      <c r="B130" s="35">
        <v>9</v>
      </c>
    </row>
    <row r="131" s="17" customFormat="1" ht="20.1" customHeight="1" spans="1:2">
      <c r="A131" s="35" t="s">
        <v>1084</v>
      </c>
      <c r="B131" s="35">
        <v>291.86</v>
      </c>
    </row>
    <row r="132" s="17" customFormat="1" ht="20.1" customHeight="1" spans="1:2">
      <c r="A132" s="35" t="s">
        <v>1085</v>
      </c>
      <c r="B132" s="35">
        <v>200</v>
      </c>
    </row>
    <row r="133" s="17" customFormat="1" ht="20.1" customHeight="1" spans="1:2">
      <c r="A133" s="35" t="s">
        <v>1069</v>
      </c>
      <c r="B133" s="35">
        <v>38.34</v>
      </c>
    </row>
    <row r="134" s="17" customFormat="1" ht="20.1" customHeight="1" spans="1:2">
      <c r="A134" s="35" t="s">
        <v>1070</v>
      </c>
      <c r="B134" s="35">
        <v>38.34</v>
      </c>
    </row>
    <row r="135" s="17" customFormat="1" ht="20.1" customHeight="1" spans="1:2">
      <c r="A135" s="35" t="s">
        <v>1053</v>
      </c>
      <c r="B135" s="35">
        <v>0.9</v>
      </c>
    </row>
    <row r="136" s="17" customFormat="1" ht="20.1" customHeight="1" spans="1:2">
      <c r="A136" s="35" t="s">
        <v>1047</v>
      </c>
      <c r="B136" s="35">
        <v>411.06</v>
      </c>
    </row>
    <row r="137" s="17" customFormat="1" ht="20.1" customHeight="1" spans="1:2">
      <c r="A137" s="35" t="s">
        <v>1049</v>
      </c>
      <c r="B137" s="35">
        <v>0.42</v>
      </c>
    </row>
    <row r="138" s="17" customFormat="1" ht="20.1" customHeight="1" spans="1:2">
      <c r="A138" s="35" t="s">
        <v>1086</v>
      </c>
      <c r="B138" s="35">
        <v>58.87</v>
      </c>
    </row>
    <row r="139" s="17" customFormat="1" ht="20.1" customHeight="1" spans="1:2">
      <c r="A139" s="35" t="s">
        <v>1046</v>
      </c>
      <c r="B139" s="35">
        <v>249.84</v>
      </c>
    </row>
    <row r="140" s="17" customFormat="1" ht="20.1" customHeight="1" spans="1:2">
      <c r="A140" s="35" t="s">
        <v>1051</v>
      </c>
      <c r="B140" s="35">
        <v>120.66</v>
      </c>
    </row>
    <row r="141" s="17" customFormat="1" ht="20.1" customHeight="1" spans="1:2">
      <c r="A141" s="35" t="s">
        <v>1064</v>
      </c>
      <c r="B141" s="35">
        <v>112</v>
      </c>
    </row>
    <row r="142" s="17" customFormat="1" ht="20.1" customHeight="1" spans="1:2">
      <c r="A142" s="35" t="s">
        <v>1056</v>
      </c>
      <c r="B142" s="35">
        <v>0.3</v>
      </c>
    </row>
    <row r="143" s="17" customFormat="1" ht="20.1" customHeight="1" spans="1:2">
      <c r="A143" s="35" t="s">
        <v>1072</v>
      </c>
      <c r="B143" s="35">
        <v>38.34</v>
      </c>
    </row>
    <row r="144" s="17" customFormat="1" ht="20.1" customHeight="1" spans="1:2">
      <c r="A144" s="35" t="s">
        <v>1073</v>
      </c>
      <c r="B144" s="35">
        <v>38.34</v>
      </c>
    </row>
    <row r="145" s="17" customFormat="1" ht="20.1" customHeight="1" spans="1:2">
      <c r="A145" s="35" t="s">
        <v>1050</v>
      </c>
      <c r="B145" s="35">
        <v>150</v>
      </c>
    </row>
    <row r="146" s="17" customFormat="1" ht="20.1" customHeight="1" spans="1:2">
      <c r="A146" s="35" t="s">
        <v>1051</v>
      </c>
      <c r="B146" s="35">
        <v>109.11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&amp;P+36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5"/>
  <sheetViews>
    <sheetView workbookViewId="0">
      <pane ySplit="4" topLeftCell="A5" activePane="bottomLeft" state="frozen"/>
      <selection/>
      <selection pane="bottomLeft" activeCell="A1" sqref="A1:G1"/>
    </sheetView>
  </sheetViews>
  <sheetFormatPr defaultColWidth="10" defaultRowHeight="13.5" outlineLevelRow="4" outlineLevelCol="6"/>
  <cols>
    <col min="1" max="1" width="20.25" style="1" customWidth="1"/>
    <col min="2" max="7" width="11.5" style="1" customWidth="1"/>
    <col min="8" max="9" width="9.75" style="1" customWidth="1"/>
    <col min="10" max="16384" width="10" style="1"/>
  </cols>
  <sheetData>
    <row r="1" ht="28.7" customHeight="1" spans="1:7">
      <c r="A1" s="2" t="s">
        <v>1087</v>
      </c>
      <c r="B1" s="2"/>
      <c r="C1" s="2"/>
      <c r="D1" s="2"/>
      <c r="E1" s="2"/>
      <c r="F1" s="2"/>
      <c r="G1" s="2"/>
    </row>
    <row r="2" ht="25.5" customHeight="1" spans="1:7">
      <c r="A2" s="14"/>
      <c r="B2" s="14"/>
      <c r="G2" s="16" t="s">
        <v>1088</v>
      </c>
    </row>
    <row r="3" ht="33.75" customHeight="1" spans="1:7">
      <c r="A3" s="4" t="s">
        <v>1089</v>
      </c>
      <c r="B3" s="4" t="s">
        <v>1090</v>
      </c>
      <c r="C3" s="4"/>
      <c r="D3" s="4"/>
      <c r="E3" s="4" t="s">
        <v>1091</v>
      </c>
      <c r="F3" s="4"/>
      <c r="G3" s="4"/>
    </row>
    <row r="4" ht="33.75" customHeight="1" spans="1:7">
      <c r="A4" s="4"/>
      <c r="B4" s="4" t="s">
        <v>1092</v>
      </c>
      <c r="C4" s="4" t="s">
        <v>1093</v>
      </c>
      <c r="D4" s="4" t="s">
        <v>1094</v>
      </c>
      <c r="E4" s="4" t="s">
        <v>1092</v>
      </c>
      <c r="F4" s="4" t="s">
        <v>1093</v>
      </c>
      <c r="G4" s="4" t="s">
        <v>1094</v>
      </c>
    </row>
    <row r="5" ht="38.25" customHeight="1" spans="1:7">
      <c r="A5" s="4" t="s">
        <v>1095</v>
      </c>
      <c r="B5" s="6">
        <v>145.5</v>
      </c>
      <c r="C5" s="6">
        <v>66.6</v>
      </c>
      <c r="D5" s="6">
        <v>78.9</v>
      </c>
      <c r="E5" s="6">
        <v>145.3</v>
      </c>
      <c r="F5" s="6">
        <v>66.4</v>
      </c>
      <c r="G5" s="6">
        <v>78.9</v>
      </c>
    </row>
  </sheetData>
  <mergeCells count="4">
    <mergeCell ref="A1:G1"/>
    <mergeCell ref="B3:D3"/>
    <mergeCell ref="E3:G3"/>
    <mergeCell ref="A3:A4"/>
  </mergeCells>
  <printOptions horizontalCentered="1"/>
  <pageMargins left="0.551181102362205" right="0.551181102362205" top="0.748031496062992" bottom="0.748031496062992" header="0.31496062992126" footer="0.31496062992126"/>
  <pageSetup paperSize="9" firstPageNumber="50" orientation="portrait" useFirstPageNumber="1"/>
  <headerFooter>
    <oddFooter>&amp;C第 &amp;P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8"/>
  <sheetViews>
    <sheetView workbookViewId="0">
      <pane xSplit="2" ySplit="3" topLeftCell="C4" activePane="bottomRight" state="frozen"/>
      <selection/>
      <selection pane="topRight"/>
      <selection pane="bottomLeft"/>
      <selection pane="bottomRight" activeCell="A2" sqref="A2"/>
    </sheetView>
  </sheetViews>
  <sheetFormatPr defaultColWidth="10" defaultRowHeight="13.5" outlineLevelRow="7"/>
  <cols>
    <col min="1" max="1" width="5.75" style="1" customWidth="1"/>
    <col min="2" max="2" width="16.875" style="1" customWidth="1"/>
    <col min="3" max="3" width="16.125" style="1" customWidth="1"/>
    <col min="4" max="4" width="11.125" style="1" customWidth="1"/>
    <col min="5" max="6" width="17.125" style="1" customWidth="1"/>
    <col min="7" max="7" width="13.125" style="1" customWidth="1"/>
    <col min="8" max="8" width="9.75" style="1" customWidth="1"/>
    <col min="9" max="9" width="17.625" style="1" customWidth="1"/>
    <col min="10" max="11" width="9.75" style="1" customWidth="1"/>
    <col min="12" max="16384" width="10" style="1"/>
  </cols>
  <sheetData>
    <row r="1" ht="28.7" customHeight="1" spans="1:9">
      <c r="A1" s="11" t="s">
        <v>1096</v>
      </c>
      <c r="B1" s="11"/>
      <c r="C1" s="11"/>
      <c r="D1" s="11"/>
      <c r="E1" s="11"/>
      <c r="F1" s="11"/>
      <c r="G1" s="11"/>
      <c r="H1" s="11"/>
      <c r="I1" s="11"/>
    </row>
    <row r="2" ht="21.75" customHeight="1" spans="2:9">
      <c r="B2" s="12" t="s">
        <v>1088</v>
      </c>
      <c r="C2" s="12"/>
      <c r="D2" s="12"/>
      <c r="E2" s="12"/>
      <c r="F2" s="12"/>
      <c r="G2" s="12"/>
      <c r="H2" s="12"/>
      <c r="I2" s="12"/>
    </row>
    <row r="3" s="10" customFormat="1" ht="35.25" customHeight="1" spans="1:9">
      <c r="A3" s="4" t="s">
        <v>1097</v>
      </c>
      <c r="B3" s="4" t="s">
        <v>908</v>
      </c>
      <c r="C3" s="4" t="s">
        <v>1098</v>
      </c>
      <c r="D3" s="4" t="s">
        <v>1099</v>
      </c>
      <c r="E3" s="4" t="s">
        <v>1100</v>
      </c>
      <c r="F3" s="4" t="s">
        <v>1101</v>
      </c>
      <c r="G3" s="4" t="s">
        <v>1102</v>
      </c>
      <c r="H3" s="4" t="s">
        <v>1103</v>
      </c>
      <c r="I3" s="4" t="s">
        <v>1104</v>
      </c>
    </row>
    <row r="4" s="10" customFormat="1" ht="34.5" customHeight="1" spans="1:9">
      <c r="A4" s="13"/>
      <c r="B4" s="4" t="s">
        <v>787</v>
      </c>
      <c r="C4" s="13"/>
      <c r="D4" s="13"/>
      <c r="E4" s="13"/>
      <c r="F4" s="13"/>
      <c r="G4" s="13"/>
      <c r="H4" s="4">
        <f>SUM(H5:H7)</f>
        <v>8</v>
      </c>
      <c r="I4" s="4"/>
    </row>
    <row r="5" ht="51.75" customHeight="1" spans="1:9">
      <c r="A5" s="4">
        <v>1</v>
      </c>
      <c r="B5" s="4" t="s">
        <v>1105</v>
      </c>
      <c r="C5" s="4" t="s">
        <v>1106</v>
      </c>
      <c r="D5" s="4" t="s">
        <v>1107</v>
      </c>
      <c r="E5" s="4" t="s">
        <v>1108</v>
      </c>
      <c r="F5" s="4" t="s">
        <v>1109</v>
      </c>
      <c r="G5" s="4" t="s">
        <v>1110</v>
      </c>
      <c r="H5" s="4">
        <v>4.5</v>
      </c>
      <c r="I5" s="15">
        <v>43617</v>
      </c>
    </row>
    <row r="6" ht="51.75" customHeight="1" spans="1:9">
      <c r="A6" s="4">
        <v>2</v>
      </c>
      <c r="B6" s="4" t="s">
        <v>1111</v>
      </c>
      <c r="C6" s="4" t="s">
        <v>1112</v>
      </c>
      <c r="D6" s="4" t="s">
        <v>1107</v>
      </c>
      <c r="E6" s="4" t="s">
        <v>1108</v>
      </c>
      <c r="F6" s="4" t="s">
        <v>1109</v>
      </c>
      <c r="G6" s="4" t="s">
        <v>1110</v>
      </c>
      <c r="H6" s="4">
        <v>1.5</v>
      </c>
      <c r="I6" s="15">
        <v>43618</v>
      </c>
    </row>
    <row r="7" ht="41.25" customHeight="1" spans="1:9">
      <c r="A7" s="4">
        <v>3</v>
      </c>
      <c r="B7" s="4" t="s">
        <v>1113</v>
      </c>
      <c r="C7" s="4" t="s">
        <v>1114</v>
      </c>
      <c r="D7" s="4" t="s">
        <v>1107</v>
      </c>
      <c r="E7" s="4" t="s">
        <v>1108</v>
      </c>
      <c r="F7" s="4" t="s">
        <v>1109</v>
      </c>
      <c r="G7" s="4" t="s">
        <v>1110</v>
      </c>
      <c r="H7" s="4">
        <v>2</v>
      </c>
      <c r="I7" s="15">
        <v>43619</v>
      </c>
    </row>
    <row r="8" spans="2:9">
      <c r="B8" s="14"/>
      <c r="C8" s="14"/>
      <c r="D8" s="14"/>
      <c r="E8" s="14"/>
      <c r="F8" s="14"/>
      <c r="G8" s="14"/>
      <c r="H8" s="14"/>
      <c r="I8" s="14"/>
    </row>
  </sheetData>
  <mergeCells count="3">
    <mergeCell ref="A1:I1"/>
    <mergeCell ref="B2:I2"/>
    <mergeCell ref="B8:I8"/>
  </mergeCells>
  <printOptions horizontalCentered="1"/>
  <pageMargins left="0.748031496062992" right="0.748031496062992" top="0.78740157480315" bottom="1.06299212598425" header="0" footer="0"/>
  <pageSetup paperSize="9" firstPageNumber="50" orientation="landscape" useFirstPageNumber="1"/>
  <headerFooter>
    <oddFooter>&amp;C第 &amp;P+1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27"/>
  <sheetViews>
    <sheetView tabSelected="1" workbookViewId="0">
      <pane ySplit="3" topLeftCell="A4" activePane="bottomLeft" state="frozen"/>
      <selection/>
      <selection pane="bottomLeft" activeCell="F14" sqref="F14"/>
    </sheetView>
  </sheetViews>
  <sheetFormatPr defaultColWidth="10" defaultRowHeight="13.5" outlineLevelCol="1"/>
  <cols>
    <col min="1" max="1" width="55.5" style="1" customWidth="1"/>
    <col min="2" max="2" width="24.5" style="1" customWidth="1"/>
    <col min="3" max="3" width="9.75" style="1" customWidth="1"/>
    <col min="4" max="16384" width="10" style="1"/>
  </cols>
  <sheetData>
    <row r="1" ht="27.2" customHeight="1" spans="1:2">
      <c r="A1" s="2" t="s">
        <v>1115</v>
      </c>
      <c r="B1" s="2"/>
    </row>
    <row r="2" ht="14.25" customHeight="1" spans="2:2">
      <c r="B2" s="3" t="s">
        <v>1088</v>
      </c>
    </row>
    <row r="3" ht="20.45" customHeight="1" spans="1:2">
      <c r="A3" s="4" t="s">
        <v>1116</v>
      </c>
      <c r="B3" s="4" t="s">
        <v>1117</v>
      </c>
    </row>
    <row r="4" ht="21" customHeight="1" spans="1:2">
      <c r="A4" s="5" t="s">
        <v>1118</v>
      </c>
      <c r="B4" s="6">
        <v>140.5</v>
      </c>
    </row>
    <row r="5" ht="21" customHeight="1" spans="1:2">
      <c r="A5" s="5" t="s">
        <v>1119</v>
      </c>
      <c r="B5" s="6">
        <v>66.6</v>
      </c>
    </row>
    <row r="6" ht="21" customHeight="1" spans="1:2">
      <c r="A6" s="5" t="s">
        <v>1120</v>
      </c>
      <c r="B6" s="6">
        <v>73.9</v>
      </c>
    </row>
    <row r="7" ht="21" customHeight="1" spans="1:2">
      <c r="A7" s="5" t="s">
        <v>1121</v>
      </c>
      <c r="B7" s="6">
        <v>140.6</v>
      </c>
    </row>
    <row r="8" ht="21" customHeight="1" spans="1:2">
      <c r="A8" s="5" t="s">
        <v>1119</v>
      </c>
      <c r="B8" s="6">
        <v>66.7</v>
      </c>
    </row>
    <row r="9" ht="21" customHeight="1" spans="1:2">
      <c r="A9" s="5" t="s">
        <v>1120</v>
      </c>
      <c r="B9" s="6">
        <v>73.9</v>
      </c>
    </row>
    <row r="10" ht="21" customHeight="1" spans="1:2">
      <c r="A10" s="5" t="s">
        <v>1122</v>
      </c>
      <c r="B10" s="6">
        <f>7.13+8</f>
        <v>15.13</v>
      </c>
    </row>
    <row r="11" ht="21" customHeight="1" spans="1:2">
      <c r="A11" s="5" t="s">
        <v>1123</v>
      </c>
      <c r="B11" s="7"/>
    </row>
    <row r="12" ht="21" customHeight="1" spans="1:2">
      <c r="A12" s="5" t="s">
        <v>1124</v>
      </c>
      <c r="B12" s="6">
        <f>0.45-0.000000001</f>
        <v>0.449999999</v>
      </c>
    </row>
    <row r="13" ht="21" customHeight="1" spans="1:2">
      <c r="A13" s="5" t="s">
        <v>1125</v>
      </c>
      <c r="B13" s="6">
        <v>8</v>
      </c>
    </row>
    <row r="14" ht="21" customHeight="1" spans="1:2">
      <c r="A14" s="5" t="s">
        <v>1126</v>
      </c>
      <c r="B14" s="6">
        <v>6.68</v>
      </c>
    </row>
    <row r="15" ht="21" customHeight="1" spans="1:2">
      <c r="A15" s="5" t="s">
        <v>1127</v>
      </c>
      <c r="B15" s="6">
        <v>10.3</v>
      </c>
    </row>
    <row r="16" ht="21" customHeight="1" spans="1:2">
      <c r="A16" s="5" t="s">
        <v>1128</v>
      </c>
      <c r="B16" s="6">
        <f>0.45+0.16</f>
        <v>0.61</v>
      </c>
    </row>
    <row r="17" ht="21" customHeight="1" spans="1:2">
      <c r="A17" s="5" t="s">
        <v>1129</v>
      </c>
      <c r="B17" s="6">
        <f>6.68+3</f>
        <v>9.68</v>
      </c>
    </row>
    <row r="18" ht="21" customHeight="1" spans="1:2">
      <c r="A18" s="5" t="s">
        <v>1130</v>
      </c>
      <c r="B18" s="8">
        <v>4.6</v>
      </c>
    </row>
    <row r="19" ht="21" customHeight="1" spans="1:2">
      <c r="A19" s="5" t="s">
        <v>1131</v>
      </c>
      <c r="B19" s="8">
        <v>2.13</v>
      </c>
    </row>
    <row r="20" ht="21" customHeight="1" spans="1:2">
      <c r="A20" s="5" t="s">
        <v>1129</v>
      </c>
      <c r="B20" s="6">
        <v>2.46</v>
      </c>
    </row>
    <row r="21" ht="21" customHeight="1" spans="1:2">
      <c r="A21" s="5" t="s">
        <v>1132</v>
      </c>
      <c r="B21" s="6">
        <v>145.3</v>
      </c>
    </row>
    <row r="22" ht="21" customHeight="1" spans="1:2">
      <c r="A22" s="5" t="s">
        <v>1133</v>
      </c>
      <c r="B22" s="6">
        <v>66.4</v>
      </c>
    </row>
    <row r="23" ht="21" customHeight="1" spans="1:2">
      <c r="A23" s="5" t="s">
        <v>1134</v>
      </c>
      <c r="B23" s="6">
        <v>78.9</v>
      </c>
    </row>
    <row r="24" ht="21" customHeight="1" spans="1:2">
      <c r="A24" s="5" t="s">
        <v>1135</v>
      </c>
      <c r="B24" s="6">
        <v>145.5</v>
      </c>
    </row>
    <row r="25" ht="21" customHeight="1" spans="1:2">
      <c r="A25" s="5" t="s">
        <v>1133</v>
      </c>
      <c r="B25" s="6">
        <v>66.6</v>
      </c>
    </row>
    <row r="26" ht="21" customHeight="1" spans="1:2">
      <c r="A26" s="5" t="s">
        <v>1134</v>
      </c>
      <c r="B26" s="6">
        <v>78.9</v>
      </c>
    </row>
    <row r="27" ht="43.5" customHeight="1" spans="1:2">
      <c r="A27" s="9" t="s">
        <v>1136</v>
      </c>
      <c r="B27" s="9"/>
    </row>
  </sheetData>
  <mergeCells count="2">
    <mergeCell ref="A1:B1"/>
    <mergeCell ref="A27:B27"/>
  </mergeCells>
  <printOptions horizontalCentered="1"/>
  <pageMargins left="0.748031496062992" right="0.748031496062992" top="0.984251968503937" bottom="1.06299212598425" header="0" footer="0"/>
  <pageSetup paperSize="9" firstPageNumber="51" orientation="portrait" useFirstPageNumber="1"/>
  <headerFooter>
    <oddFooter>&amp;C第 &amp;P+1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7"/>
  <sheetViews>
    <sheetView showZeros="0" workbookViewId="0">
      <selection activeCell="A1" sqref="A1:J1"/>
    </sheetView>
  </sheetViews>
  <sheetFormatPr defaultColWidth="9" defaultRowHeight="14.25"/>
  <cols>
    <col min="1" max="1" width="27.25" style="60" customWidth="1"/>
    <col min="2" max="4" width="8.625" style="60" customWidth="1"/>
    <col min="5" max="5" width="9.875" style="60" customWidth="1"/>
    <col min="6" max="6" width="22.25" style="60" customWidth="1"/>
    <col min="7" max="9" width="8.625" style="60" customWidth="1"/>
    <col min="10" max="10" width="9.875" style="60" customWidth="1"/>
    <col min="11" max="11" width="11.25" style="141" hidden="1" customWidth="1"/>
    <col min="12" max="12" width="21.75" style="141" hidden="1" customWidth="1"/>
    <col min="13" max="13" width="10.125" style="60" hidden="1" customWidth="1"/>
    <col min="14" max="15" width="9" style="60" hidden="1" customWidth="1"/>
    <col min="16" max="217" width="9" style="60"/>
    <col min="218" max="218" width="25.5" style="60" customWidth="1"/>
    <col min="219" max="219" width="8.5" style="60" customWidth="1"/>
    <col min="220" max="220" width="9.5" style="60" customWidth="1"/>
    <col min="221" max="221" width="6.75" style="60" customWidth="1"/>
    <col min="222" max="222" width="22.25" style="60" customWidth="1"/>
    <col min="223" max="224" width="9.5" style="60" customWidth="1"/>
    <col min="225" max="225" width="7.375" style="60" customWidth="1"/>
    <col min="226" max="226" width="12.625" style="60" customWidth="1"/>
    <col min="227" max="473" width="9" style="60"/>
    <col min="474" max="474" width="25.5" style="60" customWidth="1"/>
    <col min="475" max="475" width="8.5" style="60" customWidth="1"/>
    <col min="476" max="476" width="9.5" style="60" customWidth="1"/>
    <col min="477" max="477" width="6.75" style="60" customWidth="1"/>
    <col min="478" max="478" width="22.25" style="60" customWidth="1"/>
    <col min="479" max="480" width="9.5" style="60" customWidth="1"/>
    <col min="481" max="481" width="7.375" style="60" customWidth="1"/>
    <col min="482" max="482" width="12.625" style="60" customWidth="1"/>
    <col min="483" max="729" width="9" style="60"/>
    <col min="730" max="730" width="25.5" style="60" customWidth="1"/>
    <col min="731" max="731" width="8.5" style="60" customWidth="1"/>
    <col min="732" max="732" width="9.5" style="60" customWidth="1"/>
    <col min="733" max="733" width="6.75" style="60" customWidth="1"/>
    <col min="734" max="734" width="22.25" style="60" customWidth="1"/>
    <col min="735" max="736" width="9.5" style="60" customWidth="1"/>
    <col min="737" max="737" width="7.375" style="60" customWidth="1"/>
    <col min="738" max="738" width="12.625" style="60" customWidth="1"/>
    <col min="739" max="985" width="9" style="60"/>
    <col min="986" max="986" width="25.5" style="60" customWidth="1"/>
    <col min="987" max="987" width="8.5" style="60" customWidth="1"/>
    <col min="988" max="988" width="9.5" style="60" customWidth="1"/>
    <col min="989" max="989" width="6.75" style="60" customWidth="1"/>
    <col min="990" max="990" width="22.25" style="60" customWidth="1"/>
    <col min="991" max="992" width="9.5" style="60" customWidth="1"/>
    <col min="993" max="993" width="7.375" style="60" customWidth="1"/>
    <col min="994" max="994" width="12.625" style="60" customWidth="1"/>
    <col min="995" max="1241" width="9" style="60"/>
    <col min="1242" max="1242" width="25.5" style="60" customWidth="1"/>
    <col min="1243" max="1243" width="8.5" style="60" customWidth="1"/>
    <col min="1244" max="1244" width="9.5" style="60" customWidth="1"/>
    <col min="1245" max="1245" width="6.75" style="60" customWidth="1"/>
    <col min="1246" max="1246" width="22.25" style="60" customWidth="1"/>
    <col min="1247" max="1248" width="9.5" style="60" customWidth="1"/>
    <col min="1249" max="1249" width="7.375" style="60" customWidth="1"/>
    <col min="1250" max="1250" width="12.625" style="60" customWidth="1"/>
    <col min="1251" max="1497" width="9" style="60"/>
    <col min="1498" max="1498" width="25.5" style="60" customWidth="1"/>
    <col min="1499" max="1499" width="8.5" style="60" customWidth="1"/>
    <col min="1500" max="1500" width="9.5" style="60" customWidth="1"/>
    <col min="1501" max="1501" width="6.75" style="60" customWidth="1"/>
    <col min="1502" max="1502" width="22.25" style="60" customWidth="1"/>
    <col min="1503" max="1504" width="9.5" style="60" customWidth="1"/>
    <col min="1505" max="1505" width="7.375" style="60" customWidth="1"/>
    <col min="1506" max="1506" width="12.625" style="60" customWidth="1"/>
    <col min="1507" max="1753" width="9" style="60"/>
    <col min="1754" max="1754" width="25.5" style="60" customWidth="1"/>
    <col min="1755" max="1755" width="8.5" style="60" customWidth="1"/>
    <col min="1756" max="1756" width="9.5" style="60" customWidth="1"/>
    <col min="1757" max="1757" width="6.75" style="60" customWidth="1"/>
    <col min="1758" max="1758" width="22.25" style="60" customWidth="1"/>
    <col min="1759" max="1760" width="9.5" style="60" customWidth="1"/>
    <col min="1761" max="1761" width="7.375" style="60" customWidth="1"/>
    <col min="1762" max="1762" width="12.625" style="60" customWidth="1"/>
    <col min="1763" max="2009" width="9" style="60"/>
    <col min="2010" max="2010" width="25.5" style="60" customWidth="1"/>
    <col min="2011" max="2011" width="8.5" style="60" customWidth="1"/>
    <col min="2012" max="2012" width="9.5" style="60" customWidth="1"/>
    <col min="2013" max="2013" width="6.75" style="60" customWidth="1"/>
    <col min="2014" max="2014" width="22.25" style="60" customWidth="1"/>
    <col min="2015" max="2016" width="9.5" style="60" customWidth="1"/>
    <col min="2017" max="2017" width="7.375" style="60" customWidth="1"/>
    <col min="2018" max="2018" width="12.625" style="60" customWidth="1"/>
    <col min="2019" max="2265" width="9" style="60"/>
    <col min="2266" max="2266" width="25.5" style="60" customWidth="1"/>
    <col min="2267" max="2267" width="8.5" style="60" customWidth="1"/>
    <col min="2268" max="2268" width="9.5" style="60" customWidth="1"/>
    <col min="2269" max="2269" width="6.75" style="60" customWidth="1"/>
    <col min="2270" max="2270" width="22.25" style="60" customWidth="1"/>
    <col min="2271" max="2272" width="9.5" style="60" customWidth="1"/>
    <col min="2273" max="2273" width="7.375" style="60" customWidth="1"/>
    <col min="2274" max="2274" width="12.625" style="60" customWidth="1"/>
    <col min="2275" max="2521" width="9" style="60"/>
    <col min="2522" max="2522" width="25.5" style="60" customWidth="1"/>
    <col min="2523" max="2523" width="8.5" style="60" customWidth="1"/>
    <col min="2524" max="2524" width="9.5" style="60" customWidth="1"/>
    <col min="2525" max="2525" width="6.75" style="60" customWidth="1"/>
    <col min="2526" max="2526" width="22.25" style="60" customWidth="1"/>
    <col min="2527" max="2528" width="9.5" style="60" customWidth="1"/>
    <col min="2529" max="2529" width="7.375" style="60" customWidth="1"/>
    <col min="2530" max="2530" width="12.625" style="60" customWidth="1"/>
    <col min="2531" max="2777" width="9" style="60"/>
    <col min="2778" max="2778" width="25.5" style="60" customWidth="1"/>
    <col min="2779" max="2779" width="8.5" style="60" customWidth="1"/>
    <col min="2780" max="2780" width="9.5" style="60" customWidth="1"/>
    <col min="2781" max="2781" width="6.75" style="60" customWidth="1"/>
    <col min="2782" max="2782" width="22.25" style="60" customWidth="1"/>
    <col min="2783" max="2784" width="9.5" style="60" customWidth="1"/>
    <col min="2785" max="2785" width="7.375" style="60" customWidth="1"/>
    <col min="2786" max="2786" width="12.625" style="60" customWidth="1"/>
    <col min="2787" max="3033" width="9" style="60"/>
    <col min="3034" max="3034" width="25.5" style="60" customWidth="1"/>
    <col min="3035" max="3035" width="8.5" style="60" customWidth="1"/>
    <col min="3036" max="3036" width="9.5" style="60" customWidth="1"/>
    <col min="3037" max="3037" width="6.75" style="60" customWidth="1"/>
    <col min="3038" max="3038" width="22.25" style="60" customWidth="1"/>
    <col min="3039" max="3040" width="9.5" style="60" customWidth="1"/>
    <col min="3041" max="3041" width="7.375" style="60" customWidth="1"/>
    <col min="3042" max="3042" width="12.625" style="60" customWidth="1"/>
    <col min="3043" max="3289" width="9" style="60"/>
    <col min="3290" max="3290" width="25.5" style="60" customWidth="1"/>
    <col min="3291" max="3291" width="8.5" style="60" customWidth="1"/>
    <col min="3292" max="3292" width="9.5" style="60" customWidth="1"/>
    <col min="3293" max="3293" width="6.75" style="60" customWidth="1"/>
    <col min="3294" max="3294" width="22.25" style="60" customWidth="1"/>
    <col min="3295" max="3296" width="9.5" style="60" customWidth="1"/>
    <col min="3297" max="3297" width="7.375" style="60" customWidth="1"/>
    <col min="3298" max="3298" width="12.625" style="60" customWidth="1"/>
    <col min="3299" max="3545" width="9" style="60"/>
    <col min="3546" max="3546" width="25.5" style="60" customWidth="1"/>
    <col min="3547" max="3547" width="8.5" style="60" customWidth="1"/>
    <col min="3548" max="3548" width="9.5" style="60" customWidth="1"/>
    <col min="3549" max="3549" width="6.75" style="60" customWidth="1"/>
    <col min="3550" max="3550" width="22.25" style="60" customWidth="1"/>
    <col min="3551" max="3552" width="9.5" style="60" customWidth="1"/>
    <col min="3553" max="3553" width="7.375" style="60" customWidth="1"/>
    <col min="3554" max="3554" width="12.625" style="60" customWidth="1"/>
    <col min="3555" max="3801" width="9" style="60"/>
    <col min="3802" max="3802" width="25.5" style="60" customWidth="1"/>
    <col min="3803" max="3803" width="8.5" style="60" customWidth="1"/>
    <col min="3804" max="3804" width="9.5" style="60" customWidth="1"/>
    <col min="3805" max="3805" width="6.75" style="60" customWidth="1"/>
    <col min="3806" max="3806" width="22.25" style="60" customWidth="1"/>
    <col min="3807" max="3808" width="9.5" style="60" customWidth="1"/>
    <col min="3809" max="3809" width="7.375" style="60" customWidth="1"/>
    <col min="3810" max="3810" width="12.625" style="60" customWidth="1"/>
    <col min="3811" max="4057" width="9" style="60"/>
    <col min="4058" max="4058" width="25.5" style="60" customWidth="1"/>
    <col min="4059" max="4059" width="8.5" style="60" customWidth="1"/>
    <col min="4060" max="4060" width="9.5" style="60" customWidth="1"/>
    <col min="4061" max="4061" width="6.75" style="60" customWidth="1"/>
    <col min="4062" max="4062" width="22.25" style="60" customWidth="1"/>
    <col min="4063" max="4064" width="9.5" style="60" customWidth="1"/>
    <col min="4065" max="4065" width="7.375" style="60" customWidth="1"/>
    <col min="4066" max="4066" width="12.625" style="60" customWidth="1"/>
    <col min="4067" max="4313" width="9" style="60"/>
    <col min="4314" max="4314" width="25.5" style="60" customWidth="1"/>
    <col min="4315" max="4315" width="8.5" style="60" customWidth="1"/>
    <col min="4316" max="4316" width="9.5" style="60" customWidth="1"/>
    <col min="4317" max="4317" width="6.75" style="60" customWidth="1"/>
    <col min="4318" max="4318" width="22.25" style="60" customWidth="1"/>
    <col min="4319" max="4320" width="9.5" style="60" customWidth="1"/>
    <col min="4321" max="4321" width="7.375" style="60" customWidth="1"/>
    <col min="4322" max="4322" width="12.625" style="60" customWidth="1"/>
    <col min="4323" max="4569" width="9" style="60"/>
    <col min="4570" max="4570" width="25.5" style="60" customWidth="1"/>
    <col min="4571" max="4571" width="8.5" style="60" customWidth="1"/>
    <col min="4572" max="4572" width="9.5" style="60" customWidth="1"/>
    <col min="4573" max="4573" width="6.75" style="60" customWidth="1"/>
    <col min="4574" max="4574" width="22.25" style="60" customWidth="1"/>
    <col min="4575" max="4576" width="9.5" style="60" customWidth="1"/>
    <col min="4577" max="4577" width="7.375" style="60" customWidth="1"/>
    <col min="4578" max="4578" width="12.625" style="60" customWidth="1"/>
    <col min="4579" max="4825" width="9" style="60"/>
    <col min="4826" max="4826" width="25.5" style="60" customWidth="1"/>
    <col min="4827" max="4827" width="8.5" style="60" customWidth="1"/>
    <col min="4828" max="4828" width="9.5" style="60" customWidth="1"/>
    <col min="4829" max="4829" width="6.75" style="60" customWidth="1"/>
    <col min="4830" max="4830" width="22.25" style="60" customWidth="1"/>
    <col min="4831" max="4832" width="9.5" style="60" customWidth="1"/>
    <col min="4833" max="4833" width="7.375" style="60" customWidth="1"/>
    <col min="4834" max="4834" width="12.625" style="60" customWidth="1"/>
    <col min="4835" max="5081" width="9" style="60"/>
    <col min="5082" max="5082" width="25.5" style="60" customWidth="1"/>
    <col min="5083" max="5083" width="8.5" style="60" customWidth="1"/>
    <col min="5084" max="5084" width="9.5" style="60" customWidth="1"/>
    <col min="5085" max="5085" width="6.75" style="60" customWidth="1"/>
    <col min="5086" max="5086" width="22.25" style="60" customWidth="1"/>
    <col min="5087" max="5088" width="9.5" style="60" customWidth="1"/>
    <col min="5089" max="5089" width="7.375" style="60" customWidth="1"/>
    <col min="5090" max="5090" width="12.625" style="60" customWidth="1"/>
    <col min="5091" max="5337" width="9" style="60"/>
    <col min="5338" max="5338" width="25.5" style="60" customWidth="1"/>
    <col min="5339" max="5339" width="8.5" style="60" customWidth="1"/>
    <col min="5340" max="5340" width="9.5" style="60" customWidth="1"/>
    <col min="5341" max="5341" width="6.75" style="60" customWidth="1"/>
    <col min="5342" max="5342" width="22.25" style="60" customWidth="1"/>
    <col min="5343" max="5344" width="9.5" style="60" customWidth="1"/>
    <col min="5345" max="5345" width="7.375" style="60" customWidth="1"/>
    <col min="5346" max="5346" width="12.625" style="60" customWidth="1"/>
    <col min="5347" max="5593" width="9" style="60"/>
    <col min="5594" max="5594" width="25.5" style="60" customWidth="1"/>
    <col min="5595" max="5595" width="8.5" style="60" customWidth="1"/>
    <col min="5596" max="5596" width="9.5" style="60" customWidth="1"/>
    <col min="5597" max="5597" width="6.75" style="60" customWidth="1"/>
    <col min="5598" max="5598" width="22.25" style="60" customWidth="1"/>
    <col min="5599" max="5600" width="9.5" style="60" customWidth="1"/>
    <col min="5601" max="5601" width="7.375" style="60" customWidth="1"/>
    <col min="5602" max="5602" width="12.625" style="60" customWidth="1"/>
    <col min="5603" max="5849" width="9" style="60"/>
    <col min="5850" max="5850" width="25.5" style="60" customWidth="1"/>
    <col min="5851" max="5851" width="8.5" style="60" customWidth="1"/>
    <col min="5852" max="5852" width="9.5" style="60" customWidth="1"/>
    <col min="5853" max="5853" width="6.75" style="60" customWidth="1"/>
    <col min="5854" max="5854" width="22.25" style="60" customWidth="1"/>
    <col min="5855" max="5856" width="9.5" style="60" customWidth="1"/>
    <col min="5857" max="5857" width="7.375" style="60" customWidth="1"/>
    <col min="5858" max="5858" width="12.625" style="60" customWidth="1"/>
    <col min="5859" max="6105" width="9" style="60"/>
    <col min="6106" max="6106" width="25.5" style="60" customWidth="1"/>
    <col min="6107" max="6107" width="8.5" style="60" customWidth="1"/>
    <col min="6108" max="6108" width="9.5" style="60" customWidth="1"/>
    <col min="6109" max="6109" width="6.75" style="60" customWidth="1"/>
    <col min="6110" max="6110" width="22.25" style="60" customWidth="1"/>
    <col min="6111" max="6112" width="9.5" style="60" customWidth="1"/>
    <col min="6113" max="6113" width="7.375" style="60" customWidth="1"/>
    <col min="6114" max="6114" width="12.625" style="60" customWidth="1"/>
    <col min="6115" max="6361" width="9" style="60"/>
    <col min="6362" max="6362" width="25.5" style="60" customWidth="1"/>
    <col min="6363" max="6363" width="8.5" style="60" customWidth="1"/>
    <col min="6364" max="6364" width="9.5" style="60" customWidth="1"/>
    <col min="6365" max="6365" width="6.75" style="60" customWidth="1"/>
    <col min="6366" max="6366" width="22.25" style="60" customWidth="1"/>
    <col min="6367" max="6368" width="9.5" style="60" customWidth="1"/>
    <col min="6369" max="6369" width="7.375" style="60" customWidth="1"/>
    <col min="6370" max="6370" width="12.625" style="60" customWidth="1"/>
    <col min="6371" max="6617" width="9" style="60"/>
    <col min="6618" max="6618" width="25.5" style="60" customWidth="1"/>
    <col min="6619" max="6619" width="8.5" style="60" customWidth="1"/>
    <col min="6620" max="6620" width="9.5" style="60" customWidth="1"/>
    <col min="6621" max="6621" width="6.75" style="60" customWidth="1"/>
    <col min="6622" max="6622" width="22.25" style="60" customWidth="1"/>
    <col min="6623" max="6624" width="9.5" style="60" customWidth="1"/>
    <col min="6625" max="6625" width="7.375" style="60" customWidth="1"/>
    <col min="6626" max="6626" width="12.625" style="60" customWidth="1"/>
    <col min="6627" max="6873" width="9" style="60"/>
    <col min="6874" max="6874" width="25.5" style="60" customWidth="1"/>
    <col min="6875" max="6875" width="8.5" style="60" customWidth="1"/>
    <col min="6876" max="6876" width="9.5" style="60" customWidth="1"/>
    <col min="6877" max="6877" width="6.75" style="60" customWidth="1"/>
    <col min="6878" max="6878" width="22.25" style="60" customWidth="1"/>
    <col min="6879" max="6880" width="9.5" style="60" customWidth="1"/>
    <col min="6881" max="6881" width="7.375" style="60" customWidth="1"/>
    <col min="6882" max="6882" width="12.625" style="60" customWidth="1"/>
    <col min="6883" max="7129" width="9" style="60"/>
    <col min="7130" max="7130" width="25.5" style="60" customWidth="1"/>
    <col min="7131" max="7131" width="8.5" style="60" customWidth="1"/>
    <col min="7132" max="7132" width="9.5" style="60" customWidth="1"/>
    <col min="7133" max="7133" width="6.75" style="60" customWidth="1"/>
    <col min="7134" max="7134" width="22.25" style="60" customWidth="1"/>
    <col min="7135" max="7136" width="9.5" style="60" customWidth="1"/>
    <col min="7137" max="7137" width="7.375" style="60" customWidth="1"/>
    <col min="7138" max="7138" width="12.625" style="60" customWidth="1"/>
    <col min="7139" max="7385" width="9" style="60"/>
    <col min="7386" max="7386" width="25.5" style="60" customWidth="1"/>
    <col min="7387" max="7387" width="8.5" style="60" customWidth="1"/>
    <col min="7388" max="7388" width="9.5" style="60" customWidth="1"/>
    <col min="7389" max="7389" width="6.75" style="60" customWidth="1"/>
    <col min="7390" max="7390" width="22.25" style="60" customWidth="1"/>
    <col min="7391" max="7392" width="9.5" style="60" customWidth="1"/>
    <col min="7393" max="7393" width="7.375" style="60" customWidth="1"/>
    <col min="7394" max="7394" width="12.625" style="60" customWidth="1"/>
    <col min="7395" max="7641" width="9" style="60"/>
    <col min="7642" max="7642" width="25.5" style="60" customWidth="1"/>
    <col min="7643" max="7643" width="8.5" style="60" customWidth="1"/>
    <col min="7644" max="7644" width="9.5" style="60" customWidth="1"/>
    <col min="7645" max="7645" width="6.75" style="60" customWidth="1"/>
    <col min="7646" max="7646" width="22.25" style="60" customWidth="1"/>
    <col min="7647" max="7648" width="9.5" style="60" customWidth="1"/>
    <col min="7649" max="7649" width="7.375" style="60" customWidth="1"/>
    <col min="7650" max="7650" width="12.625" style="60" customWidth="1"/>
    <col min="7651" max="7897" width="9" style="60"/>
    <col min="7898" max="7898" width="25.5" style="60" customWidth="1"/>
    <col min="7899" max="7899" width="8.5" style="60" customWidth="1"/>
    <col min="7900" max="7900" width="9.5" style="60" customWidth="1"/>
    <col min="7901" max="7901" width="6.75" style="60" customWidth="1"/>
    <col min="7902" max="7902" width="22.25" style="60" customWidth="1"/>
    <col min="7903" max="7904" width="9.5" style="60" customWidth="1"/>
    <col min="7905" max="7905" width="7.375" style="60" customWidth="1"/>
    <col min="7906" max="7906" width="12.625" style="60" customWidth="1"/>
    <col min="7907" max="8153" width="9" style="60"/>
    <col min="8154" max="8154" width="25.5" style="60" customWidth="1"/>
    <col min="8155" max="8155" width="8.5" style="60" customWidth="1"/>
    <col min="8156" max="8156" width="9.5" style="60" customWidth="1"/>
    <col min="8157" max="8157" width="6.75" style="60" customWidth="1"/>
    <col min="8158" max="8158" width="22.25" style="60" customWidth="1"/>
    <col min="8159" max="8160" width="9.5" style="60" customWidth="1"/>
    <col min="8161" max="8161" width="7.375" style="60" customWidth="1"/>
    <col min="8162" max="8162" width="12.625" style="60" customWidth="1"/>
    <col min="8163" max="8409" width="9" style="60"/>
    <col min="8410" max="8410" width="25.5" style="60" customWidth="1"/>
    <col min="8411" max="8411" width="8.5" style="60" customWidth="1"/>
    <col min="8412" max="8412" width="9.5" style="60" customWidth="1"/>
    <col min="8413" max="8413" width="6.75" style="60" customWidth="1"/>
    <col min="8414" max="8414" width="22.25" style="60" customWidth="1"/>
    <col min="8415" max="8416" width="9.5" style="60" customWidth="1"/>
    <col min="8417" max="8417" width="7.375" style="60" customWidth="1"/>
    <col min="8418" max="8418" width="12.625" style="60" customWidth="1"/>
    <col min="8419" max="8665" width="9" style="60"/>
    <col min="8666" max="8666" width="25.5" style="60" customWidth="1"/>
    <col min="8667" max="8667" width="8.5" style="60" customWidth="1"/>
    <col min="8668" max="8668" width="9.5" style="60" customWidth="1"/>
    <col min="8669" max="8669" width="6.75" style="60" customWidth="1"/>
    <col min="8670" max="8670" width="22.25" style="60" customWidth="1"/>
    <col min="8671" max="8672" width="9.5" style="60" customWidth="1"/>
    <col min="8673" max="8673" width="7.375" style="60" customWidth="1"/>
    <col min="8674" max="8674" width="12.625" style="60" customWidth="1"/>
    <col min="8675" max="8921" width="9" style="60"/>
    <col min="8922" max="8922" width="25.5" style="60" customWidth="1"/>
    <col min="8923" max="8923" width="8.5" style="60" customWidth="1"/>
    <col min="8924" max="8924" width="9.5" style="60" customWidth="1"/>
    <col min="8925" max="8925" width="6.75" style="60" customWidth="1"/>
    <col min="8926" max="8926" width="22.25" style="60" customWidth="1"/>
    <col min="8927" max="8928" width="9.5" style="60" customWidth="1"/>
    <col min="8929" max="8929" width="7.375" style="60" customWidth="1"/>
    <col min="8930" max="8930" width="12.625" style="60" customWidth="1"/>
    <col min="8931" max="9177" width="9" style="60"/>
    <col min="9178" max="9178" width="25.5" style="60" customWidth="1"/>
    <col min="9179" max="9179" width="8.5" style="60" customWidth="1"/>
    <col min="9180" max="9180" width="9.5" style="60" customWidth="1"/>
    <col min="9181" max="9181" width="6.75" style="60" customWidth="1"/>
    <col min="9182" max="9182" width="22.25" style="60" customWidth="1"/>
    <col min="9183" max="9184" width="9.5" style="60" customWidth="1"/>
    <col min="9185" max="9185" width="7.375" style="60" customWidth="1"/>
    <col min="9186" max="9186" width="12.625" style="60" customWidth="1"/>
    <col min="9187" max="9433" width="9" style="60"/>
    <col min="9434" max="9434" width="25.5" style="60" customWidth="1"/>
    <col min="9435" max="9435" width="8.5" style="60" customWidth="1"/>
    <col min="9436" max="9436" width="9.5" style="60" customWidth="1"/>
    <col min="9437" max="9437" width="6.75" style="60" customWidth="1"/>
    <col min="9438" max="9438" width="22.25" style="60" customWidth="1"/>
    <col min="9439" max="9440" width="9.5" style="60" customWidth="1"/>
    <col min="9441" max="9441" width="7.375" style="60" customWidth="1"/>
    <col min="9442" max="9442" width="12.625" style="60" customWidth="1"/>
    <col min="9443" max="9689" width="9" style="60"/>
    <col min="9690" max="9690" width="25.5" style="60" customWidth="1"/>
    <col min="9691" max="9691" width="8.5" style="60" customWidth="1"/>
    <col min="9692" max="9692" width="9.5" style="60" customWidth="1"/>
    <col min="9693" max="9693" width="6.75" style="60" customWidth="1"/>
    <col min="9694" max="9694" width="22.25" style="60" customWidth="1"/>
    <col min="9695" max="9696" width="9.5" style="60" customWidth="1"/>
    <col min="9697" max="9697" width="7.375" style="60" customWidth="1"/>
    <col min="9698" max="9698" width="12.625" style="60" customWidth="1"/>
    <col min="9699" max="9945" width="9" style="60"/>
    <col min="9946" max="9946" width="25.5" style="60" customWidth="1"/>
    <col min="9947" max="9947" width="8.5" style="60" customWidth="1"/>
    <col min="9948" max="9948" width="9.5" style="60" customWidth="1"/>
    <col min="9949" max="9949" width="6.75" style="60" customWidth="1"/>
    <col min="9950" max="9950" width="22.25" style="60" customWidth="1"/>
    <col min="9951" max="9952" width="9.5" style="60" customWidth="1"/>
    <col min="9953" max="9953" width="7.375" style="60" customWidth="1"/>
    <col min="9954" max="9954" width="12.625" style="60" customWidth="1"/>
    <col min="9955" max="10201" width="9" style="60"/>
    <col min="10202" max="10202" width="25.5" style="60" customWidth="1"/>
    <col min="10203" max="10203" width="8.5" style="60" customWidth="1"/>
    <col min="10204" max="10204" width="9.5" style="60" customWidth="1"/>
    <col min="10205" max="10205" width="6.75" style="60" customWidth="1"/>
    <col min="10206" max="10206" width="22.25" style="60" customWidth="1"/>
    <col min="10207" max="10208" width="9.5" style="60" customWidth="1"/>
    <col min="10209" max="10209" width="7.375" style="60" customWidth="1"/>
    <col min="10210" max="10210" width="12.625" style="60" customWidth="1"/>
    <col min="10211" max="10457" width="9" style="60"/>
    <col min="10458" max="10458" width="25.5" style="60" customWidth="1"/>
    <col min="10459" max="10459" width="8.5" style="60" customWidth="1"/>
    <col min="10460" max="10460" width="9.5" style="60" customWidth="1"/>
    <col min="10461" max="10461" width="6.75" style="60" customWidth="1"/>
    <col min="10462" max="10462" width="22.25" style="60" customWidth="1"/>
    <col min="10463" max="10464" width="9.5" style="60" customWidth="1"/>
    <col min="10465" max="10465" width="7.375" style="60" customWidth="1"/>
    <col min="10466" max="10466" width="12.625" style="60" customWidth="1"/>
    <col min="10467" max="10713" width="9" style="60"/>
    <col min="10714" max="10714" width="25.5" style="60" customWidth="1"/>
    <col min="10715" max="10715" width="8.5" style="60" customWidth="1"/>
    <col min="10716" max="10716" width="9.5" style="60" customWidth="1"/>
    <col min="10717" max="10717" width="6.75" style="60" customWidth="1"/>
    <col min="10718" max="10718" width="22.25" style="60" customWidth="1"/>
    <col min="10719" max="10720" width="9.5" style="60" customWidth="1"/>
    <col min="10721" max="10721" width="7.375" style="60" customWidth="1"/>
    <col min="10722" max="10722" width="12.625" style="60" customWidth="1"/>
    <col min="10723" max="10969" width="9" style="60"/>
    <col min="10970" max="10970" width="25.5" style="60" customWidth="1"/>
    <col min="10971" max="10971" width="8.5" style="60" customWidth="1"/>
    <col min="10972" max="10972" width="9.5" style="60" customWidth="1"/>
    <col min="10973" max="10973" width="6.75" style="60" customWidth="1"/>
    <col min="10974" max="10974" width="22.25" style="60" customWidth="1"/>
    <col min="10975" max="10976" width="9.5" style="60" customWidth="1"/>
    <col min="10977" max="10977" width="7.375" style="60" customWidth="1"/>
    <col min="10978" max="10978" width="12.625" style="60" customWidth="1"/>
    <col min="10979" max="11225" width="9" style="60"/>
    <col min="11226" max="11226" width="25.5" style="60" customWidth="1"/>
    <col min="11227" max="11227" width="8.5" style="60" customWidth="1"/>
    <col min="11228" max="11228" width="9.5" style="60" customWidth="1"/>
    <col min="11229" max="11229" width="6.75" style="60" customWidth="1"/>
    <col min="11230" max="11230" width="22.25" style="60" customWidth="1"/>
    <col min="11231" max="11232" width="9.5" style="60" customWidth="1"/>
    <col min="11233" max="11233" width="7.375" style="60" customWidth="1"/>
    <col min="11234" max="11234" width="12.625" style="60" customWidth="1"/>
    <col min="11235" max="11481" width="9" style="60"/>
    <col min="11482" max="11482" width="25.5" style="60" customWidth="1"/>
    <col min="11483" max="11483" width="8.5" style="60" customWidth="1"/>
    <col min="11484" max="11484" width="9.5" style="60" customWidth="1"/>
    <col min="11485" max="11485" width="6.75" style="60" customWidth="1"/>
    <col min="11486" max="11486" width="22.25" style="60" customWidth="1"/>
    <col min="11487" max="11488" width="9.5" style="60" customWidth="1"/>
    <col min="11489" max="11489" width="7.375" style="60" customWidth="1"/>
    <col min="11490" max="11490" width="12.625" style="60" customWidth="1"/>
    <col min="11491" max="11737" width="9" style="60"/>
    <col min="11738" max="11738" width="25.5" style="60" customWidth="1"/>
    <col min="11739" max="11739" width="8.5" style="60" customWidth="1"/>
    <col min="11740" max="11740" width="9.5" style="60" customWidth="1"/>
    <col min="11741" max="11741" width="6.75" style="60" customWidth="1"/>
    <col min="11742" max="11742" width="22.25" style="60" customWidth="1"/>
    <col min="11743" max="11744" width="9.5" style="60" customWidth="1"/>
    <col min="11745" max="11745" width="7.375" style="60" customWidth="1"/>
    <col min="11746" max="11746" width="12.625" style="60" customWidth="1"/>
    <col min="11747" max="11993" width="9" style="60"/>
    <col min="11994" max="11994" width="25.5" style="60" customWidth="1"/>
    <col min="11995" max="11995" width="8.5" style="60" customWidth="1"/>
    <col min="11996" max="11996" width="9.5" style="60" customWidth="1"/>
    <col min="11997" max="11997" width="6.75" style="60" customWidth="1"/>
    <col min="11998" max="11998" width="22.25" style="60" customWidth="1"/>
    <col min="11999" max="12000" width="9.5" style="60" customWidth="1"/>
    <col min="12001" max="12001" width="7.375" style="60" customWidth="1"/>
    <col min="12002" max="12002" width="12.625" style="60" customWidth="1"/>
    <col min="12003" max="12249" width="9" style="60"/>
    <col min="12250" max="12250" width="25.5" style="60" customWidth="1"/>
    <col min="12251" max="12251" width="8.5" style="60" customWidth="1"/>
    <col min="12252" max="12252" width="9.5" style="60" customWidth="1"/>
    <col min="12253" max="12253" width="6.75" style="60" customWidth="1"/>
    <col min="12254" max="12254" width="22.25" style="60" customWidth="1"/>
    <col min="12255" max="12256" width="9.5" style="60" customWidth="1"/>
    <col min="12257" max="12257" width="7.375" style="60" customWidth="1"/>
    <col min="12258" max="12258" width="12.625" style="60" customWidth="1"/>
    <col min="12259" max="12505" width="9" style="60"/>
    <col min="12506" max="12506" width="25.5" style="60" customWidth="1"/>
    <col min="12507" max="12507" width="8.5" style="60" customWidth="1"/>
    <col min="12508" max="12508" width="9.5" style="60" customWidth="1"/>
    <col min="12509" max="12509" width="6.75" style="60" customWidth="1"/>
    <col min="12510" max="12510" width="22.25" style="60" customWidth="1"/>
    <col min="12511" max="12512" width="9.5" style="60" customWidth="1"/>
    <col min="12513" max="12513" width="7.375" style="60" customWidth="1"/>
    <col min="12514" max="12514" width="12.625" style="60" customWidth="1"/>
    <col min="12515" max="12761" width="9" style="60"/>
    <col min="12762" max="12762" width="25.5" style="60" customWidth="1"/>
    <col min="12763" max="12763" width="8.5" style="60" customWidth="1"/>
    <col min="12764" max="12764" width="9.5" style="60" customWidth="1"/>
    <col min="12765" max="12765" width="6.75" style="60" customWidth="1"/>
    <col min="12766" max="12766" width="22.25" style="60" customWidth="1"/>
    <col min="12767" max="12768" width="9.5" style="60" customWidth="1"/>
    <col min="12769" max="12769" width="7.375" style="60" customWidth="1"/>
    <col min="12770" max="12770" width="12.625" style="60" customWidth="1"/>
    <col min="12771" max="13017" width="9" style="60"/>
    <col min="13018" max="13018" width="25.5" style="60" customWidth="1"/>
    <col min="13019" max="13019" width="8.5" style="60" customWidth="1"/>
    <col min="13020" max="13020" width="9.5" style="60" customWidth="1"/>
    <col min="13021" max="13021" width="6.75" style="60" customWidth="1"/>
    <col min="13022" max="13022" width="22.25" style="60" customWidth="1"/>
    <col min="13023" max="13024" width="9.5" style="60" customWidth="1"/>
    <col min="13025" max="13025" width="7.375" style="60" customWidth="1"/>
    <col min="13026" max="13026" width="12.625" style="60" customWidth="1"/>
    <col min="13027" max="13273" width="9" style="60"/>
    <col min="13274" max="13274" width="25.5" style="60" customWidth="1"/>
    <col min="13275" max="13275" width="8.5" style="60" customWidth="1"/>
    <col min="13276" max="13276" width="9.5" style="60" customWidth="1"/>
    <col min="13277" max="13277" width="6.75" style="60" customWidth="1"/>
    <col min="13278" max="13278" width="22.25" style="60" customWidth="1"/>
    <col min="13279" max="13280" width="9.5" style="60" customWidth="1"/>
    <col min="13281" max="13281" width="7.375" style="60" customWidth="1"/>
    <col min="13282" max="13282" width="12.625" style="60" customWidth="1"/>
    <col min="13283" max="13529" width="9" style="60"/>
    <col min="13530" max="13530" width="25.5" style="60" customWidth="1"/>
    <col min="13531" max="13531" width="8.5" style="60" customWidth="1"/>
    <col min="13532" max="13532" width="9.5" style="60" customWidth="1"/>
    <col min="13533" max="13533" width="6.75" style="60" customWidth="1"/>
    <col min="13534" max="13534" width="22.25" style="60" customWidth="1"/>
    <col min="13535" max="13536" width="9.5" style="60" customWidth="1"/>
    <col min="13537" max="13537" width="7.375" style="60" customWidth="1"/>
    <col min="13538" max="13538" width="12.625" style="60" customWidth="1"/>
    <col min="13539" max="13785" width="9" style="60"/>
    <col min="13786" max="13786" width="25.5" style="60" customWidth="1"/>
    <col min="13787" max="13787" width="8.5" style="60" customWidth="1"/>
    <col min="13788" max="13788" width="9.5" style="60" customWidth="1"/>
    <col min="13789" max="13789" width="6.75" style="60" customWidth="1"/>
    <col min="13790" max="13790" width="22.25" style="60" customWidth="1"/>
    <col min="13791" max="13792" width="9.5" style="60" customWidth="1"/>
    <col min="13793" max="13793" width="7.375" style="60" customWidth="1"/>
    <col min="13794" max="13794" width="12.625" style="60" customWidth="1"/>
    <col min="13795" max="14041" width="9" style="60"/>
    <col min="14042" max="14042" width="25.5" style="60" customWidth="1"/>
    <col min="14043" max="14043" width="8.5" style="60" customWidth="1"/>
    <col min="14044" max="14044" width="9.5" style="60" customWidth="1"/>
    <col min="14045" max="14045" width="6.75" style="60" customWidth="1"/>
    <col min="14046" max="14046" width="22.25" style="60" customWidth="1"/>
    <col min="14047" max="14048" width="9.5" style="60" customWidth="1"/>
    <col min="14049" max="14049" width="7.375" style="60" customWidth="1"/>
    <col min="14050" max="14050" width="12.625" style="60" customWidth="1"/>
    <col min="14051" max="14297" width="9" style="60"/>
    <col min="14298" max="14298" width="25.5" style="60" customWidth="1"/>
    <col min="14299" max="14299" width="8.5" style="60" customWidth="1"/>
    <col min="14300" max="14300" width="9.5" style="60" customWidth="1"/>
    <col min="14301" max="14301" width="6.75" style="60" customWidth="1"/>
    <col min="14302" max="14302" width="22.25" style="60" customWidth="1"/>
    <col min="14303" max="14304" width="9.5" style="60" customWidth="1"/>
    <col min="14305" max="14305" width="7.375" style="60" customWidth="1"/>
    <col min="14306" max="14306" width="12.625" style="60" customWidth="1"/>
    <col min="14307" max="14553" width="9" style="60"/>
    <col min="14554" max="14554" width="25.5" style="60" customWidth="1"/>
    <col min="14555" max="14555" width="8.5" style="60" customWidth="1"/>
    <col min="14556" max="14556" width="9.5" style="60" customWidth="1"/>
    <col min="14557" max="14557" width="6.75" style="60" customWidth="1"/>
    <col min="14558" max="14558" width="22.25" style="60" customWidth="1"/>
    <col min="14559" max="14560" width="9.5" style="60" customWidth="1"/>
    <col min="14561" max="14561" width="7.375" style="60" customWidth="1"/>
    <col min="14562" max="14562" width="12.625" style="60" customWidth="1"/>
    <col min="14563" max="14809" width="9" style="60"/>
    <col min="14810" max="14810" width="25.5" style="60" customWidth="1"/>
    <col min="14811" max="14811" width="8.5" style="60" customWidth="1"/>
    <col min="14812" max="14812" width="9.5" style="60" customWidth="1"/>
    <col min="14813" max="14813" width="6.75" style="60" customWidth="1"/>
    <col min="14814" max="14814" width="22.25" style="60" customWidth="1"/>
    <col min="14815" max="14816" width="9.5" style="60" customWidth="1"/>
    <col min="14817" max="14817" width="7.375" style="60" customWidth="1"/>
    <col min="14818" max="14818" width="12.625" style="60" customWidth="1"/>
    <col min="14819" max="15065" width="9" style="60"/>
    <col min="15066" max="15066" width="25.5" style="60" customWidth="1"/>
    <col min="15067" max="15067" width="8.5" style="60" customWidth="1"/>
    <col min="15068" max="15068" width="9.5" style="60" customWidth="1"/>
    <col min="15069" max="15069" width="6.75" style="60" customWidth="1"/>
    <col min="15070" max="15070" width="22.25" style="60" customWidth="1"/>
    <col min="15071" max="15072" width="9.5" style="60" customWidth="1"/>
    <col min="15073" max="15073" width="7.375" style="60" customWidth="1"/>
    <col min="15074" max="15074" width="12.625" style="60" customWidth="1"/>
    <col min="15075" max="15321" width="9" style="60"/>
    <col min="15322" max="15322" width="25.5" style="60" customWidth="1"/>
    <col min="15323" max="15323" width="8.5" style="60" customWidth="1"/>
    <col min="15324" max="15324" width="9.5" style="60" customWidth="1"/>
    <col min="15325" max="15325" width="6.75" style="60" customWidth="1"/>
    <col min="15326" max="15326" width="22.25" style="60" customWidth="1"/>
    <col min="15327" max="15328" width="9.5" style="60" customWidth="1"/>
    <col min="15329" max="15329" width="7.375" style="60" customWidth="1"/>
    <col min="15330" max="15330" width="12.625" style="60" customWidth="1"/>
    <col min="15331" max="15577" width="9" style="60"/>
    <col min="15578" max="15578" width="25.5" style="60" customWidth="1"/>
    <col min="15579" max="15579" width="8.5" style="60" customWidth="1"/>
    <col min="15580" max="15580" width="9.5" style="60" customWidth="1"/>
    <col min="15581" max="15581" width="6.75" style="60" customWidth="1"/>
    <col min="15582" max="15582" width="22.25" style="60" customWidth="1"/>
    <col min="15583" max="15584" width="9.5" style="60" customWidth="1"/>
    <col min="15585" max="15585" width="7.375" style="60" customWidth="1"/>
    <col min="15586" max="15586" width="12.625" style="60" customWidth="1"/>
    <col min="15587" max="15833" width="9" style="60"/>
    <col min="15834" max="15834" width="25.5" style="60" customWidth="1"/>
    <col min="15835" max="15835" width="8.5" style="60" customWidth="1"/>
    <col min="15836" max="15836" width="9.5" style="60" customWidth="1"/>
    <col min="15837" max="15837" width="6.75" style="60" customWidth="1"/>
    <col min="15838" max="15838" width="22.25" style="60" customWidth="1"/>
    <col min="15839" max="15840" width="9.5" style="60" customWidth="1"/>
    <col min="15841" max="15841" width="7.375" style="60" customWidth="1"/>
    <col min="15842" max="15842" width="12.625" style="60" customWidth="1"/>
    <col min="15843" max="16089" width="9" style="60"/>
    <col min="16090" max="16090" width="25.5" style="60" customWidth="1"/>
    <col min="16091" max="16091" width="8.5" style="60" customWidth="1"/>
    <col min="16092" max="16092" width="9.5" style="60" customWidth="1"/>
    <col min="16093" max="16093" width="6.75" style="60" customWidth="1"/>
    <col min="16094" max="16094" width="22.25" style="60" customWidth="1"/>
    <col min="16095" max="16096" width="9.5" style="60" customWidth="1"/>
    <col min="16097" max="16097" width="7.375" style="60" customWidth="1"/>
    <col min="16098" max="16098" width="12.625" style="60" customWidth="1"/>
    <col min="16099" max="16384" width="9" style="60"/>
  </cols>
  <sheetData>
    <row r="1" ht="24" spans="1:10">
      <c r="A1" s="61" t="s">
        <v>104</v>
      </c>
      <c r="B1" s="61"/>
      <c r="C1" s="61"/>
      <c r="D1" s="61"/>
      <c r="E1" s="61"/>
      <c r="F1" s="61"/>
      <c r="G1" s="61"/>
      <c r="H1" s="61"/>
      <c r="I1" s="61"/>
      <c r="J1" s="61"/>
    </row>
    <row r="2" s="59" customFormat="1" ht="18.75" customHeight="1" spans="1:12">
      <c r="A2" s="62" t="s">
        <v>26</v>
      </c>
      <c r="B2" s="63"/>
      <c r="C2" s="63"/>
      <c r="D2" s="64"/>
      <c r="E2" s="64"/>
      <c r="F2" s="64"/>
      <c r="G2" s="65"/>
      <c r="H2" s="65"/>
      <c r="I2" s="81" t="s">
        <v>27</v>
      </c>
      <c r="J2" s="81"/>
      <c r="K2" s="144"/>
      <c r="L2" s="144"/>
    </row>
    <row r="3" ht="20.25" customHeight="1" spans="1:10">
      <c r="A3" s="66" t="s">
        <v>28</v>
      </c>
      <c r="B3" s="66"/>
      <c r="C3" s="66"/>
      <c r="D3" s="66"/>
      <c r="E3" s="66"/>
      <c r="F3" s="66" t="s">
        <v>29</v>
      </c>
      <c r="G3" s="66"/>
      <c r="H3" s="66"/>
      <c r="I3" s="66"/>
      <c r="J3" s="66"/>
    </row>
    <row r="4" ht="20.25" customHeight="1" spans="1:14">
      <c r="A4" s="67" t="s">
        <v>30</v>
      </c>
      <c r="B4" s="68" t="s">
        <v>105</v>
      </c>
      <c r="C4" s="68" t="s">
        <v>106</v>
      </c>
      <c r="D4" s="68" t="s">
        <v>107</v>
      </c>
      <c r="E4" s="68" t="s">
        <v>108</v>
      </c>
      <c r="F4" s="67" t="s">
        <v>30</v>
      </c>
      <c r="G4" s="68" t="s">
        <v>105</v>
      </c>
      <c r="H4" s="68" t="s">
        <v>106</v>
      </c>
      <c r="I4" s="68" t="s">
        <v>107</v>
      </c>
      <c r="J4" s="68" t="s">
        <v>108</v>
      </c>
      <c r="M4" s="60" t="s">
        <v>109</v>
      </c>
      <c r="N4" s="60" t="s">
        <v>110</v>
      </c>
    </row>
    <row r="5" ht="20.25" customHeight="1" spans="1:15">
      <c r="A5" s="69" t="s">
        <v>34</v>
      </c>
      <c r="B5" s="70">
        <f>B6+B30</f>
        <v>1310808</v>
      </c>
      <c r="C5" s="70">
        <f>C6+C30</f>
        <v>1304410.96678967</v>
      </c>
      <c r="D5" s="70">
        <f>D6+D30</f>
        <v>1514413</v>
      </c>
      <c r="E5" s="140">
        <f>(D5-M5)/M5*100</f>
        <v>13.8652966457244</v>
      </c>
      <c r="F5" s="69" t="s">
        <v>34</v>
      </c>
      <c r="G5" s="82">
        <f>G6+G31</f>
        <v>1310808</v>
      </c>
      <c r="H5" s="82">
        <f>H6+H31</f>
        <v>1304410.89384</v>
      </c>
      <c r="I5" s="82">
        <f>I6+I31</f>
        <v>1514413</v>
      </c>
      <c r="J5" s="140">
        <f>SUM(I5-N5)/N5*100</f>
        <v>13.8652966457244</v>
      </c>
      <c r="K5" s="141">
        <v>1352892</v>
      </c>
      <c r="L5" s="141">
        <v>1352892</v>
      </c>
      <c r="M5" s="70">
        <f>M6+M30</f>
        <v>1330004</v>
      </c>
      <c r="N5" s="82">
        <f>N6+N31</f>
        <v>1330004</v>
      </c>
      <c r="O5" s="80"/>
    </row>
    <row r="6" ht="20.25" customHeight="1" spans="1:14">
      <c r="A6" s="71" t="s">
        <v>37</v>
      </c>
      <c r="B6" s="70">
        <f>B7+B22</f>
        <v>800315</v>
      </c>
      <c r="C6" s="70">
        <f>C7+C22</f>
        <v>725524.966789668</v>
      </c>
      <c r="D6" s="70">
        <f>D7+D22</f>
        <v>756743</v>
      </c>
      <c r="E6" s="140">
        <f t="shared" ref="E6:E9" si="0">(D6-M6)/M6*100</f>
        <v>0.189192839004705</v>
      </c>
      <c r="F6" s="72" t="s">
        <v>38</v>
      </c>
      <c r="G6" s="82">
        <f>SUM(G7:G30)</f>
        <v>1206308</v>
      </c>
      <c r="H6" s="82">
        <f t="shared" ref="H6:I6" si="1">SUM(H7:H30)</f>
        <v>1159910.89384</v>
      </c>
      <c r="I6" s="82">
        <f t="shared" si="1"/>
        <v>1198721</v>
      </c>
      <c r="J6" s="140">
        <f t="shared" ref="J6:J36" si="2">SUM(I6-N6)/N6*100</f>
        <v>12.7539435440633</v>
      </c>
      <c r="K6" s="141">
        <v>619852</v>
      </c>
      <c r="L6" s="141">
        <v>1058376</v>
      </c>
      <c r="M6" s="70">
        <f>M7+M22</f>
        <v>755314</v>
      </c>
      <c r="N6" s="82">
        <f t="shared" ref="N6" si="3">SUM(N7:N30)</f>
        <v>1063130</v>
      </c>
    </row>
    <row r="7" ht="20.25" customHeight="1" spans="1:14">
      <c r="A7" s="73" t="s">
        <v>39</v>
      </c>
      <c r="B7" s="74">
        <f>SUM(B8:B21)</f>
        <v>747854</v>
      </c>
      <c r="C7" s="74">
        <f t="shared" ref="C7:D7" si="4">SUM(C8:C21)</f>
        <v>656576.966789668</v>
      </c>
      <c r="D7" s="74">
        <f t="shared" si="4"/>
        <v>689815</v>
      </c>
      <c r="E7" s="140">
        <f t="shared" si="0"/>
        <v>0.496205615019617</v>
      </c>
      <c r="F7" s="73" t="s">
        <v>40</v>
      </c>
      <c r="G7" s="84">
        <v>96730</v>
      </c>
      <c r="H7" s="84">
        <v>95027.15884</v>
      </c>
      <c r="I7" s="84">
        <v>89488</v>
      </c>
      <c r="J7" s="140">
        <f t="shared" si="2"/>
        <v>3.11696991346231</v>
      </c>
      <c r="K7" s="141">
        <v>541362</v>
      </c>
      <c r="L7" s="141">
        <v>89240</v>
      </c>
      <c r="M7" s="74">
        <f t="shared" ref="M7" si="5">SUM(M8:M21)</f>
        <v>686409</v>
      </c>
      <c r="N7" s="60">
        <v>86783</v>
      </c>
    </row>
    <row r="8" ht="20.25" customHeight="1" spans="1:14">
      <c r="A8" s="75" t="s">
        <v>41</v>
      </c>
      <c r="B8" s="74">
        <v>125522</v>
      </c>
      <c r="C8" s="74">
        <v>115351.870848708</v>
      </c>
      <c r="D8" s="74">
        <v>125895</v>
      </c>
      <c r="E8" s="140">
        <f t="shared" si="0"/>
        <v>4.62478184991274</v>
      </c>
      <c r="F8" s="73" t="s">
        <v>42</v>
      </c>
      <c r="G8" s="84">
        <v>1257</v>
      </c>
      <c r="H8" s="84">
        <v>1689</v>
      </c>
      <c r="I8" s="84">
        <v>1575</v>
      </c>
      <c r="J8" s="140">
        <f t="shared" si="2"/>
        <v>35.7758620689655</v>
      </c>
      <c r="K8" s="141">
        <v>123964</v>
      </c>
      <c r="L8" s="141">
        <v>1755</v>
      </c>
      <c r="M8" s="60">
        <v>120330</v>
      </c>
      <c r="N8" s="60">
        <v>1160</v>
      </c>
    </row>
    <row r="9" ht="20.25" customHeight="1" spans="1:14">
      <c r="A9" s="75" t="s">
        <v>43</v>
      </c>
      <c r="B9" s="74">
        <v>875</v>
      </c>
      <c r="C9" s="74">
        <v>0</v>
      </c>
      <c r="D9" s="74"/>
      <c r="E9" s="140">
        <f t="shared" si="0"/>
        <v>-100</v>
      </c>
      <c r="F9" s="73" t="s">
        <v>44</v>
      </c>
      <c r="G9" s="84">
        <v>101385</v>
      </c>
      <c r="H9" s="84">
        <v>101741.05</v>
      </c>
      <c r="I9" s="84">
        <v>106780</v>
      </c>
      <c r="J9" s="140">
        <f t="shared" si="2"/>
        <v>0.659879336349925</v>
      </c>
      <c r="K9" s="141">
        <v>903</v>
      </c>
      <c r="L9" s="141">
        <v>95760</v>
      </c>
      <c r="M9" s="60">
        <v>1199</v>
      </c>
      <c r="N9" s="60">
        <v>106080</v>
      </c>
    </row>
    <row r="10" ht="20.25" customHeight="1" spans="1:14">
      <c r="A10" s="75" t="s">
        <v>45</v>
      </c>
      <c r="B10" s="74">
        <v>77212</v>
      </c>
      <c r="C10" s="74">
        <v>80938.1254612546</v>
      </c>
      <c r="D10" s="74">
        <v>79064</v>
      </c>
      <c r="E10" s="140">
        <f t="shared" ref="E10:E38" si="6">(D10-M10)/M10*100</f>
        <v>17.8951135499456</v>
      </c>
      <c r="F10" s="73" t="s">
        <v>46</v>
      </c>
      <c r="G10" s="84">
        <v>203005</v>
      </c>
      <c r="H10" s="84">
        <v>209166</v>
      </c>
      <c r="I10" s="84">
        <v>224846</v>
      </c>
      <c r="J10" s="140">
        <f t="shared" si="2"/>
        <v>17.5069376577631</v>
      </c>
      <c r="K10" s="141">
        <v>57892</v>
      </c>
      <c r="L10" s="141">
        <v>183743</v>
      </c>
      <c r="M10" s="60">
        <v>67063</v>
      </c>
      <c r="N10" s="60">
        <v>191347</v>
      </c>
    </row>
    <row r="11" ht="20.25" customHeight="1" spans="1:14">
      <c r="A11" s="75" t="s">
        <v>47</v>
      </c>
      <c r="B11" s="74">
        <v>37567</v>
      </c>
      <c r="C11" s="74">
        <v>21622.110701107</v>
      </c>
      <c r="D11" s="74">
        <v>21347</v>
      </c>
      <c r="E11" s="140">
        <f t="shared" si="6"/>
        <v>-33.4735726751434</v>
      </c>
      <c r="F11" s="73" t="s">
        <v>48</v>
      </c>
      <c r="G11" s="84">
        <v>15845</v>
      </c>
      <c r="H11" s="84">
        <v>24746.685</v>
      </c>
      <c r="I11" s="84">
        <v>26680</v>
      </c>
      <c r="J11" s="140">
        <f t="shared" si="2"/>
        <v>11.5104906795954</v>
      </c>
      <c r="K11" s="141">
        <v>24419</v>
      </c>
      <c r="L11" s="141">
        <v>21680</v>
      </c>
      <c r="M11" s="60">
        <v>32088</v>
      </c>
      <c r="N11" s="60">
        <v>23926</v>
      </c>
    </row>
    <row r="12" ht="20.25" customHeight="1" spans="1:14">
      <c r="A12" s="75" t="s">
        <v>49</v>
      </c>
      <c r="B12" s="74">
        <v>150</v>
      </c>
      <c r="C12" s="74">
        <v>50</v>
      </c>
      <c r="D12" s="74">
        <v>52</v>
      </c>
      <c r="E12" s="140">
        <f t="shared" si="6"/>
        <v>-52.7272727272727</v>
      </c>
      <c r="F12" s="73" t="s">
        <v>50</v>
      </c>
      <c r="G12" s="84">
        <v>17995</v>
      </c>
      <c r="H12" s="84">
        <v>18442</v>
      </c>
      <c r="I12" s="84">
        <v>17396</v>
      </c>
      <c r="J12" s="140">
        <f t="shared" si="2"/>
        <v>18.2596872875595</v>
      </c>
      <c r="K12" s="141">
        <v>110</v>
      </c>
      <c r="L12" s="141">
        <v>16412</v>
      </c>
      <c r="M12" s="60">
        <v>110</v>
      </c>
      <c r="N12" s="60">
        <v>14710</v>
      </c>
    </row>
    <row r="13" ht="20.25" customHeight="1" spans="1:14">
      <c r="A13" s="75" t="s">
        <v>51</v>
      </c>
      <c r="B13" s="74">
        <v>24388</v>
      </c>
      <c r="C13" s="74">
        <v>22835.9963099631</v>
      </c>
      <c r="D13" s="74">
        <v>22805</v>
      </c>
      <c r="E13" s="140">
        <f t="shared" si="6"/>
        <v>-2.44684946742525</v>
      </c>
      <c r="F13" s="73" t="s">
        <v>52</v>
      </c>
      <c r="G13" s="84">
        <v>132613</v>
      </c>
      <c r="H13" s="84">
        <v>140109</v>
      </c>
      <c r="I13" s="84">
        <v>139146</v>
      </c>
      <c r="J13" s="140">
        <f t="shared" si="2"/>
        <v>14.2826636880318</v>
      </c>
      <c r="K13" s="141">
        <v>22505</v>
      </c>
      <c r="L13" s="141">
        <v>113097</v>
      </c>
      <c r="M13" s="60">
        <v>23377</v>
      </c>
      <c r="N13" s="60">
        <v>121756</v>
      </c>
    </row>
    <row r="14" ht="20.25" customHeight="1" spans="1:14">
      <c r="A14" s="75" t="s">
        <v>53</v>
      </c>
      <c r="B14" s="74">
        <v>29737</v>
      </c>
      <c r="C14" s="74">
        <v>22115.8634686347</v>
      </c>
      <c r="D14" s="74">
        <v>24193</v>
      </c>
      <c r="E14" s="140">
        <f t="shared" si="6"/>
        <v>16.3348720907867</v>
      </c>
      <c r="F14" s="73" t="s">
        <v>54</v>
      </c>
      <c r="G14" s="84">
        <v>109774</v>
      </c>
      <c r="H14" s="84">
        <v>111256</v>
      </c>
      <c r="I14" s="84">
        <v>104918</v>
      </c>
      <c r="J14" s="140">
        <f t="shared" si="2"/>
        <v>1.15990936701538</v>
      </c>
      <c r="K14" s="141">
        <v>15688</v>
      </c>
      <c r="L14" s="141">
        <v>86789</v>
      </c>
      <c r="M14" s="60">
        <v>20796</v>
      </c>
      <c r="N14" s="60">
        <v>103715</v>
      </c>
    </row>
    <row r="15" ht="20.25" customHeight="1" spans="1:14">
      <c r="A15" s="75" t="s">
        <v>55</v>
      </c>
      <c r="B15" s="74">
        <v>21659</v>
      </c>
      <c r="C15" s="74">
        <v>16308</v>
      </c>
      <c r="D15" s="74">
        <v>19225</v>
      </c>
      <c r="E15" s="140">
        <f t="shared" si="6"/>
        <v>-0.098732072334234</v>
      </c>
      <c r="F15" s="73" t="s">
        <v>56</v>
      </c>
      <c r="G15" s="84">
        <v>32022</v>
      </c>
      <c r="H15" s="84">
        <v>33501</v>
      </c>
      <c r="I15" s="84">
        <v>30144</v>
      </c>
      <c r="J15" s="140">
        <f t="shared" si="2"/>
        <v>1.58730158730159</v>
      </c>
      <c r="K15" s="141">
        <v>16954</v>
      </c>
      <c r="L15" s="141">
        <v>27765</v>
      </c>
      <c r="M15" s="60">
        <v>19244</v>
      </c>
      <c r="N15" s="60">
        <v>29673</v>
      </c>
    </row>
    <row r="16" ht="20.25" customHeight="1" spans="1:14">
      <c r="A16" s="75" t="s">
        <v>57</v>
      </c>
      <c r="B16" s="74">
        <v>55154</v>
      </c>
      <c r="C16" s="74">
        <v>41269</v>
      </c>
      <c r="D16" s="74">
        <v>44834</v>
      </c>
      <c r="E16" s="140">
        <f t="shared" si="6"/>
        <v>-26.1517682133386</v>
      </c>
      <c r="F16" s="73" t="s">
        <v>58</v>
      </c>
      <c r="G16" s="84">
        <v>130228</v>
      </c>
      <c r="H16" s="84">
        <v>148452</v>
      </c>
      <c r="I16" s="84">
        <v>170177</v>
      </c>
      <c r="J16" s="140">
        <f t="shared" si="2"/>
        <v>0.520984081041968</v>
      </c>
      <c r="K16" s="141">
        <v>35746</v>
      </c>
      <c r="L16" s="141">
        <v>197822</v>
      </c>
      <c r="M16" s="60">
        <v>60711</v>
      </c>
      <c r="N16" s="60">
        <v>169295</v>
      </c>
    </row>
    <row r="17" ht="20.25" customHeight="1" spans="1:14">
      <c r="A17" s="75" t="s">
        <v>59</v>
      </c>
      <c r="B17" s="74">
        <v>119788</v>
      </c>
      <c r="C17" s="74">
        <v>115161</v>
      </c>
      <c r="D17" s="74">
        <v>116167</v>
      </c>
      <c r="E17" s="140">
        <f t="shared" si="6"/>
        <v>-2.99611707235606</v>
      </c>
      <c r="F17" s="73" t="s">
        <v>60</v>
      </c>
      <c r="G17" s="84">
        <v>103377</v>
      </c>
      <c r="H17" s="84">
        <v>99883</v>
      </c>
      <c r="I17" s="84">
        <v>88200</v>
      </c>
      <c r="J17" s="140">
        <f t="shared" si="2"/>
        <v>1.23618332702042</v>
      </c>
      <c r="K17" s="141">
        <v>55960</v>
      </c>
      <c r="L17" s="141">
        <v>92443</v>
      </c>
      <c r="M17" s="60">
        <v>119755</v>
      </c>
      <c r="N17" s="60">
        <v>87123</v>
      </c>
    </row>
    <row r="18" ht="20.25" customHeight="1" spans="1:14">
      <c r="A18" s="75" t="s">
        <v>61</v>
      </c>
      <c r="B18" s="74">
        <v>39000</v>
      </c>
      <c r="C18" s="74">
        <v>26344</v>
      </c>
      <c r="D18" s="74">
        <v>27067</v>
      </c>
      <c r="E18" s="140">
        <f t="shared" si="6"/>
        <v>199.281291463954</v>
      </c>
      <c r="F18" s="73" t="s">
        <v>62</v>
      </c>
      <c r="G18" s="84">
        <v>59582</v>
      </c>
      <c r="H18" s="84">
        <v>59205</v>
      </c>
      <c r="I18" s="84">
        <v>73733</v>
      </c>
      <c r="J18" s="140">
        <f t="shared" si="2"/>
        <v>154.120282612442</v>
      </c>
      <c r="K18" s="141">
        <v>15282</v>
      </c>
      <c r="L18" s="141">
        <v>35379</v>
      </c>
      <c r="M18" s="60">
        <v>9044</v>
      </c>
      <c r="N18" s="60">
        <v>29015</v>
      </c>
    </row>
    <row r="19" ht="20.25" customHeight="1" spans="1:14">
      <c r="A19" s="75" t="s">
        <v>63</v>
      </c>
      <c r="B19" s="74">
        <v>216750</v>
      </c>
      <c r="C19" s="74">
        <v>194575</v>
      </c>
      <c r="D19" s="74">
        <v>209120</v>
      </c>
      <c r="E19" s="140">
        <f t="shared" si="6"/>
        <v>-1.66185446782097</v>
      </c>
      <c r="F19" s="73" t="s">
        <v>64</v>
      </c>
      <c r="G19" s="84">
        <v>19301</v>
      </c>
      <c r="H19" s="84">
        <v>20795</v>
      </c>
      <c r="I19" s="84">
        <v>21042</v>
      </c>
      <c r="J19" s="140">
        <f t="shared" si="2"/>
        <v>-23.0189507572986</v>
      </c>
      <c r="K19" s="141">
        <v>171939</v>
      </c>
      <c r="L19" s="141">
        <v>15577</v>
      </c>
      <c r="M19" s="60">
        <v>212654</v>
      </c>
      <c r="N19" s="60">
        <v>27334</v>
      </c>
    </row>
    <row r="20" ht="20.25" customHeight="1" spans="1:14">
      <c r="A20" s="75" t="s">
        <v>65</v>
      </c>
      <c r="B20" s="74">
        <v>52</v>
      </c>
      <c r="C20" s="74">
        <v>41</v>
      </c>
      <c r="D20" s="74">
        <v>44</v>
      </c>
      <c r="E20" s="140">
        <f t="shared" si="6"/>
        <v>15.7894736842105</v>
      </c>
      <c r="F20" s="73" t="s">
        <v>66</v>
      </c>
      <c r="G20" s="84">
        <v>8024</v>
      </c>
      <c r="H20" s="84">
        <v>8150</v>
      </c>
      <c r="I20" s="84">
        <v>4629</v>
      </c>
      <c r="J20" s="140">
        <f t="shared" si="2"/>
        <v>-59.6319874422255</v>
      </c>
      <c r="L20" s="141">
        <v>20223</v>
      </c>
      <c r="M20" s="60">
        <v>38</v>
      </c>
      <c r="N20" s="60">
        <v>11467</v>
      </c>
    </row>
    <row r="21" ht="20.25" customHeight="1" spans="1:12">
      <c r="A21" s="75" t="s">
        <v>67</v>
      </c>
      <c r="B21" s="74"/>
      <c r="C21" s="74">
        <v>-35</v>
      </c>
      <c r="D21" s="74">
        <v>2</v>
      </c>
      <c r="E21" s="140"/>
      <c r="F21" s="73" t="s">
        <v>68</v>
      </c>
      <c r="G21" s="84"/>
      <c r="H21" s="84"/>
      <c r="I21" s="84">
        <v>5060</v>
      </c>
      <c r="J21" s="140"/>
      <c r="K21" s="141">
        <v>78490</v>
      </c>
      <c r="L21" s="141">
        <v>1700</v>
      </c>
    </row>
    <row r="22" ht="20.25" customHeight="1" spans="1:14">
      <c r="A22" s="73" t="s">
        <v>69</v>
      </c>
      <c r="B22" s="74">
        <f>SUM(B23:B29)</f>
        <v>52461</v>
      </c>
      <c r="C22" s="74">
        <f>SUM(C23:C29)</f>
        <v>68948</v>
      </c>
      <c r="D22" s="74">
        <f>SUM(D23:D29)</f>
        <v>66928</v>
      </c>
      <c r="E22" s="140">
        <f t="shared" si="6"/>
        <v>-2.86916769465206</v>
      </c>
      <c r="F22" s="73" t="s">
        <v>70</v>
      </c>
      <c r="G22" s="84"/>
      <c r="H22" s="84">
        <v>400</v>
      </c>
      <c r="I22" s="84">
        <v>400</v>
      </c>
      <c r="J22" s="140">
        <f t="shared" si="2"/>
        <v>-44.7513812154696</v>
      </c>
      <c r="K22" s="141">
        <v>23240</v>
      </c>
      <c r="L22" s="141">
        <v>8887</v>
      </c>
      <c r="M22" s="74">
        <f>SUM(M23:M29)</f>
        <v>68905</v>
      </c>
      <c r="N22" s="60">
        <v>724</v>
      </c>
    </row>
    <row r="23" ht="20.25" customHeight="1" spans="1:14">
      <c r="A23" s="75" t="s">
        <v>71</v>
      </c>
      <c r="B23" s="74">
        <v>27553</v>
      </c>
      <c r="C23" s="74">
        <v>21482</v>
      </c>
      <c r="D23" s="74">
        <v>24186</v>
      </c>
      <c r="E23" s="140">
        <f t="shared" si="6"/>
        <v>-2.04924671958529</v>
      </c>
      <c r="F23" s="73" t="s">
        <v>72</v>
      </c>
      <c r="G23" s="84">
        <v>25598</v>
      </c>
      <c r="H23" s="84">
        <v>26484</v>
      </c>
      <c r="I23" s="84">
        <v>25031</v>
      </c>
      <c r="J23" s="140">
        <f t="shared" si="2"/>
        <v>1009.53014184397</v>
      </c>
      <c r="K23" s="141">
        <v>10381</v>
      </c>
      <c r="L23" s="141">
        <v>25134</v>
      </c>
      <c r="M23" s="60">
        <v>24692</v>
      </c>
      <c r="N23" s="60">
        <v>2256</v>
      </c>
    </row>
    <row r="24" ht="20.25" customHeight="1" spans="1:14">
      <c r="A24" s="75" t="s">
        <v>73</v>
      </c>
      <c r="B24" s="74">
        <v>1011</v>
      </c>
      <c r="C24" s="74">
        <v>2346</v>
      </c>
      <c r="D24" s="74">
        <v>2118</v>
      </c>
      <c r="E24" s="140">
        <f t="shared" si="6"/>
        <v>17.0812603648425</v>
      </c>
      <c r="F24" s="73" t="s">
        <v>74</v>
      </c>
      <c r="G24" s="84">
        <v>22474</v>
      </c>
      <c r="H24" s="84">
        <v>22960</v>
      </c>
      <c r="I24" s="84">
        <v>26099</v>
      </c>
      <c r="J24" s="140">
        <f t="shared" si="2"/>
        <v>5.47181248737119</v>
      </c>
      <c r="K24" s="141">
        <v>11537</v>
      </c>
      <c r="L24" s="141">
        <v>3921</v>
      </c>
      <c r="M24" s="60">
        <v>1809</v>
      </c>
      <c r="N24" s="60">
        <v>24745</v>
      </c>
    </row>
    <row r="25" ht="20.25" customHeight="1" spans="1:14">
      <c r="A25" s="75" t="s">
        <v>75</v>
      </c>
      <c r="B25" s="74">
        <v>12859</v>
      </c>
      <c r="C25" s="74">
        <v>23749</v>
      </c>
      <c r="D25" s="74">
        <v>18051</v>
      </c>
      <c r="E25" s="140">
        <f t="shared" si="6"/>
        <v>-14.0387637506548</v>
      </c>
      <c r="F25" s="73" t="s">
        <v>76</v>
      </c>
      <c r="G25" s="84">
        <v>2064</v>
      </c>
      <c r="H25" s="84">
        <v>2064</v>
      </c>
      <c r="I25" s="145">
        <v>2122</v>
      </c>
      <c r="J25" s="140">
        <f t="shared" si="2"/>
        <v>-59.9622641509434</v>
      </c>
      <c r="K25" s="141">
        <v>22240</v>
      </c>
      <c r="M25" s="60">
        <v>20999</v>
      </c>
      <c r="N25" s="60">
        <v>5300</v>
      </c>
    </row>
    <row r="26" ht="20.25" customHeight="1" spans="1:13">
      <c r="A26" s="115" t="s">
        <v>77</v>
      </c>
      <c r="B26" s="74">
        <v>10518</v>
      </c>
      <c r="C26" s="74">
        <v>13610</v>
      </c>
      <c r="D26" s="74">
        <v>15710</v>
      </c>
      <c r="E26" s="140">
        <f t="shared" si="6"/>
        <v>-14.8278666305232</v>
      </c>
      <c r="F26" s="73" t="s">
        <v>78</v>
      </c>
      <c r="G26" s="84">
        <v>9934</v>
      </c>
      <c r="H26" s="84">
        <v>10291</v>
      </c>
      <c r="I26" s="84">
        <v>16323</v>
      </c>
      <c r="J26" s="140"/>
      <c r="K26" s="141">
        <v>9885</v>
      </c>
      <c r="L26" s="141">
        <v>2815</v>
      </c>
      <c r="M26" s="60">
        <v>18445</v>
      </c>
    </row>
    <row r="27" ht="20.25" customHeight="1" spans="1:13">
      <c r="A27" s="75" t="s">
        <v>79</v>
      </c>
      <c r="B27" s="74">
        <v>0</v>
      </c>
      <c r="C27" s="74">
        <v>6841</v>
      </c>
      <c r="D27" s="74">
        <v>6161</v>
      </c>
      <c r="E27" s="140">
        <f t="shared" si="6"/>
        <v>191.852202747513</v>
      </c>
      <c r="F27" s="73" t="s">
        <v>111</v>
      </c>
      <c r="G27" s="84">
        <v>30044</v>
      </c>
      <c r="H27" s="84"/>
      <c r="I27" s="84"/>
      <c r="J27" s="140"/>
      <c r="K27" s="141">
        <v>50</v>
      </c>
      <c r="L27" s="141">
        <v>18233</v>
      </c>
      <c r="M27" s="60">
        <v>2111</v>
      </c>
    </row>
    <row r="28" ht="20.25" customHeight="1" spans="1:14">
      <c r="A28" s="75" t="s">
        <v>81</v>
      </c>
      <c r="B28" s="74">
        <v>50</v>
      </c>
      <c r="C28" s="74">
        <v>52</v>
      </c>
      <c r="D28" s="74">
        <v>38</v>
      </c>
      <c r="E28" s="140">
        <f t="shared" si="6"/>
        <v>-56.8181818181818</v>
      </c>
      <c r="F28" s="73" t="s">
        <v>80</v>
      </c>
      <c r="G28" s="84">
        <v>63776</v>
      </c>
      <c r="H28" s="84">
        <v>4269</v>
      </c>
      <c r="I28" s="84">
        <v>3652</v>
      </c>
      <c r="J28" s="140">
        <f t="shared" si="2"/>
        <v>-32.8799852968204</v>
      </c>
      <c r="K28" s="141">
        <v>1157</v>
      </c>
      <c r="L28" s="141">
        <v>1</v>
      </c>
      <c r="M28" s="60">
        <v>88</v>
      </c>
      <c r="N28" s="60">
        <v>5441</v>
      </c>
    </row>
    <row r="29" ht="20.25" customHeight="1" spans="1:14">
      <c r="A29" s="75" t="s">
        <v>83</v>
      </c>
      <c r="B29" s="74">
        <v>470</v>
      </c>
      <c r="C29" s="74">
        <v>868</v>
      </c>
      <c r="D29" s="74">
        <v>664</v>
      </c>
      <c r="E29" s="140">
        <f t="shared" si="6"/>
        <v>-12.7463863337714</v>
      </c>
      <c r="F29" s="73" t="s">
        <v>82</v>
      </c>
      <c r="G29" s="84">
        <v>21279</v>
      </c>
      <c r="H29" s="84">
        <v>21279</v>
      </c>
      <c r="I29" s="84">
        <v>21279</v>
      </c>
      <c r="J29" s="140">
        <f t="shared" si="2"/>
        <v>0</v>
      </c>
      <c r="K29" s="141">
        <v>733040</v>
      </c>
      <c r="L29" s="141">
        <v>294516</v>
      </c>
      <c r="M29" s="60">
        <v>761</v>
      </c>
      <c r="N29" s="60">
        <v>21279</v>
      </c>
    </row>
    <row r="30" ht="20.25" customHeight="1" spans="1:14">
      <c r="A30" s="76" t="s">
        <v>90</v>
      </c>
      <c r="B30" s="70">
        <f>B31+B35+B36+B38+B37</f>
        <v>510493</v>
      </c>
      <c r="C30" s="70">
        <f>C31+C35+C36+C38+C37</f>
        <v>578886</v>
      </c>
      <c r="D30" s="70">
        <f>D31+D35+D36+D38+D37</f>
        <v>757670</v>
      </c>
      <c r="E30" s="140">
        <f t="shared" si="6"/>
        <v>31.8397744871148</v>
      </c>
      <c r="F30" s="73" t="s">
        <v>84</v>
      </c>
      <c r="G30" s="84">
        <v>1</v>
      </c>
      <c r="H30" s="84">
        <v>1</v>
      </c>
      <c r="I30" s="84">
        <v>1</v>
      </c>
      <c r="J30" s="140">
        <f t="shared" si="2"/>
        <v>0</v>
      </c>
      <c r="K30" s="141">
        <v>414296</v>
      </c>
      <c r="L30" s="141">
        <v>69075</v>
      </c>
      <c r="M30" s="70">
        <f>M31+M35+M36+M38+M37</f>
        <v>574690</v>
      </c>
      <c r="N30" s="60">
        <v>1</v>
      </c>
    </row>
    <row r="31" ht="20.25" customHeight="1" spans="1:14">
      <c r="A31" s="78" t="s">
        <v>91</v>
      </c>
      <c r="B31" s="74">
        <f>SUM(B32:B34)</f>
        <v>312110</v>
      </c>
      <c r="C31" s="74">
        <f>SUM(C32:C34)</f>
        <v>375786</v>
      </c>
      <c r="D31" s="74">
        <f>SUM(D32:D34)</f>
        <v>499871</v>
      </c>
      <c r="E31" s="140">
        <f t="shared" si="6"/>
        <v>17.3565884557052</v>
      </c>
      <c r="F31" s="76" t="s">
        <v>93</v>
      </c>
      <c r="G31" s="85">
        <f>G32+G34+G35+G36</f>
        <v>104500</v>
      </c>
      <c r="H31" s="85">
        <f>H32+H34+H35+H36</f>
        <v>144500</v>
      </c>
      <c r="I31" s="85">
        <f>I32+I34+I35+I36</f>
        <v>315692</v>
      </c>
      <c r="J31" s="140">
        <f t="shared" si="2"/>
        <v>18.2925275598222</v>
      </c>
      <c r="K31" s="141">
        <v>78545</v>
      </c>
      <c r="L31" s="141">
        <v>69075</v>
      </c>
      <c r="M31" s="60">
        <v>425942</v>
      </c>
      <c r="N31" s="85">
        <f>N32+N34+N35+N36</f>
        <v>266874</v>
      </c>
    </row>
    <row r="32" ht="20.25" customHeight="1" spans="1:14">
      <c r="A32" s="73" t="s">
        <v>92</v>
      </c>
      <c r="B32" s="74">
        <v>78545</v>
      </c>
      <c r="C32" s="74">
        <v>78545</v>
      </c>
      <c r="D32" s="74">
        <v>78545</v>
      </c>
      <c r="E32" s="140">
        <f t="shared" si="6"/>
        <v>0</v>
      </c>
      <c r="F32" s="77" t="s">
        <v>95</v>
      </c>
      <c r="G32" s="86">
        <f>G33</f>
        <v>100000</v>
      </c>
      <c r="H32" s="86">
        <f>H33</f>
        <v>140000</v>
      </c>
      <c r="I32" s="86">
        <f>I33</f>
        <v>133356</v>
      </c>
      <c r="J32" s="140">
        <f t="shared" si="2"/>
        <v>94.6603996671873</v>
      </c>
      <c r="K32" s="141">
        <v>199663</v>
      </c>
      <c r="L32" s="141">
        <v>89600</v>
      </c>
      <c r="M32" s="60">
        <v>78545</v>
      </c>
      <c r="N32" s="86">
        <v>68507</v>
      </c>
    </row>
    <row r="33" ht="20.25" customHeight="1" spans="1:14">
      <c r="A33" s="73" t="s">
        <v>94</v>
      </c>
      <c r="B33" s="74">
        <v>132269</v>
      </c>
      <c r="C33" s="74">
        <v>168829</v>
      </c>
      <c r="D33" s="74">
        <v>280263</v>
      </c>
      <c r="E33" s="140">
        <f t="shared" si="6"/>
        <v>42.5230365533655</v>
      </c>
      <c r="F33" s="73" t="s">
        <v>97</v>
      </c>
      <c r="G33" s="86">
        <v>100000</v>
      </c>
      <c r="H33" s="86">
        <v>140000</v>
      </c>
      <c r="I33" s="86">
        <v>133356</v>
      </c>
      <c r="J33" s="140">
        <f t="shared" si="2"/>
        <v>94.6603996671873</v>
      </c>
      <c r="K33" s="141">
        <v>136088</v>
      </c>
      <c r="L33" s="141">
        <v>92091</v>
      </c>
      <c r="M33" s="60">
        <v>196644</v>
      </c>
      <c r="N33" s="86">
        <v>68507</v>
      </c>
    </row>
    <row r="34" ht="20.25" customHeight="1" spans="1:14">
      <c r="A34" s="73" t="s">
        <v>96</v>
      </c>
      <c r="B34" s="74">
        <v>101296</v>
      </c>
      <c r="C34" s="74">
        <v>128412</v>
      </c>
      <c r="D34" s="74">
        <v>141063</v>
      </c>
      <c r="E34" s="140">
        <f t="shared" si="6"/>
        <v>-6.42773278143719</v>
      </c>
      <c r="F34" s="77" t="s">
        <v>99</v>
      </c>
      <c r="G34" s="86">
        <v>4500</v>
      </c>
      <c r="H34" s="86">
        <v>4500</v>
      </c>
      <c r="I34" s="86">
        <v>4500</v>
      </c>
      <c r="J34" s="140"/>
      <c r="K34" s="141">
        <v>89600</v>
      </c>
      <c r="L34" s="141">
        <v>43750</v>
      </c>
      <c r="M34" s="60">
        <v>150753</v>
      </c>
      <c r="N34" s="86"/>
    </row>
    <row r="35" ht="20.25" customHeight="1" spans="1:14">
      <c r="A35" s="77" t="s">
        <v>98</v>
      </c>
      <c r="B35" s="74">
        <v>4500</v>
      </c>
      <c r="C35" s="74">
        <v>4500</v>
      </c>
      <c r="D35" s="74">
        <v>4500</v>
      </c>
      <c r="E35" s="140"/>
      <c r="F35" s="77" t="s">
        <v>101</v>
      </c>
      <c r="G35" s="86"/>
      <c r="H35" s="86"/>
      <c r="I35" s="86">
        <v>108166</v>
      </c>
      <c r="J35" s="140">
        <f t="shared" si="2"/>
        <v>-15.4464299673249</v>
      </c>
      <c r="K35" s="141">
        <v>94980</v>
      </c>
      <c r="N35" s="86">
        <v>127926</v>
      </c>
    </row>
    <row r="36" ht="20.25" customHeight="1" spans="1:14">
      <c r="A36" s="117" t="s">
        <v>100</v>
      </c>
      <c r="B36" s="74">
        <v>129691</v>
      </c>
      <c r="C36" s="74">
        <v>127926</v>
      </c>
      <c r="D36" s="74">
        <v>127926</v>
      </c>
      <c r="E36" s="140">
        <f t="shared" si="6"/>
        <v>38.9125973222139</v>
      </c>
      <c r="F36" s="77" t="s">
        <v>103</v>
      </c>
      <c r="G36" s="86"/>
      <c r="H36" s="86"/>
      <c r="I36" s="86">
        <v>69670</v>
      </c>
      <c r="J36" s="140">
        <f t="shared" si="2"/>
        <v>-1.09453301344387</v>
      </c>
      <c r="K36" s="141">
        <v>75965</v>
      </c>
      <c r="M36" s="60">
        <v>92091</v>
      </c>
      <c r="N36" s="86">
        <v>70441</v>
      </c>
    </row>
    <row r="37" ht="20.25" customHeight="1" spans="1:13">
      <c r="A37" s="142" t="s">
        <v>112</v>
      </c>
      <c r="B37" s="143"/>
      <c r="C37" s="74">
        <v>233</v>
      </c>
      <c r="D37" s="143">
        <v>54932</v>
      </c>
      <c r="E37" s="140">
        <f t="shared" si="6"/>
        <v>325.598512435113</v>
      </c>
      <c r="F37" s="77" t="s">
        <v>113</v>
      </c>
      <c r="G37" s="86"/>
      <c r="H37" s="86"/>
      <c r="I37" s="86"/>
      <c r="J37" s="124">
        <v>0</v>
      </c>
      <c r="K37" s="141">
        <v>58199</v>
      </c>
      <c r="M37" s="60">
        <v>12907</v>
      </c>
    </row>
    <row r="38" ht="20.25" customHeight="1" spans="1:13">
      <c r="A38" s="77" t="s">
        <v>102</v>
      </c>
      <c r="B38" s="74">
        <v>64192</v>
      </c>
      <c r="C38" s="74">
        <v>70441</v>
      </c>
      <c r="D38" s="74">
        <v>70441</v>
      </c>
      <c r="E38" s="140">
        <f t="shared" si="6"/>
        <v>61.008</v>
      </c>
      <c r="F38" s="77"/>
      <c r="G38" s="86"/>
      <c r="H38" s="86"/>
      <c r="I38" s="86"/>
      <c r="J38" s="124"/>
      <c r="M38" s="60">
        <v>43750</v>
      </c>
    </row>
    <row r="39" spans="6:12">
      <c r="F39" s="141"/>
      <c r="G39" s="141"/>
      <c r="K39" s="60"/>
      <c r="L39" s="60"/>
    </row>
    <row r="40" spans="2:12">
      <c r="B40" s="80"/>
      <c r="D40" s="80"/>
      <c r="F40" s="141"/>
      <c r="G40" s="141"/>
      <c r="K40" s="60"/>
      <c r="L40" s="60"/>
    </row>
    <row r="41" spans="2:3">
      <c r="B41" s="80"/>
      <c r="C41" s="80"/>
    </row>
    <row r="43" spans="4:9">
      <c r="D43" s="80"/>
      <c r="G43" s="80"/>
      <c r="H43" s="80"/>
      <c r="I43" s="80"/>
    </row>
    <row r="44" spans="4:4">
      <c r="D44" s="80"/>
    </row>
    <row r="47" spans="4:4">
      <c r="D47" s="80"/>
    </row>
  </sheetData>
  <mergeCells count="5">
    <mergeCell ref="A1:J1"/>
    <mergeCell ref="D2:F2"/>
    <mergeCell ref="I2:J2"/>
    <mergeCell ref="A3:E3"/>
    <mergeCell ref="F3:J3"/>
  </mergeCells>
  <printOptions horizontalCentered="1"/>
  <pageMargins left="0.511811023622047" right="0.511811023622047" top="0.748031496062992" bottom="0.748031496062992" header="0.31496062992126" footer="0.31496062992126"/>
  <pageSetup paperSize="9" scale="77" orientation="portrait"/>
  <headerFooter alignWithMargins="0">
    <oddFooter>&amp;C第 &amp;P+1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showZeros="0" workbookViewId="0">
      <selection activeCell="A1" sqref="A1:J1"/>
    </sheetView>
  </sheetViews>
  <sheetFormatPr defaultColWidth="9" defaultRowHeight="14.25"/>
  <cols>
    <col min="1" max="1" width="20.5" style="60" customWidth="1"/>
    <col min="2" max="3" width="8.5" style="60" customWidth="1"/>
    <col min="4" max="4" width="9.5" style="60" customWidth="1"/>
    <col min="5" max="5" width="7.625" style="60" customWidth="1"/>
    <col min="6" max="6" width="22.25" style="60" customWidth="1"/>
    <col min="7" max="9" width="9.5" style="60" customWidth="1"/>
    <col min="10" max="10" width="7.625" style="60" customWidth="1"/>
    <col min="11" max="16" width="9" style="60" hidden="1" customWidth="1"/>
    <col min="17" max="224" width="9" style="60"/>
    <col min="225" max="225" width="25.5" style="60" customWidth="1"/>
    <col min="226" max="226" width="8.5" style="60" customWidth="1"/>
    <col min="227" max="227" width="9.5" style="60" customWidth="1"/>
    <col min="228" max="228" width="6.75" style="60" customWidth="1"/>
    <col min="229" max="229" width="22.25" style="60" customWidth="1"/>
    <col min="230" max="231" width="9.5" style="60" customWidth="1"/>
    <col min="232" max="232" width="7.375" style="60" customWidth="1"/>
    <col min="233" max="233" width="12.625" style="60" customWidth="1"/>
    <col min="234" max="480" width="9" style="60"/>
    <col min="481" max="481" width="25.5" style="60" customWidth="1"/>
    <col min="482" max="482" width="8.5" style="60" customWidth="1"/>
    <col min="483" max="483" width="9.5" style="60" customWidth="1"/>
    <col min="484" max="484" width="6.75" style="60" customWidth="1"/>
    <col min="485" max="485" width="22.25" style="60" customWidth="1"/>
    <col min="486" max="487" width="9.5" style="60" customWidth="1"/>
    <col min="488" max="488" width="7.375" style="60" customWidth="1"/>
    <col min="489" max="489" width="12.625" style="60" customWidth="1"/>
    <col min="490" max="736" width="9" style="60"/>
    <col min="737" max="737" width="25.5" style="60" customWidth="1"/>
    <col min="738" max="738" width="8.5" style="60" customWidth="1"/>
    <col min="739" max="739" width="9.5" style="60" customWidth="1"/>
    <col min="740" max="740" width="6.75" style="60" customWidth="1"/>
    <col min="741" max="741" width="22.25" style="60" customWidth="1"/>
    <col min="742" max="743" width="9.5" style="60" customWidth="1"/>
    <col min="744" max="744" width="7.375" style="60" customWidth="1"/>
    <col min="745" max="745" width="12.625" style="60" customWidth="1"/>
    <col min="746" max="992" width="9" style="60"/>
    <col min="993" max="993" width="25.5" style="60" customWidth="1"/>
    <col min="994" max="994" width="8.5" style="60" customWidth="1"/>
    <col min="995" max="995" width="9.5" style="60" customWidth="1"/>
    <col min="996" max="996" width="6.75" style="60" customWidth="1"/>
    <col min="997" max="997" width="22.25" style="60" customWidth="1"/>
    <col min="998" max="999" width="9.5" style="60" customWidth="1"/>
    <col min="1000" max="1000" width="7.375" style="60" customWidth="1"/>
    <col min="1001" max="1001" width="12.625" style="60" customWidth="1"/>
    <col min="1002" max="1248" width="9" style="60"/>
    <col min="1249" max="1249" width="25.5" style="60" customWidth="1"/>
    <col min="1250" max="1250" width="8.5" style="60" customWidth="1"/>
    <col min="1251" max="1251" width="9.5" style="60" customWidth="1"/>
    <col min="1252" max="1252" width="6.75" style="60" customWidth="1"/>
    <col min="1253" max="1253" width="22.25" style="60" customWidth="1"/>
    <col min="1254" max="1255" width="9.5" style="60" customWidth="1"/>
    <col min="1256" max="1256" width="7.375" style="60" customWidth="1"/>
    <col min="1257" max="1257" width="12.625" style="60" customWidth="1"/>
    <col min="1258" max="1504" width="9" style="60"/>
    <col min="1505" max="1505" width="25.5" style="60" customWidth="1"/>
    <col min="1506" max="1506" width="8.5" style="60" customWidth="1"/>
    <col min="1507" max="1507" width="9.5" style="60" customWidth="1"/>
    <col min="1508" max="1508" width="6.75" style="60" customWidth="1"/>
    <col min="1509" max="1509" width="22.25" style="60" customWidth="1"/>
    <col min="1510" max="1511" width="9.5" style="60" customWidth="1"/>
    <col min="1512" max="1512" width="7.375" style="60" customWidth="1"/>
    <col min="1513" max="1513" width="12.625" style="60" customWidth="1"/>
    <col min="1514" max="1760" width="9" style="60"/>
    <col min="1761" max="1761" width="25.5" style="60" customWidth="1"/>
    <col min="1762" max="1762" width="8.5" style="60" customWidth="1"/>
    <col min="1763" max="1763" width="9.5" style="60" customWidth="1"/>
    <col min="1764" max="1764" width="6.75" style="60" customWidth="1"/>
    <col min="1765" max="1765" width="22.25" style="60" customWidth="1"/>
    <col min="1766" max="1767" width="9.5" style="60" customWidth="1"/>
    <col min="1768" max="1768" width="7.375" style="60" customWidth="1"/>
    <col min="1769" max="1769" width="12.625" style="60" customWidth="1"/>
    <col min="1770" max="2016" width="9" style="60"/>
    <col min="2017" max="2017" width="25.5" style="60" customWidth="1"/>
    <col min="2018" max="2018" width="8.5" style="60" customWidth="1"/>
    <col min="2019" max="2019" width="9.5" style="60" customWidth="1"/>
    <col min="2020" max="2020" width="6.75" style="60" customWidth="1"/>
    <col min="2021" max="2021" width="22.25" style="60" customWidth="1"/>
    <col min="2022" max="2023" width="9.5" style="60" customWidth="1"/>
    <col min="2024" max="2024" width="7.375" style="60" customWidth="1"/>
    <col min="2025" max="2025" width="12.625" style="60" customWidth="1"/>
    <col min="2026" max="2272" width="9" style="60"/>
    <col min="2273" max="2273" width="25.5" style="60" customWidth="1"/>
    <col min="2274" max="2274" width="8.5" style="60" customWidth="1"/>
    <col min="2275" max="2275" width="9.5" style="60" customWidth="1"/>
    <col min="2276" max="2276" width="6.75" style="60" customWidth="1"/>
    <col min="2277" max="2277" width="22.25" style="60" customWidth="1"/>
    <col min="2278" max="2279" width="9.5" style="60" customWidth="1"/>
    <col min="2280" max="2280" width="7.375" style="60" customWidth="1"/>
    <col min="2281" max="2281" width="12.625" style="60" customWidth="1"/>
    <col min="2282" max="2528" width="9" style="60"/>
    <col min="2529" max="2529" width="25.5" style="60" customWidth="1"/>
    <col min="2530" max="2530" width="8.5" style="60" customWidth="1"/>
    <col min="2531" max="2531" width="9.5" style="60" customWidth="1"/>
    <col min="2532" max="2532" width="6.75" style="60" customWidth="1"/>
    <col min="2533" max="2533" width="22.25" style="60" customWidth="1"/>
    <col min="2534" max="2535" width="9.5" style="60" customWidth="1"/>
    <col min="2536" max="2536" width="7.375" style="60" customWidth="1"/>
    <col min="2537" max="2537" width="12.625" style="60" customWidth="1"/>
    <col min="2538" max="2784" width="9" style="60"/>
    <col min="2785" max="2785" width="25.5" style="60" customWidth="1"/>
    <col min="2786" max="2786" width="8.5" style="60" customWidth="1"/>
    <col min="2787" max="2787" width="9.5" style="60" customWidth="1"/>
    <col min="2788" max="2788" width="6.75" style="60" customWidth="1"/>
    <col min="2789" max="2789" width="22.25" style="60" customWidth="1"/>
    <col min="2790" max="2791" width="9.5" style="60" customWidth="1"/>
    <col min="2792" max="2792" width="7.375" style="60" customWidth="1"/>
    <col min="2793" max="2793" width="12.625" style="60" customWidth="1"/>
    <col min="2794" max="3040" width="9" style="60"/>
    <col min="3041" max="3041" width="25.5" style="60" customWidth="1"/>
    <col min="3042" max="3042" width="8.5" style="60" customWidth="1"/>
    <col min="3043" max="3043" width="9.5" style="60" customWidth="1"/>
    <col min="3044" max="3044" width="6.75" style="60" customWidth="1"/>
    <col min="3045" max="3045" width="22.25" style="60" customWidth="1"/>
    <col min="3046" max="3047" width="9.5" style="60" customWidth="1"/>
    <col min="3048" max="3048" width="7.375" style="60" customWidth="1"/>
    <col min="3049" max="3049" width="12.625" style="60" customWidth="1"/>
    <col min="3050" max="3296" width="9" style="60"/>
    <col min="3297" max="3297" width="25.5" style="60" customWidth="1"/>
    <col min="3298" max="3298" width="8.5" style="60" customWidth="1"/>
    <col min="3299" max="3299" width="9.5" style="60" customWidth="1"/>
    <col min="3300" max="3300" width="6.75" style="60" customWidth="1"/>
    <col min="3301" max="3301" width="22.25" style="60" customWidth="1"/>
    <col min="3302" max="3303" width="9.5" style="60" customWidth="1"/>
    <col min="3304" max="3304" width="7.375" style="60" customWidth="1"/>
    <col min="3305" max="3305" width="12.625" style="60" customWidth="1"/>
    <col min="3306" max="3552" width="9" style="60"/>
    <col min="3553" max="3553" width="25.5" style="60" customWidth="1"/>
    <col min="3554" max="3554" width="8.5" style="60" customWidth="1"/>
    <col min="3555" max="3555" width="9.5" style="60" customWidth="1"/>
    <col min="3556" max="3556" width="6.75" style="60" customWidth="1"/>
    <col min="3557" max="3557" width="22.25" style="60" customWidth="1"/>
    <col min="3558" max="3559" width="9.5" style="60" customWidth="1"/>
    <col min="3560" max="3560" width="7.375" style="60" customWidth="1"/>
    <col min="3561" max="3561" width="12.625" style="60" customWidth="1"/>
    <col min="3562" max="3808" width="9" style="60"/>
    <col min="3809" max="3809" width="25.5" style="60" customWidth="1"/>
    <col min="3810" max="3810" width="8.5" style="60" customWidth="1"/>
    <col min="3811" max="3811" width="9.5" style="60" customWidth="1"/>
    <col min="3812" max="3812" width="6.75" style="60" customWidth="1"/>
    <col min="3813" max="3813" width="22.25" style="60" customWidth="1"/>
    <col min="3814" max="3815" width="9.5" style="60" customWidth="1"/>
    <col min="3816" max="3816" width="7.375" style="60" customWidth="1"/>
    <col min="3817" max="3817" width="12.625" style="60" customWidth="1"/>
    <col min="3818" max="4064" width="9" style="60"/>
    <col min="4065" max="4065" width="25.5" style="60" customWidth="1"/>
    <col min="4066" max="4066" width="8.5" style="60" customWidth="1"/>
    <col min="4067" max="4067" width="9.5" style="60" customWidth="1"/>
    <col min="4068" max="4068" width="6.75" style="60" customWidth="1"/>
    <col min="4069" max="4069" width="22.25" style="60" customWidth="1"/>
    <col min="4070" max="4071" width="9.5" style="60" customWidth="1"/>
    <col min="4072" max="4072" width="7.375" style="60" customWidth="1"/>
    <col min="4073" max="4073" width="12.625" style="60" customWidth="1"/>
    <col min="4074" max="4320" width="9" style="60"/>
    <col min="4321" max="4321" width="25.5" style="60" customWidth="1"/>
    <col min="4322" max="4322" width="8.5" style="60" customWidth="1"/>
    <col min="4323" max="4323" width="9.5" style="60" customWidth="1"/>
    <col min="4324" max="4324" width="6.75" style="60" customWidth="1"/>
    <col min="4325" max="4325" width="22.25" style="60" customWidth="1"/>
    <col min="4326" max="4327" width="9.5" style="60" customWidth="1"/>
    <col min="4328" max="4328" width="7.375" style="60" customWidth="1"/>
    <col min="4329" max="4329" width="12.625" style="60" customWidth="1"/>
    <col min="4330" max="4576" width="9" style="60"/>
    <col min="4577" max="4577" width="25.5" style="60" customWidth="1"/>
    <col min="4578" max="4578" width="8.5" style="60" customWidth="1"/>
    <col min="4579" max="4579" width="9.5" style="60" customWidth="1"/>
    <col min="4580" max="4580" width="6.75" style="60" customWidth="1"/>
    <col min="4581" max="4581" width="22.25" style="60" customWidth="1"/>
    <col min="4582" max="4583" width="9.5" style="60" customWidth="1"/>
    <col min="4584" max="4584" width="7.375" style="60" customWidth="1"/>
    <col min="4585" max="4585" width="12.625" style="60" customWidth="1"/>
    <col min="4586" max="4832" width="9" style="60"/>
    <col min="4833" max="4833" width="25.5" style="60" customWidth="1"/>
    <col min="4834" max="4834" width="8.5" style="60" customWidth="1"/>
    <col min="4835" max="4835" width="9.5" style="60" customWidth="1"/>
    <col min="4836" max="4836" width="6.75" style="60" customWidth="1"/>
    <col min="4837" max="4837" width="22.25" style="60" customWidth="1"/>
    <col min="4838" max="4839" width="9.5" style="60" customWidth="1"/>
    <col min="4840" max="4840" width="7.375" style="60" customWidth="1"/>
    <col min="4841" max="4841" width="12.625" style="60" customWidth="1"/>
    <col min="4842" max="5088" width="9" style="60"/>
    <col min="5089" max="5089" width="25.5" style="60" customWidth="1"/>
    <col min="5090" max="5090" width="8.5" style="60" customWidth="1"/>
    <col min="5091" max="5091" width="9.5" style="60" customWidth="1"/>
    <col min="5092" max="5092" width="6.75" style="60" customWidth="1"/>
    <col min="5093" max="5093" width="22.25" style="60" customWidth="1"/>
    <col min="5094" max="5095" width="9.5" style="60" customWidth="1"/>
    <col min="5096" max="5096" width="7.375" style="60" customWidth="1"/>
    <col min="5097" max="5097" width="12.625" style="60" customWidth="1"/>
    <col min="5098" max="5344" width="9" style="60"/>
    <col min="5345" max="5345" width="25.5" style="60" customWidth="1"/>
    <col min="5346" max="5346" width="8.5" style="60" customWidth="1"/>
    <col min="5347" max="5347" width="9.5" style="60" customWidth="1"/>
    <col min="5348" max="5348" width="6.75" style="60" customWidth="1"/>
    <col min="5349" max="5349" width="22.25" style="60" customWidth="1"/>
    <col min="5350" max="5351" width="9.5" style="60" customWidth="1"/>
    <col min="5352" max="5352" width="7.375" style="60" customWidth="1"/>
    <col min="5353" max="5353" width="12.625" style="60" customWidth="1"/>
    <col min="5354" max="5600" width="9" style="60"/>
    <col min="5601" max="5601" width="25.5" style="60" customWidth="1"/>
    <col min="5602" max="5602" width="8.5" style="60" customWidth="1"/>
    <col min="5603" max="5603" width="9.5" style="60" customWidth="1"/>
    <col min="5604" max="5604" width="6.75" style="60" customWidth="1"/>
    <col min="5605" max="5605" width="22.25" style="60" customWidth="1"/>
    <col min="5606" max="5607" width="9.5" style="60" customWidth="1"/>
    <col min="5608" max="5608" width="7.375" style="60" customWidth="1"/>
    <col min="5609" max="5609" width="12.625" style="60" customWidth="1"/>
    <col min="5610" max="5856" width="9" style="60"/>
    <col min="5857" max="5857" width="25.5" style="60" customWidth="1"/>
    <col min="5858" max="5858" width="8.5" style="60" customWidth="1"/>
    <col min="5859" max="5859" width="9.5" style="60" customWidth="1"/>
    <col min="5860" max="5860" width="6.75" style="60" customWidth="1"/>
    <col min="5861" max="5861" width="22.25" style="60" customWidth="1"/>
    <col min="5862" max="5863" width="9.5" style="60" customWidth="1"/>
    <col min="5864" max="5864" width="7.375" style="60" customWidth="1"/>
    <col min="5865" max="5865" width="12.625" style="60" customWidth="1"/>
    <col min="5866" max="6112" width="9" style="60"/>
    <col min="6113" max="6113" width="25.5" style="60" customWidth="1"/>
    <col min="6114" max="6114" width="8.5" style="60" customWidth="1"/>
    <col min="6115" max="6115" width="9.5" style="60" customWidth="1"/>
    <col min="6116" max="6116" width="6.75" style="60" customWidth="1"/>
    <col min="6117" max="6117" width="22.25" style="60" customWidth="1"/>
    <col min="6118" max="6119" width="9.5" style="60" customWidth="1"/>
    <col min="6120" max="6120" width="7.375" style="60" customWidth="1"/>
    <col min="6121" max="6121" width="12.625" style="60" customWidth="1"/>
    <col min="6122" max="6368" width="9" style="60"/>
    <col min="6369" max="6369" width="25.5" style="60" customWidth="1"/>
    <col min="6370" max="6370" width="8.5" style="60" customWidth="1"/>
    <col min="6371" max="6371" width="9.5" style="60" customWidth="1"/>
    <col min="6372" max="6372" width="6.75" style="60" customWidth="1"/>
    <col min="6373" max="6373" width="22.25" style="60" customWidth="1"/>
    <col min="6374" max="6375" width="9.5" style="60" customWidth="1"/>
    <col min="6376" max="6376" width="7.375" style="60" customWidth="1"/>
    <col min="6377" max="6377" width="12.625" style="60" customWidth="1"/>
    <col min="6378" max="6624" width="9" style="60"/>
    <col min="6625" max="6625" width="25.5" style="60" customWidth="1"/>
    <col min="6626" max="6626" width="8.5" style="60" customWidth="1"/>
    <col min="6627" max="6627" width="9.5" style="60" customWidth="1"/>
    <col min="6628" max="6628" width="6.75" style="60" customWidth="1"/>
    <col min="6629" max="6629" width="22.25" style="60" customWidth="1"/>
    <col min="6630" max="6631" width="9.5" style="60" customWidth="1"/>
    <col min="6632" max="6632" width="7.375" style="60" customWidth="1"/>
    <col min="6633" max="6633" width="12.625" style="60" customWidth="1"/>
    <col min="6634" max="6880" width="9" style="60"/>
    <col min="6881" max="6881" width="25.5" style="60" customWidth="1"/>
    <col min="6882" max="6882" width="8.5" style="60" customWidth="1"/>
    <col min="6883" max="6883" width="9.5" style="60" customWidth="1"/>
    <col min="6884" max="6884" width="6.75" style="60" customWidth="1"/>
    <col min="6885" max="6885" width="22.25" style="60" customWidth="1"/>
    <col min="6886" max="6887" width="9.5" style="60" customWidth="1"/>
    <col min="6888" max="6888" width="7.375" style="60" customWidth="1"/>
    <col min="6889" max="6889" width="12.625" style="60" customWidth="1"/>
    <col min="6890" max="7136" width="9" style="60"/>
    <col min="7137" max="7137" width="25.5" style="60" customWidth="1"/>
    <col min="7138" max="7138" width="8.5" style="60" customWidth="1"/>
    <col min="7139" max="7139" width="9.5" style="60" customWidth="1"/>
    <col min="7140" max="7140" width="6.75" style="60" customWidth="1"/>
    <col min="7141" max="7141" width="22.25" style="60" customWidth="1"/>
    <col min="7142" max="7143" width="9.5" style="60" customWidth="1"/>
    <col min="7144" max="7144" width="7.375" style="60" customWidth="1"/>
    <col min="7145" max="7145" width="12.625" style="60" customWidth="1"/>
    <col min="7146" max="7392" width="9" style="60"/>
    <col min="7393" max="7393" width="25.5" style="60" customWidth="1"/>
    <col min="7394" max="7394" width="8.5" style="60" customWidth="1"/>
    <col min="7395" max="7395" width="9.5" style="60" customWidth="1"/>
    <col min="7396" max="7396" width="6.75" style="60" customWidth="1"/>
    <col min="7397" max="7397" width="22.25" style="60" customWidth="1"/>
    <col min="7398" max="7399" width="9.5" style="60" customWidth="1"/>
    <col min="7400" max="7400" width="7.375" style="60" customWidth="1"/>
    <col min="7401" max="7401" width="12.625" style="60" customWidth="1"/>
    <col min="7402" max="7648" width="9" style="60"/>
    <col min="7649" max="7649" width="25.5" style="60" customWidth="1"/>
    <col min="7650" max="7650" width="8.5" style="60" customWidth="1"/>
    <col min="7651" max="7651" width="9.5" style="60" customWidth="1"/>
    <col min="7652" max="7652" width="6.75" style="60" customWidth="1"/>
    <col min="7653" max="7653" width="22.25" style="60" customWidth="1"/>
    <col min="7654" max="7655" width="9.5" style="60" customWidth="1"/>
    <col min="7656" max="7656" width="7.375" style="60" customWidth="1"/>
    <col min="7657" max="7657" width="12.625" style="60" customWidth="1"/>
    <col min="7658" max="7904" width="9" style="60"/>
    <col min="7905" max="7905" width="25.5" style="60" customWidth="1"/>
    <col min="7906" max="7906" width="8.5" style="60" customWidth="1"/>
    <col min="7907" max="7907" width="9.5" style="60" customWidth="1"/>
    <col min="7908" max="7908" width="6.75" style="60" customWidth="1"/>
    <col min="7909" max="7909" width="22.25" style="60" customWidth="1"/>
    <col min="7910" max="7911" width="9.5" style="60" customWidth="1"/>
    <col min="7912" max="7912" width="7.375" style="60" customWidth="1"/>
    <col min="7913" max="7913" width="12.625" style="60" customWidth="1"/>
    <col min="7914" max="8160" width="9" style="60"/>
    <col min="8161" max="8161" width="25.5" style="60" customWidth="1"/>
    <col min="8162" max="8162" width="8.5" style="60" customWidth="1"/>
    <col min="8163" max="8163" width="9.5" style="60" customWidth="1"/>
    <col min="8164" max="8164" width="6.75" style="60" customWidth="1"/>
    <col min="8165" max="8165" width="22.25" style="60" customWidth="1"/>
    <col min="8166" max="8167" width="9.5" style="60" customWidth="1"/>
    <col min="8168" max="8168" width="7.375" style="60" customWidth="1"/>
    <col min="8169" max="8169" width="12.625" style="60" customWidth="1"/>
    <col min="8170" max="8416" width="9" style="60"/>
    <col min="8417" max="8417" width="25.5" style="60" customWidth="1"/>
    <col min="8418" max="8418" width="8.5" style="60" customWidth="1"/>
    <col min="8419" max="8419" width="9.5" style="60" customWidth="1"/>
    <col min="8420" max="8420" width="6.75" style="60" customWidth="1"/>
    <col min="8421" max="8421" width="22.25" style="60" customWidth="1"/>
    <col min="8422" max="8423" width="9.5" style="60" customWidth="1"/>
    <col min="8424" max="8424" width="7.375" style="60" customWidth="1"/>
    <col min="8425" max="8425" width="12.625" style="60" customWidth="1"/>
    <col min="8426" max="8672" width="9" style="60"/>
    <col min="8673" max="8673" width="25.5" style="60" customWidth="1"/>
    <col min="8674" max="8674" width="8.5" style="60" customWidth="1"/>
    <col min="8675" max="8675" width="9.5" style="60" customWidth="1"/>
    <col min="8676" max="8676" width="6.75" style="60" customWidth="1"/>
    <col min="8677" max="8677" width="22.25" style="60" customWidth="1"/>
    <col min="8678" max="8679" width="9.5" style="60" customWidth="1"/>
    <col min="8680" max="8680" width="7.375" style="60" customWidth="1"/>
    <col min="8681" max="8681" width="12.625" style="60" customWidth="1"/>
    <col min="8682" max="8928" width="9" style="60"/>
    <col min="8929" max="8929" width="25.5" style="60" customWidth="1"/>
    <col min="8930" max="8930" width="8.5" style="60" customWidth="1"/>
    <col min="8931" max="8931" width="9.5" style="60" customWidth="1"/>
    <col min="8932" max="8932" width="6.75" style="60" customWidth="1"/>
    <col min="8933" max="8933" width="22.25" style="60" customWidth="1"/>
    <col min="8934" max="8935" width="9.5" style="60" customWidth="1"/>
    <col min="8936" max="8936" width="7.375" style="60" customWidth="1"/>
    <col min="8937" max="8937" width="12.625" style="60" customWidth="1"/>
    <col min="8938" max="9184" width="9" style="60"/>
    <col min="9185" max="9185" width="25.5" style="60" customWidth="1"/>
    <col min="9186" max="9186" width="8.5" style="60" customWidth="1"/>
    <col min="9187" max="9187" width="9.5" style="60" customWidth="1"/>
    <col min="9188" max="9188" width="6.75" style="60" customWidth="1"/>
    <col min="9189" max="9189" width="22.25" style="60" customWidth="1"/>
    <col min="9190" max="9191" width="9.5" style="60" customWidth="1"/>
    <col min="9192" max="9192" width="7.375" style="60" customWidth="1"/>
    <col min="9193" max="9193" width="12.625" style="60" customWidth="1"/>
    <col min="9194" max="9440" width="9" style="60"/>
    <col min="9441" max="9441" width="25.5" style="60" customWidth="1"/>
    <col min="9442" max="9442" width="8.5" style="60" customWidth="1"/>
    <col min="9443" max="9443" width="9.5" style="60" customWidth="1"/>
    <col min="9444" max="9444" width="6.75" style="60" customWidth="1"/>
    <col min="9445" max="9445" width="22.25" style="60" customWidth="1"/>
    <col min="9446" max="9447" width="9.5" style="60" customWidth="1"/>
    <col min="9448" max="9448" width="7.375" style="60" customWidth="1"/>
    <col min="9449" max="9449" width="12.625" style="60" customWidth="1"/>
    <col min="9450" max="9696" width="9" style="60"/>
    <col min="9697" max="9697" width="25.5" style="60" customWidth="1"/>
    <col min="9698" max="9698" width="8.5" style="60" customWidth="1"/>
    <col min="9699" max="9699" width="9.5" style="60" customWidth="1"/>
    <col min="9700" max="9700" width="6.75" style="60" customWidth="1"/>
    <col min="9701" max="9701" width="22.25" style="60" customWidth="1"/>
    <col min="9702" max="9703" width="9.5" style="60" customWidth="1"/>
    <col min="9704" max="9704" width="7.375" style="60" customWidth="1"/>
    <col min="9705" max="9705" width="12.625" style="60" customWidth="1"/>
    <col min="9706" max="9952" width="9" style="60"/>
    <col min="9953" max="9953" width="25.5" style="60" customWidth="1"/>
    <col min="9954" max="9954" width="8.5" style="60" customWidth="1"/>
    <col min="9955" max="9955" width="9.5" style="60" customWidth="1"/>
    <col min="9956" max="9956" width="6.75" style="60" customWidth="1"/>
    <col min="9957" max="9957" width="22.25" style="60" customWidth="1"/>
    <col min="9958" max="9959" width="9.5" style="60" customWidth="1"/>
    <col min="9960" max="9960" width="7.375" style="60" customWidth="1"/>
    <col min="9961" max="9961" width="12.625" style="60" customWidth="1"/>
    <col min="9962" max="10208" width="9" style="60"/>
    <col min="10209" max="10209" width="25.5" style="60" customWidth="1"/>
    <col min="10210" max="10210" width="8.5" style="60" customWidth="1"/>
    <col min="10211" max="10211" width="9.5" style="60" customWidth="1"/>
    <col min="10212" max="10212" width="6.75" style="60" customWidth="1"/>
    <col min="10213" max="10213" width="22.25" style="60" customWidth="1"/>
    <col min="10214" max="10215" width="9.5" style="60" customWidth="1"/>
    <col min="10216" max="10216" width="7.375" style="60" customWidth="1"/>
    <col min="10217" max="10217" width="12.625" style="60" customWidth="1"/>
    <col min="10218" max="10464" width="9" style="60"/>
    <col min="10465" max="10465" width="25.5" style="60" customWidth="1"/>
    <col min="10466" max="10466" width="8.5" style="60" customWidth="1"/>
    <col min="10467" max="10467" width="9.5" style="60" customWidth="1"/>
    <col min="10468" max="10468" width="6.75" style="60" customWidth="1"/>
    <col min="10469" max="10469" width="22.25" style="60" customWidth="1"/>
    <col min="10470" max="10471" width="9.5" style="60" customWidth="1"/>
    <col min="10472" max="10472" width="7.375" style="60" customWidth="1"/>
    <col min="10473" max="10473" width="12.625" style="60" customWidth="1"/>
    <col min="10474" max="10720" width="9" style="60"/>
    <col min="10721" max="10721" width="25.5" style="60" customWidth="1"/>
    <col min="10722" max="10722" width="8.5" style="60" customWidth="1"/>
    <col min="10723" max="10723" width="9.5" style="60" customWidth="1"/>
    <col min="10724" max="10724" width="6.75" style="60" customWidth="1"/>
    <col min="10725" max="10725" width="22.25" style="60" customWidth="1"/>
    <col min="10726" max="10727" width="9.5" style="60" customWidth="1"/>
    <col min="10728" max="10728" width="7.375" style="60" customWidth="1"/>
    <col min="10729" max="10729" width="12.625" style="60" customWidth="1"/>
    <col min="10730" max="10976" width="9" style="60"/>
    <col min="10977" max="10977" width="25.5" style="60" customWidth="1"/>
    <col min="10978" max="10978" width="8.5" style="60" customWidth="1"/>
    <col min="10979" max="10979" width="9.5" style="60" customWidth="1"/>
    <col min="10980" max="10980" width="6.75" style="60" customWidth="1"/>
    <col min="10981" max="10981" width="22.25" style="60" customWidth="1"/>
    <col min="10982" max="10983" width="9.5" style="60" customWidth="1"/>
    <col min="10984" max="10984" width="7.375" style="60" customWidth="1"/>
    <col min="10985" max="10985" width="12.625" style="60" customWidth="1"/>
    <col min="10986" max="11232" width="9" style="60"/>
    <col min="11233" max="11233" width="25.5" style="60" customWidth="1"/>
    <col min="11234" max="11234" width="8.5" style="60" customWidth="1"/>
    <col min="11235" max="11235" width="9.5" style="60" customWidth="1"/>
    <col min="11236" max="11236" width="6.75" style="60" customWidth="1"/>
    <col min="11237" max="11237" width="22.25" style="60" customWidth="1"/>
    <col min="11238" max="11239" width="9.5" style="60" customWidth="1"/>
    <col min="11240" max="11240" width="7.375" style="60" customWidth="1"/>
    <col min="11241" max="11241" width="12.625" style="60" customWidth="1"/>
    <col min="11242" max="11488" width="9" style="60"/>
    <col min="11489" max="11489" width="25.5" style="60" customWidth="1"/>
    <col min="11490" max="11490" width="8.5" style="60" customWidth="1"/>
    <col min="11491" max="11491" width="9.5" style="60" customWidth="1"/>
    <col min="11492" max="11492" width="6.75" style="60" customWidth="1"/>
    <col min="11493" max="11493" width="22.25" style="60" customWidth="1"/>
    <col min="11494" max="11495" width="9.5" style="60" customWidth="1"/>
    <col min="11496" max="11496" width="7.375" style="60" customWidth="1"/>
    <col min="11497" max="11497" width="12.625" style="60" customWidth="1"/>
    <col min="11498" max="11744" width="9" style="60"/>
    <col min="11745" max="11745" width="25.5" style="60" customWidth="1"/>
    <col min="11746" max="11746" width="8.5" style="60" customWidth="1"/>
    <col min="11747" max="11747" width="9.5" style="60" customWidth="1"/>
    <col min="11748" max="11748" width="6.75" style="60" customWidth="1"/>
    <col min="11749" max="11749" width="22.25" style="60" customWidth="1"/>
    <col min="11750" max="11751" width="9.5" style="60" customWidth="1"/>
    <col min="11752" max="11752" width="7.375" style="60" customWidth="1"/>
    <col min="11753" max="11753" width="12.625" style="60" customWidth="1"/>
    <col min="11754" max="12000" width="9" style="60"/>
    <col min="12001" max="12001" width="25.5" style="60" customWidth="1"/>
    <col min="12002" max="12002" width="8.5" style="60" customWidth="1"/>
    <col min="12003" max="12003" width="9.5" style="60" customWidth="1"/>
    <col min="12004" max="12004" width="6.75" style="60" customWidth="1"/>
    <col min="12005" max="12005" width="22.25" style="60" customWidth="1"/>
    <col min="12006" max="12007" width="9.5" style="60" customWidth="1"/>
    <col min="12008" max="12008" width="7.375" style="60" customWidth="1"/>
    <col min="12009" max="12009" width="12.625" style="60" customWidth="1"/>
    <col min="12010" max="12256" width="9" style="60"/>
    <col min="12257" max="12257" width="25.5" style="60" customWidth="1"/>
    <col min="12258" max="12258" width="8.5" style="60" customWidth="1"/>
    <col min="12259" max="12259" width="9.5" style="60" customWidth="1"/>
    <col min="12260" max="12260" width="6.75" style="60" customWidth="1"/>
    <col min="12261" max="12261" width="22.25" style="60" customWidth="1"/>
    <col min="12262" max="12263" width="9.5" style="60" customWidth="1"/>
    <col min="12264" max="12264" width="7.375" style="60" customWidth="1"/>
    <col min="12265" max="12265" width="12.625" style="60" customWidth="1"/>
    <col min="12266" max="12512" width="9" style="60"/>
    <col min="12513" max="12513" width="25.5" style="60" customWidth="1"/>
    <col min="12514" max="12514" width="8.5" style="60" customWidth="1"/>
    <col min="12515" max="12515" width="9.5" style="60" customWidth="1"/>
    <col min="12516" max="12516" width="6.75" style="60" customWidth="1"/>
    <col min="12517" max="12517" width="22.25" style="60" customWidth="1"/>
    <col min="12518" max="12519" width="9.5" style="60" customWidth="1"/>
    <col min="12520" max="12520" width="7.375" style="60" customWidth="1"/>
    <col min="12521" max="12521" width="12.625" style="60" customWidth="1"/>
    <col min="12522" max="12768" width="9" style="60"/>
    <col min="12769" max="12769" width="25.5" style="60" customWidth="1"/>
    <col min="12770" max="12770" width="8.5" style="60" customWidth="1"/>
    <col min="12771" max="12771" width="9.5" style="60" customWidth="1"/>
    <col min="12772" max="12772" width="6.75" style="60" customWidth="1"/>
    <col min="12773" max="12773" width="22.25" style="60" customWidth="1"/>
    <col min="12774" max="12775" width="9.5" style="60" customWidth="1"/>
    <col min="12776" max="12776" width="7.375" style="60" customWidth="1"/>
    <col min="12777" max="12777" width="12.625" style="60" customWidth="1"/>
    <col min="12778" max="13024" width="9" style="60"/>
    <col min="13025" max="13025" width="25.5" style="60" customWidth="1"/>
    <col min="13026" max="13026" width="8.5" style="60" customWidth="1"/>
    <col min="13027" max="13027" width="9.5" style="60" customWidth="1"/>
    <col min="13028" max="13028" width="6.75" style="60" customWidth="1"/>
    <col min="13029" max="13029" width="22.25" style="60" customWidth="1"/>
    <col min="13030" max="13031" width="9.5" style="60" customWidth="1"/>
    <col min="13032" max="13032" width="7.375" style="60" customWidth="1"/>
    <col min="13033" max="13033" width="12.625" style="60" customWidth="1"/>
    <col min="13034" max="13280" width="9" style="60"/>
    <col min="13281" max="13281" width="25.5" style="60" customWidth="1"/>
    <col min="13282" max="13282" width="8.5" style="60" customWidth="1"/>
    <col min="13283" max="13283" width="9.5" style="60" customWidth="1"/>
    <col min="13284" max="13284" width="6.75" style="60" customWidth="1"/>
    <col min="13285" max="13285" width="22.25" style="60" customWidth="1"/>
    <col min="13286" max="13287" width="9.5" style="60" customWidth="1"/>
    <col min="13288" max="13288" width="7.375" style="60" customWidth="1"/>
    <col min="13289" max="13289" width="12.625" style="60" customWidth="1"/>
    <col min="13290" max="13536" width="9" style="60"/>
    <col min="13537" max="13537" width="25.5" style="60" customWidth="1"/>
    <col min="13538" max="13538" width="8.5" style="60" customWidth="1"/>
    <col min="13539" max="13539" width="9.5" style="60" customWidth="1"/>
    <col min="13540" max="13540" width="6.75" style="60" customWidth="1"/>
    <col min="13541" max="13541" width="22.25" style="60" customWidth="1"/>
    <col min="13542" max="13543" width="9.5" style="60" customWidth="1"/>
    <col min="13544" max="13544" width="7.375" style="60" customWidth="1"/>
    <col min="13545" max="13545" width="12.625" style="60" customWidth="1"/>
    <col min="13546" max="13792" width="9" style="60"/>
    <col min="13793" max="13793" width="25.5" style="60" customWidth="1"/>
    <col min="13794" max="13794" width="8.5" style="60" customWidth="1"/>
    <col min="13795" max="13795" width="9.5" style="60" customWidth="1"/>
    <col min="13796" max="13796" width="6.75" style="60" customWidth="1"/>
    <col min="13797" max="13797" width="22.25" style="60" customWidth="1"/>
    <col min="13798" max="13799" width="9.5" style="60" customWidth="1"/>
    <col min="13800" max="13800" width="7.375" style="60" customWidth="1"/>
    <col min="13801" max="13801" width="12.625" style="60" customWidth="1"/>
    <col min="13802" max="14048" width="9" style="60"/>
    <col min="14049" max="14049" width="25.5" style="60" customWidth="1"/>
    <col min="14050" max="14050" width="8.5" style="60" customWidth="1"/>
    <col min="14051" max="14051" width="9.5" style="60" customWidth="1"/>
    <col min="14052" max="14052" width="6.75" style="60" customWidth="1"/>
    <col min="14053" max="14053" width="22.25" style="60" customWidth="1"/>
    <col min="14054" max="14055" width="9.5" style="60" customWidth="1"/>
    <col min="14056" max="14056" width="7.375" style="60" customWidth="1"/>
    <col min="14057" max="14057" width="12.625" style="60" customWidth="1"/>
    <col min="14058" max="14304" width="9" style="60"/>
    <col min="14305" max="14305" width="25.5" style="60" customWidth="1"/>
    <col min="14306" max="14306" width="8.5" style="60" customWidth="1"/>
    <col min="14307" max="14307" width="9.5" style="60" customWidth="1"/>
    <col min="14308" max="14308" width="6.75" style="60" customWidth="1"/>
    <col min="14309" max="14309" width="22.25" style="60" customWidth="1"/>
    <col min="14310" max="14311" width="9.5" style="60" customWidth="1"/>
    <col min="14312" max="14312" width="7.375" style="60" customWidth="1"/>
    <col min="14313" max="14313" width="12.625" style="60" customWidth="1"/>
    <col min="14314" max="14560" width="9" style="60"/>
    <col min="14561" max="14561" width="25.5" style="60" customWidth="1"/>
    <col min="14562" max="14562" width="8.5" style="60" customWidth="1"/>
    <col min="14563" max="14563" width="9.5" style="60" customWidth="1"/>
    <col min="14564" max="14564" width="6.75" style="60" customWidth="1"/>
    <col min="14565" max="14565" width="22.25" style="60" customWidth="1"/>
    <col min="14566" max="14567" width="9.5" style="60" customWidth="1"/>
    <col min="14568" max="14568" width="7.375" style="60" customWidth="1"/>
    <col min="14569" max="14569" width="12.625" style="60" customWidth="1"/>
    <col min="14570" max="14816" width="9" style="60"/>
    <col min="14817" max="14817" width="25.5" style="60" customWidth="1"/>
    <col min="14818" max="14818" width="8.5" style="60" customWidth="1"/>
    <col min="14819" max="14819" width="9.5" style="60" customWidth="1"/>
    <col min="14820" max="14820" width="6.75" style="60" customWidth="1"/>
    <col min="14821" max="14821" width="22.25" style="60" customWidth="1"/>
    <col min="14822" max="14823" width="9.5" style="60" customWidth="1"/>
    <col min="14824" max="14824" width="7.375" style="60" customWidth="1"/>
    <col min="14825" max="14825" width="12.625" style="60" customWidth="1"/>
    <col min="14826" max="15072" width="9" style="60"/>
    <col min="15073" max="15073" width="25.5" style="60" customWidth="1"/>
    <col min="15074" max="15074" width="8.5" style="60" customWidth="1"/>
    <col min="15075" max="15075" width="9.5" style="60" customWidth="1"/>
    <col min="15076" max="15076" width="6.75" style="60" customWidth="1"/>
    <col min="15077" max="15077" width="22.25" style="60" customWidth="1"/>
    <col min="15078" max="15079" width="9.5" style="60" customWidth="1"/>
    <col min="15080" max="15080" width="7.375" style="60" customWidth="1"/>
    <col min="15081" max="15081" width="12.625" style="60" customWidth="1"/>
    <col min="15082" max="15328" width="9" style="60"/>
    <col min="15329" max="15329" width="25.5" style="60" customWidth="1"/>
    <col min="15330" max="15330" width="8.5" style="60" customWidth="1"/>
    <col min="15331" max="15331" width="9.5" style="60" customWidth="1"/>
    <col min="15332" max="15332" width="6.75" style="60" customWidth="1"/>
    <col min="15333" max="15333" width="22.25" style="60" customWidth="1"/>
    <col min="15334" max="15335" width="9.5" style="60" customWidth="1"/>
    <col min="15336" max="15336" width="7.375" style="60" customWidth="1"/>
    <col min="15337" max="15337" width="12.625" style="60" customWidth="1"/>
    <col min="15338" max="15584" width="9" style="60"/>
    <col min="15585" max="15585" width="25.5" style="60" customWidth="1"/>
    <col min="15586" max="15586" width="8.5" style="60" customWidth="1"/>
    <col min="15587" max="15587" width="9.5" style="60" customWidth="1"/>
    <col min="15588" max="15588" width="6.75" style="60" customWidth="1"/>
    <col min="15589" max="15589" width="22.25" style="60" customWidth="1"/>
    <col min="15590" max="15591" width="9.5" style="60" customWidth="1"/>
    <col min="15592" max="15592" width="7.375" style="60" customWidth="1"/>
    <col min="15593" max="15593" width="12.625" style="60" customWidth="1"/>
    <col min="15594" max="15840" width="9" style="60"/>
    <col min="15841" max="15841" width="25.5" style="60" customWidth="1"/>
    <col min="15842" max="15842" width="8.5" style="60" customWidth="1"/>
    <col min="15843" max="15843" width="9.5" style="60" customWidth="1"/>
    <col min="15844" max="15844" width="6.75" style="60" customWidth="1"/>
    <col min="15845" max="15845" width="22.25" style="60" customWidth="1"/>
    <col min="15846" max="15847" width="9.5" style="60" customWidth="1"/>
    <col min="15848" max="15848" width="7.375" style="60" customWidth="1"/>
    <col min="15849" max="15849" width="12.625" style="60" customWidth="1"/>
    <col min="15850" max="16096" width="9" style="60"/>
    <col min="16097" max="16097" width="25.5" style="60" customWidth="1"/>
    <col min="16098" max="16098" width="8.5" style="60" customWidth="1"/>
    <col min="16099" max="16099" width="9.5" style="60" customWidth="1"/>
    <col min="16100" max="16100" width="6.75" style="60" customWidth="1"/>
    <col min="16101" max="16101" width="22.25" style="60" customWidth="1"/>
    <col min="16102" max="16103" width="9.5" style="60" customWidth="1"/>
    <col min="16104" max="16104" width="7.375" style="60" customWidth="1"/>
    <col min="16105" max="16105" width="12.625" style="60" customWidth="1"/>
    <col min="16106" max="16384" width="9" style="60"/>
  </cols>
  <sheetData>
    <row r="1" ht="24" spans="1:10">
      <c r="A1" s="61" t="s">
        <v>114</v>
      </c>
      <c r="B1" s="61"/>
      <c r="C1" s="61"/>
      <c r="D1" s="61"/>
      <c r="E1" s="61"/>
      <c r="F1" s="61"/>
      <c r="G1" s="61"/>
      <c r="H1" s="61"/>
      <c r="I1" s="61"/>
      <c r="J1" s="61"/>
    </row>
    <row r="2" s="59" customFormat="1" ht="18.75" customHeight="1" spans="1:10">
      <c r="A2" s="62" t="s">
        <v>26</v>
      </c>
      <c r="B2" s="63"/>
      <c r="C2" s="63"/>
      <c r="D2" s="64"/>
      <c r="E2" s="64"/>
      <c r="F2" s="64"/>
      <c r="G2" s="65"/>
      <c r="H2" s="65"/>
      <c r="I2" s="81" t="s">
        <v>27</v>
      </c>
      <c r="J2" s="81"/>
    </row>
    <row r="3" ht="20.25" customHeight="1" spans="1:10">
      <c r="A3" s="66" t="s">
        <v>28</v>
      </c>
      <c r="B3" s="66"/>
      <c r="C3" s="66"/>
      <c r="D3" s="66"/>
      <c r="E3" s="66"/>
      <c r="F3" s="66" t="s">
        <v>29</v>
      </c>
      <c r="G3" s="66"/>
      <c r="H3" s="66"/>
      <c r="I3" s="66"/>
      <c r="J3" s="66"/>
    </row>
    <row r="4" ht="20.25" customHeight="1" spans="1:10">
      <c r="A4" s="67" t="s">
        <v>30</v>
      </c>
      <c r="B4" s="68" t="s">
        <v>105</v>
      </c>
      <c r="C4" s="68" t="s">
        <v>106</v>
      </c>
      <c r="D4" s="68" t="s">
        <v>107</v>
      </c>
      <c r="E4" s="68" t="s">
        <v>115</v>
      </c>
      <c r="F4" s="67" t="s">
        <v>30</v>
      </c>
      <c r="G4" s="68" t="s">
        <v>105</v>
      </c>
      <c r="H4" s="68" t="s">
        <v>106</v>
      </c>
      <c r="I4" s="68" t="s">
        <v>107</v>
      </c>
      <c r="J4" s="68" t="s">
        <v>115</v>
      </c>
    </row>
    <row r="5" ht="20.25" customHeight="1" spans="1:14">
      <c r="A5" s="69" t="s">
        <v>34</v>
      </c>
      <c r="B5" s="70">
        <f>B6+B15</f>
        <v>711457</v>
      </c>
      <c r="C5" s="70">
        <f>C6+C15</f>
        <v>922388</v>
      </c>
      <c r="D5" s="70">
        <f>D6+D15</f>
        <v>1147256</v>
      </c>
      <c r="E5" s="140">
        <f>(D5-M5)/M5*100</f>
        <v>4.24984575010882</v>
      </c>
      <c r="F5" s="69" t="s">
        <v>34</v>
      </c>
      <c r="G5" s="82">
        <f>G6+G14</f>
        <v>711457</v>
      </c>
      <c r="H5" s="82">
        <f>H6+H14</f>
        <v>922388</v>
      </c>
      <c r="I5" s="82">
        <f>I6+I14</f>
        <v>1147256</v>
      </c>
      <c r="J5" s="140">
        <f>(I5-N5)/N5*100</f>
        <v>4.24984575010882</v>
      </c>
      <c r="K5" s="60">
        <v>928472</v>
      </c>
      <c r="L5" s="60">
        <v>928472</v>
      </c>
      <c r="M5" s="70">
        <f>M6+M15</f>
        <v>1100487</v>
      </c>
      <c r="N5" s="82">
        <f>N6+N14</f>
        <v>1100487</v>
      </c>
    </row>
    <row r="6" ht="20.25" customHeight="1" spans="1:15">
      <c r="A6" s="71" t="s">
        <v>87</v>
      </c>
      <c r="B6" s="70"/>
      <c r="C6" s="70">
        <v>4</v>
      </c>
      <c r="D6" s="70">
        <v>224</v>
      </c>
      <c r="E6" s="140">
        <f>(D6-M6)/M6*100</f>
        <v>-10.4</v>
      </c>
      <c r="F6" s="72" t="s">
        <v>88</v>
      </c>
      <c r="G6" s="82">
        <f>SUM(G7:G13)</f>
        <v>614657</v>
      </c>
      <c r="H6" s="82">
        <f>SUM(H7:H13)</f>
        <v>825426</v>
      </c>
      <c r="I6" s="82">
        <f>SUM(I7:I13)</f>
        <v>937475</v>
      </c>
      <c r="J6" s="140">
        <f t="shared" ref="J6:J19" si="0">(I6-N6)/N6*100</f>
        <v>9.58800823890005</v>
      </c>
      <c r="L6" s="60">
        <v>815260</v>
      </c>
      <c r="M6" s="60">
        <v>250</v>
      </c>
      <c r="N6" s="82">
        <f>SUM(N7:N13)</f>
        <v>855454</v>
      </c>
      <c r="O6" s="60">
        <f>I6/H6</f>
        <v>1.135746874947</v>
      </c>
    </row>
    <row r="7" ht="20.25" customHeight="1" spans="1:14">
      <c r="A7" s="73"/>
      <c r="B7" s="74"/>
      <c r="C7" s="74"/>
      <c r="D7" s="74"/>
      <c r="E7" s="140"/>
      <c r="F7" s="73" t="s">
        <v>89</v>
      </c>
      <c r="G7" s="84">
        <v>83</v>
      </c>
      <c r="H7" s="84">
        <v>83</v>
      </c>
      <c r="I7" s="84">
        <v>105</v>
      </c>
      <c r="J7" s="140">
        <f t="shared" si="0"/>
        <v>-13.9344262295082</v>
      </c>
      <c r="L7" s="80">
        <v>2402</v>
      </c>
      <c r="N7" s="80">
        <v>122</v>
      </c>
    </row>
    <row r="8" ht="20.25" customHeight="1" spans="1:14">
      <c r="A8" s="75"/>
      <c r="B8" s="74"/>
      <c r="C8" s="74"/>
      <c r="D8" s="74"/>
      <c r="E8" s="140"/>
      <c r="F8" s="73" t="s">
        <v>52</v>
      </c>
      <c r="G8" s="84">
        <v>4478</v>
      </c>
      <c r="H8" s="84">
        <v>4478</v>
      </c>
      <c r="I8" s="84">
        <v>1400</v>
      </c>
      <c r="J8" s="140">
        <f t="shared" si="0"/>
        <v>-23.9130434782609</v>
      </c>
      <c r="L8" s="80">
        <v>787420</v>
      </c>
      <c r="N8" s="80">
        <v>1840</v>
      </c>
    </row>
    <row r="9" ht="20.25" customHeight="1" spans="1:14">
      <c r="A9" s="75"/>
      <c r="B9" s="74"/>
      <c r="C9" s="74"/>
      <c r="D9" s="74"/>
      <c r="E9" s="140"/>
      <c r="F9" s="73" t="s">
        <v>58</v>
      </c>
      <c r="G9" s="84">
        <v>564846</v>
      </c>
      <c r="H9" s="84">
        <v>777181</v>
      </c>
      <c r="I9" s="84">
        <v>900454</v>
      </c>
      <c r="J9" s="140">
        <f t="shared" si="0"/>
        <v>8.78727105784565</v>
      </c>
      <c r="L9" s="80">
        <v>7731</v>
      </c>
      <c r="N9" s="80">
        <v>827720</v>
      </c>
    </row>
    <row r="10" ht="20.25" customHeight="1" spans="1:14">
      <c r="A10" s="75"/>
      <c r="B10" s="74"/>
      <c r="C10" s="74"/>
      <c r="D10" s="74"/>
      <c r="E10" s="140"/>
      <c r="F10" s="73" t="s">
        <v>60</v>
      </c>
      <c r="G10" s="84">
        <v>11637</v>
      </c>
      <c r="H10" s="84">
        <v>9637</v>
      </c>
      <c r="I10" s="84">
        <v>4968</v>
      </c>
      <c r="J10" s="140">
        <f t="shared" si="0"/>
        <v>-19.8451113262343</v>
      </c>
      <c r="L10" s="80">
        <v>113</v>
      </c>
      <c r="N10" s="80">
        <v>6198</v>
      </c>
    </row>
    <row r="11" ht="20.25" customHeight="1" spans="1:14">
      <c r="A11" s="75"/>
      <c r="B11" s="74"/>
      <c r="C11" s="74"/>
      <c r="D11" s="74"/>
      <c r="E11" s="140"/>
      <c r="F11" s="73" t="s">
        <v>80</v>
      </c>
      <c r="G11" s="84">
        <v>9486</v>
      </c>
      <c r="H11" s="84">
        <v>9486</v>
      </c>
      <c r="I11" s="84">
        <v>5988</v>
      </c>
      <c r="J11" s="140">
        <f t="shared" si="0"/>
        <v>82.6723611958511</v>
      </c>
      <c r="L11" s="80">
        <v>3437</v>
      </c>
      <c r="N11" s="80">
        <v>3278</v>
      </c>
    </row>
    <row r="12" ht="20.25" customHeight="1" spans="1:14">
      <c r="A12" s="75"/>
      <c r="B12" s="74"/>
      <c r="C12" s="74"/>
      <c r="D12" s="74"/>
      <c r="E12" s="140"/>
      <c r="F12" s="73" t="s">
        <v>82</v>
      </c>
      <c r="G12" s="84">
        <v>24121</v>
      </c>
      <c r="H12" s="84">
        <v>24555</v>
      </c>
      <c r="I12" s="84">
        <v>24554</v>
      </c>
      <c r="J12" s="140">
        <f t="shared" si="0"/>
        <v>50.7027557846928</v>
      </c>
      <c r="L12" s="80">
        <v>14156</v>
      </c>
      <c r="N12" s="80">
        <v>16293</v>
      </c>
    </row>
    <row r="13" ht="20.25" customHeight="1" spans="1:14">
      <c r="A13" s="75"/>
      <c r="B13" s="74"/>
      <c r="C13" s="74"/>
      <c r="D13" s="74"/>
      <c r="E13" s="140"/>
      <c r="F13" s="73" t="s">
        <v>84</v>
      </c>
      <c r="G13" s="84">
        <v>6</v>
      </c>
      <c r="H13" s="84">
        <v>6</v>
      </c>
      <c r="I13" s="84">
        <v>6</v>
      </c>
      <c r="J13" s="140">
        <f t="shared" si="0"/>
        <v>100</v>
      </c>
      <c r="L13" s="80">
        <v>1</v>
      </c>
      <c r="N13" s="60">
        <v>3</v>
      </c>
    </row>
    <row r="14" ht="20.25" customHeight="1" spans="1:14">
      <c r="A14" s="75"/>
      <c r="B14" s="74"/>
      <c r="C14" s="74"/>
      <c r="D14" s="74"/>
      <c r="E14" s="140"/>
      <c r="F14" s="76" t="s">
        <v>93</v>
      </c>
      <c r="G14" s="85">
        <f>G15+G17+G18+G19</f>
        <v>96800</v>
      </c>
      <c r="H14" s="85">
        <f>H15+H17+H18+H19</f>
        <v>96962</v>
      </c>
      <c r="I14" s="85">
        <f>I15+I17+I18+I19</f>
        <v>209781</v>
      </c>
      <c r="J14" s="140">
        <f t="shared" si="0"/>
        <v>-14.3866336371019</v>
      </c>
      <c r="L14" s="60">
        <v>113212</v>
      </c>
      <c r="N14" s="60">
        <v>245033</v>
      </c>
    </row>
    <row r="15" ht="20.25" customHeight="1" spans="1:14">
      <c r="A15" s="76" t="s">
        <v>90</v>
      </c>
      <c r="B15" s="70">
        <f>B16+B18+B19</f>
        <v>711457</v>
      </c>
      <c r="C15" s="70">
        <f>C16+C18+C19</f>
        <v>922384</v>
      </c>
      <c r="D15" s="70">
        <f>D16+D18+D19</f>
        <v>1147032</v>
      </c>
      <c r="E15" s="140">
        <f>(D15-M15)/M15*100</f>
        <v>4.25317454330294</v>
      </c>
      <c r="F15" s="77" t="s">
        <v>95</v>
      </c>
      <c r="G15" s="86">
        <f>G16</f>
        <v>0</v>
      </c>
      <c r="H15" s="86">
        <f>H16</f>
        <v>162</v>
      </c>
      <c r="I15" s="86">
        <f>I16</f>
        <v>162</v>
      </c>
      <c r="J15" s="140">
        <f t="shared" si="0"/>
        <v>-95.4887218045113</v>
      </c>
      <c r="L15" s="60">
        <v>35</v>
      </c>
      <c r="M15" s="60">
        <v>1100237</v>
      </c>
      <c r="N15" s="60">
        <v>3591</v>
      </c>
    </row>
    <row r="16" ht="20.25" customHeight="1" spans="1:14">
      <c r="A16" s="78" t="s">
        <v>91</v>
      </c>
      <c r="B16" s="74">
        <f>SUM(B17:B17)</f>
        <v>485355</v>
      </c>
      <c r="C16" s="74">
        <f>SUM(C17:C17)</f>
        <v>702531</v>
      </c>
      <c r="D16" s="74">
        <f>SUM(D17:D17)</f>
        <v>927179</v>
      </c>
      <c r="E16" s="140">
        <f t="shared" ref="E16:E19" si="1">(D16-M16)/M16*100</f>
        <v>12.4910067032667</v>
      </c>
      <c r="F16" s="73" t="s">
        <v>97</v>
      </c>
      <c r="G16" s="86"/>
      <c r="H16" s="86">
        <v>162</v>
      </c>
      <c r="I16" s="86">
        <v>162</v>
      </c>
      <c r="J16" s="140">
        <f t="shared" si="0"/>
        <v>-95.4887218045113</v>
      </c>
      <c r="L16" s="60">
        <v>35</v>
      </c>
      <c r="M16" s="60">
        <v>824225</v>
      </c>
      <c r="N16" s="60">
        <v>3591</v>
      </c>
    </row>
    <row r="17" ht="20.25" customHeight="1" spans="1:14">
      <c r="A17" s="73" t="s">
        <v>96</v>
      </c>
      <c r="B17" s="74">
        <v>485355</v>
      </c>
      <c r="C17" s="74">
        <v>702531</v>
      </c>
      <c r="D17" s="74">
        <v>927179</v>
      </c>
      <c r="E17" s="140">
        <f t="shared" si="1"/>
        <v>12.4910067032667</v>
      </c>
      <c r="F17" s="77" t="s">
        <v>99</v>
      </c>
      <c r="G17" s="86">
        <v>96800</v>
      </c>
      <c r="H17" s="86">
        <v>96800</v>
      </c>
      <c r="I17" s="86">
        <v>96800</v>
      </c>
      <c r="J17" s="140">
        <f t="shared" si="0"/>
        <v>-37.8690629011553</v>
      </c>
      <c r="L17" s="60">
        <v>57000</v>
      </c>
      <c r="M17" s="60">
        <v>824225</v>
      </c>
      <c r="N17" s="60">
        <v>155800</v>
      </c>
    </row>
    <row r="18" ht="20.25" customHeight="1" spans="1:14">
      <c r="A18" s="77" t="s">
        <v>98</v>
      </c>
      <c r="B18" s="74">
        <v>146800</v>
      </c>
      <c r="C18" s="74">
        <v>146800</v>
      </c>
      <c r="D18" s="74">
        <v>146800</v>
      </c>
      <c r="E18" s="140">
        <f t="shared" si="1"/>
        <v>-42.6114151681001</v>
      </c>
      <c r="F18" s="77" t="s">
        <v>116</v>
      </c>
      <c r="G18" s="86"/>
      <c r="H18" s="86"/>
      <c r="I18" s="86">
        <v>54700</v>
      </c>
      <c r="J18" s="140">
        <f t="shared" si="0"/>
        <v>334.506315036937</v>
      </c>
      <c r="K18" s="60">
        <v>852328</v>
      </c>
      <c r="L18" s="60">
        <v>35965</v>
      </c>
      <c r="M18" s="60">
        <v>255800</v>
      </c>
      <c r="N18" s="60">
        <v>12589</v>
      </c>
    </row>
    <row r="19" ht="20.25" customHeight="1" spans="1:14">
      <c r="A19" s="77" t="s">
        <v>102</v>
      </c>
      <c r="B19" s="74">
        <v>79302</v>
      </c>
      <c r="C19" s="74">
        <v>73053</v>
      </c>
      <c r="D19" s="74">
        <v>73053</v>
      </c>
      <c r="E19" s="140">
        <f t="shared" si="1"/>
        <v>261.433801701959</v>
      </c>
      <c r="F19" s="77" t="s">
        <v>103</v>
      </c>
      <c r="G19" s="86"/>
      <c r="H19" s="86"/>
      <c r="I19" s="86">
        <v>58119</v>
      </c>
      <c r="J19" s="140">
        <f t="shared" si="0"/>
        <v>-20.4426922918977</v>
      </c>
      <c r="K19" s="60">
        <v>57000</v>
      </c>
      <c r="L19" s="60">
        <v>20212</v>
      </c>
      <c r="M19" s="60">
        <v>20212</v>
      </c>
      <c r="N19" s="60">
        <v>73053</v>
      </c>
    </row>
    <row r="20" ht="20.25" customHeight="1" spans="11:11">
      <c r="K20" s="80">
        <v>19144</v>
      </c>
    </row>
    <row r="21" spans="2:4">
      <c r="B21" s="80"/>
      <c r="D21" s="80"/>
    </row>
    <row r="22" spans="2:3">
      <c r="B22" s="80"/>
      <c r="C22" s="80"/>
    </row>
    <row r="23" spans="7:9">
      <c r="G23" s="80"/>
      <c r="H23" s="80"/>
      <c r="I23" s="80"/>
    </row>
    <row r="24" spans="4:4">
      <c r="D24" s="80"/>
    </row>
    <row r="25" spans="4:4">
      <c r="D25" s="80"/>
    </row>
    <row r="28" spans="4:4">
      <c r="D28" s="80"/>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scale="81" orientation="portrait"/>
  <headerFooter alignWithMargins="0">
    <oddFooter>&amp;C第 &amp;P+2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Zeros="0" workbookViewId="0">
      <selection activeCell="A1" sqref="A1:J1"/>
    </sheetView>
  </sheetViews>
  <sheetFormatPr defaultColWidth="9" defaultRowHeight="14.25"/>
  <cols>
    <col min="1" max="1" width="19.25" style="60" customWidth="1"/>
    <col min="2" max="3" width="8.5" style="60" customWidth="1"/>
    <col min="4" max="4" width="9.5" style="60" customWidth="1"/>
    <col min="5" max="5" width="7.625" style="60" customWidth="1"/>
    <col min="6" max="6" width="17.75" style="60" customWidth="1"/>
    <col min="7" max="9" width="9.5" style="60" customWidth="1"/>
    <col min="10" max="10" width="7.625" style="60" customWidth="1"/>
    <col min="11" max="14" width="9" style="60" hidden="1" customWidth="1"/>
    <col min="15" max="230" width="9" style="60"/>
    <col min="231" max="231" width="25.5" style="60" customWidth="1"/>
    <col min="232" max="232" width="8.5" style="60" customWidth="1"/>
    <col min="233" max="233" width="9.5" style="60" customWidth="1"/>
    <col min="234" max="234" width="6.75" style="60" customWidth="1"/>
    <col min="235" max="235" width="22.25" style="60" customWidth="1"/>
    <col min="236" max="237" width="9.5" style="60" customWidth="1"/>
    <col min="238" max="238" width="7.375" style="60" customWidth="1"/>
    <col min="239" max="239" width="12.625" style="60" customWidth="1"/>
    <col min="240" max="486" width="9" style="60"/>
    <col min="487" max="487" width="25.5" style="60" customWidth="1"/>
    <col min="488" max="488" width="8.5" style="60" customWidth="1"/>
    <col min="489" max="489" width="9.5" style="60" customWidth="1"/>
    <col min="490" max="490" width="6.75" style="60" customWidth="1"/>
    <col min="491" max="491" width="22.25" style="60" customWidth="1"/>
    <col min="492" max="493" width="9.5" style="60" customWidth="1"/>
    <col min="494" max="494" width="7.375" style="60" customWidth="1"/>
    <col min="495" max="495" width="12.625" style="60" customWidth="1"/>
    <col min="496" max="742" width="9" style="60"/>
    <col min="743" max="743" width="25.5" style="60" customWidth="1"/>
    <col min="744" max="744" width="8.5" style="60" customWidth="1"/>
    <col min="745" max="745" width="9.5" style="60" customWidth="1"/>
    <col min="746" max="746" width="6.75" style="60" customWidth="1"/>
    <col min="747" max="747" width="22.25" style="60" customWidth="1"/>
    <col min="748" max="749" width="9.5" style="60" customWidth="1"/>
    <col min="750" max="750" width="7.375" style="60" customWidth="1"/>
    <col min="751" max="751" width="12.625" style="60" customWidth="1"/>
    <col min="752" max="998" width="9" style="60"/>
    <col min="999" max="999" width="25.5" style="60" customWidth="1"/>
    <col min="1000" max="1000" width="8.5" style="60" customWidth="1"/>
    <col min="1001" max="1001" width="9.5" style="60" customWidth="1"/>
    <col min="1002" max="1002" width="6.75" style="60" customWidth="1"/>
    <col min="1003" max="1003" width="22.25" style="60" customWidth="1"/>
    <col min="1004" max="1005" width="9.5" style="60" customWidth="1"/>
    <col min="1006" max="1006" width="7.375" style="60" customWidth="1"/>
    <col min="1007" max="1007" width="12.625" style="60" customWidth="1"/>
    <col min="1008" max="1254" width="9" style="60"/>
    <col min="1255" max="1255" width="25.5" style="60" customWidth="1"/>
    <col min="1256" max="1256" width="8.5" style="60" customWidth="1"/>
    <col min="1257" max="1257" width="9.5" style="60" customWidth="1"/>
    <col min="1258" max="1258" width="6.75" style="60" customWidth="1"/>
    <col min="1259" max="1259" width="22.25" style="60" customWidth="1"/>
    <col min="1260" max="1261" width="9.5" style="60" customWidth="1"/>
    <col min="1262" max="1262" width="7.375" style="60" customWidth="1"/>
    <col min="1263" max="1263" width="12.625" style="60" customWidth="1"/>
    <col min="1264" max="1510" width="9" style="60"/>
    <col min="1511" max="1511" width="25.5" style="60" customWidth="1"/>
    <col min="1512" max="1512" width="8.5" style="60" customWidth="1"/>
    <col min="1513" max="1513" width="9.5" style="60" customWidth="1"/>
    <col min="1514" max="1514" width="6.75" style="60" customWidth="1"/>
    <col min="1515" max="1515" width="22.25" style="60" customWidth="1"/>
    <col min="1516" max="1517" width="9.5" style="60" customWidth="1"/>
    <col min="1518" max="1518" width="7.375" style="60" customWidth="1"/>
    <col min="1519" max="1519" width="12.625" style="60" customWidth="1"/>
    <col min="1520" max="1766" width="9" style="60"/>
    <col min="1767" max="1767" width="25.5" style="60" customWidth="1"/>
    <col min="1768" max="1768" width="8.5" style="60" customWidth="1"/>
    <col min="1769" max="1769" width="9.5" style="60" customWidth="1"/>
    <col min="1770" max="1770" width="6.75" style="60" customWidth="1"/>
    <col min="1771" max="1771" width="22.25" style="60" customWidth="1"/>
    <col min="1772" max="1773" width="9.5" style="60" customWidth="1"/>
    <col min="1774" max="1774" width="7.375" style="60" customWidth="1"/>
    <col min="1775" max="1775" width="12.625" style="60" customWidth="1"/>
    <col min="1776" max="2022" width="9" style="60"/>
    <col min="2023" max="2023" width="25.5" style="60" customWidth="1"/>
    <col min="2024" max="2024" width="8.5" style="60" customWidth="1"/>
    <col min="2025" max="2025" width="9.5" style="60" customWidth="1"/>
    <col min="2026" max="2026" width="6.75" style="60" customWidth="1"/>
    <col min="2027" max="2027" width="22.25" style="60" customWidth="1"/>
    <col min="2028" max="2029" width="9.5" style="60" customWidth="1"/>
    <col min="2030" max="2030" width="7.375" style="60" customWidth="1"/>
    <col min="2031" max="2031" width="12.625" style="60" customWidth="1"/>
    <col min="2032" max="2278" width="9" style="60"/>
    <col min="2279" max="2279" width="25.5" style="60" customWidth="1"/>
    <col min="2280" max="2280" width="8.5" style="60" customWidth="1"/>
    <col min="2281" max="2281" width="9.5" style="60" customWidth="1"/>
    <col min="2282" max="2282" width="6.75" style="60" customWidth="1"/>
    <col min="2283" max="2283" width="22.25" style="60" customWidth="1"/>
    <col min="2284" max="2285" width="9.5" style="60" customWidth="1"/>
    <col min="2286" max="2286" width="7.375" style="60" customWidth="1"/>
    <col min="2287" max="2287" width="12.625" style="60" customWidth="1"/>
    <col min="2288" max="2534" width="9" style="60"/>
    <col min="2535" max="2535" width="25.5" style="60" customWidth="1"/>
    <col min="2536" max="2536" width="8.5" style="60" customWidth="1"/>
    <col min="2537" max="2537" width="9.5" style="60" customWidth="1"/>
    <col min="2538" max="2538" width="6.75" style="60" customWidth="1"/>
    <col min="2539" max="2539" width="22.25" style="60" customWidth="1"/>
    <col min="2540" max="2541" width="9.5" style="60" customWidth="1"/>
    <col min="2542" max="2542" width="7.375" style="60" customWidth="1"/>
    <col min="2543" max="2543" width="12.625" style="60" customWidth="1"/>
    <col min="2544" max="2790" width="9" style="60"/>
    <col min="2791" max="2791" width="25.5" style="60" customWidth="1"/>
    <col min="2792" max="2792" width="8.5" style="60" customWidth="1"/>
    <col min="2793" max="2793" width="9.5" style="60" customWidth="1"/>
    <col min="2794" max="2794" width="6.75" style="60" customWidth="1"/>
    <col min="2795" max="2795" width="22.25" style="60" customWidth="1"/>
    <col min="2796" max="2797" width="9.5" style="60" customWidth="1"/>
    <col min="2798" max="2798" width="7.375" style="60" customWidth="1"/>
    <col min="2799" max="2799" width="12.625" style="60" customWidth="1"/>
    <col min="2800" max="3046" width="9" style="60"/>
    <col min="3047" max="3047" width="25.5" style="60" customWidth="1"/>
    <col min="3048" max="3048" width="8.5" style="60" customWidth="1"/>
    <col min="3049" max="3049" width="9.5" style="60" customWidth="1"/>
    <col min="3050" max="3050" width="6.75" style="60" customWidth="1"/>
    <col min="3051" max="3051" width="22.25" style="60" customWidth="1"/>
    <col min="3052" max="3053" width="9.5" style="60" customWidth="1"/>
    <col min="3054" max="3054" width="7.375" style="60" customWidth="1"/>
    <col min="3055" max="3055" width="12.625" style="60" customWidth="1"/>
    <col min="3056" max="3302" width="9" style="60"/>
    <col min="3303" max="3303" width="25.5" style="60" customWidth="1"/>
    <col min="3304" max="3304" width="8.5" style="60" customWidth="1"/>
    <col min="3305" max="3305" width="9.5" style="60" customWidth="1"/>
    <col min="3306" max="3306" width="6.75" style="60" customWidth="1"/>
    <col min="3307" max="3307" width="22.25" style="60" customWidth="1"/>
    <col min="3308" max="3309" width="9.5" style="60" customWidth="1"/>
    <col min="3310" max="3310" width="7.375" style="60" customWidth="1"/>
    <col min="3311" max="3311" width="12.625" style="60" customWidth="1"/>
    <col min="3312" max="3558" width="9" style="60"/>
    <col min="3559" max="3559" width="25.5" style="60" customWidth="1"/>
    <col min="3560" max="3560" width="8.5" style="60" customWidth="1"/>
    <col min="3561" max="3561" width="9.5" style="60" customWidth="1"/>
    <col min="3562" max="3562" width="6.75" style="60" customWidth="1"/>
    <col min="3563" max="3563" width="22.25" style="60" customWidth="1"/>
    <col min="3564" max="3565" width="9.5" style="60" customWidth="1"/>
    <col min="3566" max="3566" width="7.375" style="60" customWidth="1"/>
    <col min="3567" max="3567" width="12.625" style="60" customWidth="1"/>
    <col min="3568" max="3814" width="9" style="60"/>
    <col min="3815" max="3815" width="25.5" style="60" customWidth="1"/>
    <col min="3816" max="3816" width="8.5" style="60" customWidth="1"/>
    <col min="3817" max="3817" width="9.5" style="60" customWidth="1"/>
    <col min="3818" max="3818" width="6.75" style="60" customWidth="1"/>
    <col min="3819" max="3819" width="22.25" style="60" customWidth="1"/>
    <col min="3820" max="3821" width="9.5" style="60" customWidth="1"/>
    <col min="3822" max="3822" width="7.375" style="60" customWidth="1"/>
    <col min="3823" max="3823" width="12.625" style="60" customWidth="1"/>
    <col min="3824" max="4070" width="9" style="60"/>
    <col min="4071" max="4071" width="25.5" style="60" customWidth="1"/>
    <col min="4072" max="4072" width="8.5" style="60" customWidth="1"/>
    <col min="4073" max="4073" width="9.5" style="60" customWidth="1"/>
    <col min="4074" max="4074" width="6.75" style="60" customWidth="1"/>
    <col min="4075" max="4075" width="22.25" style="60" customWidth="1"/>
    <col min="4076" max="4077" width="9.5" style="60" customWidth="1"/>
    <col min="4078" max="4078" width="7.375" style="60" customWidth="1"/>
    <col min="4079" max="4079" width="12.625" style="60" customWidth="1"/>
    <col min="4080" max="4326" width="9" style="60"/>
    <col min="4327" max="4327" width="25.5" style="60" customWidth="1"/>
    <col min="4328" max="4328" width="8.5" style="60" customWidth="1"/>
    <col min="4329" max="4329" width="9.5" style="60" customWidth="1"/>
    <col min="4330" max="4330" width="6.75" style="60" customWidth="1"/>
    <col min="4331" max="4331" width="22.25" style="60" customWidth="1"/>
    <col min="4332" max="4333" width="9.5" style="60" customWidth="1"/>
    <col min="4334" max="4334" width="7.375" style="60" customWidth="1"/>
    <col min="4335" max="4335" width="12.625" style="60" customWidth="1"/>
    <col min="4336" max="4582" width="9" style="60"/>
    <col min="4583" max="4583" width="25.5" style="60" customWidth="1"/>
    <col min="4584" max="4584" width="8.5" style="60" customWidth="1"/>
    <col min="4585" max="4585" width="9.5" style="60" customWidth="1"/>
    <col min="4586" max="4586" width="6.75" style="60" customWidth="1"/>
    <col min="4587" max="4587" width="22.25" style="60" customWidth="1"/>
    <col min="4588" max="4589" width="9.5" style="60" customWidth="1"/>
    <col min="4590" max="4590" width="7.375" style="60" customWidth="1"/>
    <col min="4591" max="4591" width="12.625" style="60" customWidth="1"/>
    <col min="4592" max="4838" width="9" style="60"/>
    <col min="4839" max="4839" width="25.5" style="60" customWidth="1"/>
    <col min="4840" max="4840" width="8.5" style="60" customWidth="1"/>
    <col min="4841" max="4841" width="9.5" style="60" customWidth="1"/>
    <col min="4842" max="4842" width="6.75" style="60" customWidth="1"/>
    <col min="4843" max="4843" width="22.25" style="60" customWidth="1"/>
    <col min="4844" max="4845" width="9.5" style="60" customWidth="1"/>
    <col min="4846" max="4846" width="7.375" style="60" customWidth="1"/>
    <col min="4847" max="4847" width="12.625" style="60" customWidth="1"/>
    <col min="4848" max="5094" width="9" style="60"/>
    <col min="5095" max="5095" width="25.5" style="60" customWidth="1"/>
    <col min="5096" max="5096" width="8.5" style="60" customWidth="1"/>
    <col min="5097" max="5097" width="9.5" style="60" customWidth="1"/>
    <col min="5098" max="5098" width="6.75" style="60" customWidth="1"/>
    <col min="5099" max="5099" width="22.25" style="60" customWidth="1"/>
    <col min="5100" max="5101" width="9.5" style="60" customWidth="1"/>
    <col min="5102" max="5102" width="7.375" style="60" customWidth="1"/>
    <col min="5103" max="5103" width="12.625" style="60" customWidth="1"/>
    <col min="5104" max="5350" width="9" style="60"/>
    <col min="5351" max="5351" width="25.5" style="60" customWidth="1"/>
    <col min="5352" max="5352" width="8.5" style="60" customWidth="1"/>
    <col min="5353" max="5353" width="9.5" style="60" customWidth="1"/>
    <col min="5354" max="5354" width="6.75" style="60" customWidth="1"/>
    <col min="5355" max="5355" width="22.25" style="60" customWidth="1"/>
    <col min="5356" max="5357" width="9.5" style="60" customWidth="1"/>
    <col min="5358" max="5358" width="7.375" style="60" customWidth="1"/>
    <col min="5359" max="5359" width="12.625" style="60" customWidth="1"/>
    <col min="5360" max="5606" width="9" style="60"/>
    <col min="5607" max="5607" width="25.5" style="60" customWidth="1"/>
    <col min="5608" max="5608" width="8.5" style="60" customWidth="1"/>
    <col min="5609" max="5609" width="9.5" style="60" customWidth="1"/>
    <col min="5610" max="5610" width="6.75" style="60" customWidth="1"/>
    <col min="5611" max="5611" width="22.25" style="60" customWidth="1"/>
    <col min="5612" max="5613" width="9.5" style="60" customWidth="1"/>
    <col min="5614" max="5614" width="7.375" style="60" customWidth="1"/>
    <col min="5615" max="5615" width="12.625" style="60" customWidth="1"/>
    <col min="5616" max="5862" width="9" style="60"/>
    <col min="5863" max="5863" width="25.5" style="60" customWidth="1"/>
    <col min="5864" max="5864" width="8.5" style="60" customWidth="1"/>
    <col min="5865" max="5865" width="9.5" style="60" customWidth="1"/>
    <col min="5866" max="5866" width="6.75" style="60" customWidth="1"/>
    <col min="5867" max="5867" width="22.25" style="60" customWidth="1"/>
    <col min="5868" max="5869" width="9.5" style="60" customWidth="1"/>
    <col min="5870" max="5870" width="7.375" style="60" customWidth="1"/>
    <col min="5871" max="5871" width="12.625" style="60" customWidth="1"/>
    <col min="5872" max="6118" width="9" style="60"/>
    <col min="6119" max="6119" width="25.5" style="60" customWidth="1"/>
    <col min="6120" max="6120" width="8.5" style="60" customWidth="1"/>
    <col min="6121" max="6121" width="9.5" style="60" customWidth="1"/>
    <col min="6122" max="6122" width="6.75" style="60" customWidth="1"/>
    <col min="6123" max="6123" width="22.25" style="60" customWidth="1"/>
    <col min="6124" max="6125" width="9.5" style="60" customWidth="1"/>
    <col min="6126" max="6126" width="7.375" style="60" customWidth="1"/>
    <col min="6127" max="6127" width="12.625" style="60" customWidth="1"/>
    <col min="6128" max="6374" width="9" style="60"/>
    <col min="6375" max="6375" width="25.5" style="60" customWidth="1"/>
    <col min="6376" max="6376" width="8.5" style="60" customWidth="1"/>
    <col min="6377" max="6377" width="9.5" style="60" customWidth="1"/>
    <col min="6378" max="6378" width="6.75" style="60" customWidth="1"/>
    <col min="6379" max="6379" width="22.25" style="60" customWidth="1"/>
    <col min="6380" max="6381" width="9.5" style="60" customWidth="1"/>
    <col min="6382" max="6382" width="7.375" style="60" customWidth="1"/>
    <col min="6383" max="6383" width="12.625" style="60" customWidth="1"/>
    <col min="6384" max="6630" width="9" style="60"/>
    <col min="6631" max="6631" width="25.5" style="60" customWidth="1"/>
    <col min="6632" max="6632" width="8.5" style="60" customWidth="1"/>
    <col min="6633" max="6633" width="9.5" style="60" customWidth="1"/>
    <col min="6634" max="6634" width="6.75" style="60" customWidth="1"/>
    <col min="6635" max="6635" width="22.25" style="60" customWidth="1"/>
    <col min="6636" max="6637" width="9.5" style="60" customWidth="1"/>
    <col min="6638" max="6638" width="7.375" style="60" customWidth="1"/>
    <col min="6639" max="6639" width="12.625" style="60" customWidth="1"/>
    <col min="6640" max="6886" width="9" style="60"/>
    <col min="6887" max="6887" width="25.5" style="60" customWidth="1"/>
    <col min="6888" max="6888" width="8.5" style="60" customWidth="1"/>
    <col min="6889" max="6889" width="9.5" style="60" customWidth="1"/>
    <col min="6890" max="6890" width="6.75" style="60" customWidth="1"/>
    <col min="6891" max="6891" width="22.25" style="60" customWidth="1"/>
    <col min="6892" max="6893" width="9.5" style="60" customWidth="1"/>
    <col min="6894" max="6894" width="7.375" style="60" customWidth="1"/>
    <col min="6895" max="6895" width="12.625" style="60" customWidth="1"/>
    <col min="6896" max="7142" width="9" style="60"/>
    <col min="7143" max="7143" width="25.5" style="60" customWidth="1"/>
    <col min="7144" max="7144" width="8.5" style="60" customWidth="1"/>
    <col min="7145" max="7145" width="9.5" style="60" customWidth="1"/>
    <col min="7146" max="7146" width="6.75" style="60" customWidth="1"/>
    <col min="7147" max="7147" width="22.25" style="60" customWidth="1"/>
    <col min="7148" max="7149" width="9.5" style="60" customWidth="1"/>
    <col min="7150" max="7150" width="7.375" style="60" customWidth="1"/>
    <col min="7151" max="7151" width="12.625" style="60" customWidth="1"/>
    <col min="7152" max="7398" width="9" style="60"/>
    <col min="7399" max="7399" width="25.5" style="60" customWidth="1"/>
    <col min="7400" max="7400" width="8.5" style="60" customWidth="1"/>
    <col min="7401" max="7401" width="9.5" style="60" customWidth="1"/>
    <col min="7402" max="7402" width="6.75" style="60" customWidth="1"/>
    <col min="7403" max="7403" width="22.25" style="60" customWidth="1"/>
    <col min="7404" max="7405" width="9.5" style="60" customWidth="1"/>
    <col min="7406" max="7406" width="7.375" style="60" customWidth="1"/>
    <col min="7407" max="7407" width="12.625" style="60" customWidth="1"/>
    <col min="7408" max="7654" width="9" style="60"/>
    <col min="7655" max="7655" width="25.5" style="60" customWidth="1"/>
    <col min="7656" max="7656" width="8.5" style="60" customWidth="1"/>
    <col min="7657" max="7657" width="9.5" style="60" customWidth="1"/>
    <col min="7658" max="7658" width="6.75" style="60" customWidth="1"/>
    <col min="7659" max="7659" width="22.25" style="60" customWidth="1"/>
    <col min="7660" max="7661" width="9.5" style="60" customWidth="1"/>
    <col min="7662" max="7662" width="7.375" style="60" customWidth="1"/>
    <col min="7663" max="7663" width="12.625" style="60" customWidth="1"/>
    <col min="7664" max="7910" width="9" style="60"/>
    <col min="7911" max="7911" width="25.5" style="60" customWidth="1"/>
    <col min="7912" max="7912" width="8.5" style="60" customWidth="1"/>
    <col min="7913" max="7913" width="9.5" style="60" customWidth="1"/>
    <col min="7914" max="7914" width="6.75" style="60" customWidth="1"/>
    <col min="7915" max="7915" width="22.25" style="60" customWidth="1"/>
    <col min="7916" max="7917" width="9.5" style="60" customWidth="1"/>
    <col min="7918" max="7918" width="7.375" style="60" customWidth="1"/>
    <col min="7919" max="7919" width="12.625" style="60" customWidth="1"/>
    <col min="7920" max="8166" width="9" style="60"/>
    <col min="8167" max="8167" width="25.5" style="60" customWidth="1"/>
    <col min="8168" max="8168" width="8.5" style="60" customWidth="1"/>
    <col min="8169" max="8169" width="9.5" style="60" customWidth="1"/>
    <col min="8170" max="8170" width="6.75" style="60" customWidth="1"/>
    <col min="8171" max="8171" width="22.25" style="60" customWidth="1"/>
    <col min="8172" max="8173" width="9.5" style="60" customWidth="1"/>
    <col min="8174" max="8174" width="7.375" style="60" customWidth="1"/>
    <col min="8175" max="8175" width="12.625" style="60" customWidth="1"/>
    <col min="8176" max="8422" width="9" style="60"/>
    <col min="8423" max="8423" width="25.5" style="60" customWidth="1"/>
    <col min="8424" max="8424" width="8.5" style="60" customWidth="1"/>
    <col min="8425" max="8425" width="9.5" style="60" customWidth="1"/>
    <col min="8426" max="8426" width="6.75" style="60" customWidth="1"/>
    <col min="8427" max="8427" width="22.25" style="60" customWidth="1"/>
    <col min="8428" max="8429" width="9.5" style="60" customWidth="1"/>
    <col min="8430" max="8430" width="7.375" style="60" customWidth="1"/>
    <col min="8431" max="8431" width="12.625" style="60" customWidth="1"/>
    <col min="8432" max="8678" width="9" style="60"/>
    <col min="8679" max="8679" width="25.5" style="60" customWidth="1"/>
    <col min="8680" max="8680" width="8.5" style="60" customWidth="1"/>
    <col min="8681" max="8681" width="9.5" style="60" customWidth="1"/>
    <col min="8682" max="8682" width="6.75" style="60" customWidth="1"/>
    <col min="8683" max="8683" width="22.25" style="60" customWidth="1"/>
    <col min="8684" max="8685" width="9.5" style="60" customWidth="1"/>
    <col min="8686" max="8686" width="7.375" style="60" customWidth="1"/>
    <col min="8687" max="8687" width="12.625" style="60" customWidth="1"/>
    <col min="8688" max="8934" width="9" style="60"/>
    <col min="8935" max="8935" width="25.5" style="60" customWidth="1"/>
    <col min="8936" max="8936" width="8.5" style="60" customWidth="1"/>
    <col min="8937" max="8937" width="9.5" style="60" customWidth="1"/>
    <col min="8938" max="8938" width="6.75" style="60" customWidth="1"/>
    <col min="8939" max="8939" width="22.25" style="60" customWidth="1"/>
    <col min="8940" max="8941" width="9.5" style="60" customWidth="1"/>
    <col min="8942" max="8942" width="7.375" style="60" customWidth="1"/>
    <col min="8943" max="8943" width="12.625" style="60" customWidth="1"/>
    <col min="8944" max="9190" width="9" style="60"/>
    <col min="9191" max="9191" width="25.5" style="60" customWidth="1"/>
    <col min="9192" max="9192" width="8.5" style="60" customWidth="1"/>
    <col min="9193" max="9193" width="9.5" style="60" customWidth="1"/>
    <col min="9194" max="9194" width="6.75" style="60" customWidth="1"/>
    <col min="9195" max="9195" width="22.25" style="60" customWidth="1"/>
    <col min="9196" max="9197" width="9.5" style="60" customWidth="1"/>
    <col min="9198" max="9198" width="7.375" style="60" customWidth="1"/>
    <col min="9199" max="9199" width="12.625" style="60" customWidth="1"/>
    <col min="9200" max="9446" width="9" style="60"/>
    <col min="9447" max="9447" width="25.5" style="60" customWidth="1"/>
    <col min="9448" max="9448" width="8.5" style="60" customWidth="1"/>
    <col min="9449" max="9449" width="9.5" style="60" customWidth="1"/>
    <col min="9450" max="9450" width="6.75" style="60" customWidth="1"/>
    <col min="9451" max="9451" width="22.25" style="60" customWidth="1"/>
    <col min="9452" max="9453" width="9.5" style="60" customWidth="1"/>
    <col min="9454" max="9454" width="7.375" style="60" customWidth="1"/>
    <col min="9455" max="9455" width="12.625" style="60" customWidth="1"/>
    <col min="9456" max="9702" width="9" style="60"/>
    <col min="9703" max="9703" width="25.5" style="60" customWidth="1"/>
    <col min="9704" max="9704" width="8.5" style="60" customWidth="1"/>
    <col min="9705" max="9705" width="9.5" style="60" customWidth="1"/>
    <col min="9706" max="9706" width="6.75" style="60" customWidth="1"/>
    <col min="9707" max="9707" width="22.25" style="60" customWidth="1"/>
    <col min="9708" max="9709" width="9.5" style="60" customWidth="1"/>
    <col min="9710" max="9710" width="7.375" style="60" customWidth="1"/>
    <col min="9711" max="9711" width="12.625" style="60" customWidth="1"/>
    <col min="9712" max="9958" width="9" style="60"/>
    <col min="9959" max="9959" width="25.5" style="60" customWidth="1"/>
    <col min="9960" max="9960" width="8.5" style="60" customWidth="1"/>
    <col min="9961" max="9961" width="9.5" style="60" customWidth="1"/>
    <col min="9962" max="9962" width="6.75" style="60" customWidth="1"/>
    <col min="9963" max="9963" width="22.25" style="60" customWidth="1"/>
    <col min="9964" max="9965" width="9.5" style="60" customWidth="1"/>
    <col min="9966" max="9966" width="7.375" style="60" customWidth="1"/>
    <col min="9967" max="9967" width="12.625" style="60" customWidth="1"/>
    <col min="9968" max="10214" width="9" style="60"/>
    <col min="10215" max="10215" width="25.5" style="60" customWidth="1"/>
    <col min="10216" max="10216" width="8.5" style="60" customWidth="1"/>
    <col min="10217" max="10217" width="9.5" style="60" customWidth="1"/>
    <col min="10218" max="10218" width="6.75" style="60" customWidth="1"/>
    <col min="10219" max="10219" width="22.25" style="60" customWidth="1"/>
    <col min="10220" max="10221" width="9.5" style="60" customWidth="1"/>
    <col min="10222" max="10222" width="7.375" style="60" customWidth="1"/>
    <col min="10223" max="10223" width="12.625" style="60" customWidth="1"/>
    <col min="10224" max="10470" width="9" style="60"/>
    <col min="10471" max="10471" width="25.5" style="60" customWidth="1"/>
    <col min="10472" max="10472" width="8.5" style="60" customWidth="1"/>
    <col min="10473" max="10473" width="9.5" style="60" customWidth="1"/>
    <col min="10474" max="10474" width="6.75" style="60" customWidth="1"/>
    <col min="10475" max="10475" width="22.25" style="60" customWidth="1"/>
    <col min="10476" max="10477" width="9.5" style="60" customWidth="1"/>
    <col min="10478" max="10478" width="7.375" style="60" customWidth="1"/>
    <col min="10479" max="10479" width="12.625" style="60" customWidth="1"/>
    <col min="10480" max="10726" width="9" style="60"/>
    <col min="10727" max="10727" width="25.5" style="60" customWidth="1"/>
    <col min="10728" max="10728" width="8.5" style="60" customWidth="1"/>
    <col min="10729" max="10729" width="9.5" style="60" customWidth="1"/>
    <col min="10730" max="10730" width="6.75" style="60" customWidth="1"/>
    <col min="10731" max="10731" width="22.25" style="60" customWidth="1"/>
    <col min="10732" max="10733" width="9.5" style="60" customWidth="1"/>
    <col min="10734" max="10734" width="7.375" style="60" customWidth="1"/>
    <col min="10735" max="10735" width="12.625" style="60" customWidth="1"/>
    <col min="10736" max="10982" width="9" style="60"/>
    <col min="10983" max="10983" width="25.5" style="60" customWidth="1"/>
    <col min="10984" max="10984" width="8.5" style="60" customWidth="1"/>
    <col min="10985" max="10985" width="9.5" style="60" customWidth="1"/>
    <col min="10986" max="10986" width="6.75" style="60" customWidth="1"/>
    <col min="10987" max="10987" width="22.25" style="60" customWidth="1"/>
    <col min="10988" max="10989" width="9.5" style="60" customWidth="1"/>
    <col min="10990" max="10990" width="7.375" style="60" customWidth="1"/>
    <col min="10991" max="10991" width="12.625" style="60" customWidth="1"/>
    <col min="10992" max="11238" width="9" style="60"/>
    <col min="11239" max="11239" width="25.5" style="60" customWidth="1"/>
    <col min="11240" max="11240" width="8.5" style="60" customWidth="1"/>
    <col min="11241" max="11241" width="9.5" style="60" customWidth="1"/>
    <col min="11242" max="11242" width="6.75" style="60" customWidth="1"/>
    <col min="11243" max="11243" width="22.25" style="60" customWidth="1"/>
    <col min="11244" max="11245" width="9.5" style="60" customWidth="1"/>
    <col min="11246" max="11246" width="7.375" style="60" customWidth="1"/>
    <col min="11247" max="11247" width="12.625" style="60" customWidth="1"/>
    <col min="11248" max="11494" width="9" style="60"/>
    <col min="11495" max="11495" width="25.5" style="60" customWidth="1"/>
    <col min="11496" max="11496" width="8.5" style="60" customWidth="1"/>
    <col min="11497" max="11497" width="9.5" style="60" customWidth="1"/>
    <col min="11498" max="11498" width="6.75" style="60" customWidth="1"/>
    <col min="11499" max="11499" width="22.25" style="60" customWidth="1"/>
    <col min="11500" max="11501" width="9.5" style="60" customWidth="1"/>
    <col min="11502" max="11502" width="7.375" style="60" customWidth="1"/>
    <col min="11503" max="11503" width="12.625" style="60" customWidth="1"/>
    <col min="11504" max="11750" width="9" style="60"/>
    <col min="11751" max="11751" width="25.5" style="60" customWidth="1"/>
    <col min="11752" max="11752" width="8.5" style="60" customWidth="1"/>
    <col min="11753" max="11753" width="9.5" style="60" customWidth="1"/>
    <col min="11754" max="11754" width="6.75" style="60" customWidth="1"/>
    <col min="11755" max="11755" width="22.25" style="60" customWidth="1"/>
    <col min="11756" max="11757" width="9.5" style="60" customWidth="1"/>
    <col min="11758" max="11758" width="7.375" style="60" customWidth="1"/>
    <col min="11759" max="11759" width="12.625" style="60" customWidth="1"/>
    <col min="11760" max="12006" width="9" style="60"/>
    <col min="12007" max="12007" width="25.5" style="60" customWidth="1"/>
    <col min="12008" max="12008" width="8.5" style="60" customWidth="1"/>
    <col min="12009" max="12009" width="9.5" style="60" customWidth="1"/>
    <col min="12010" max="12010" width="6.75" style="60" customWidth="1"/>
    <col min="12011" max="12011" width="22.25" style="60" customWidth="1"/>
    <col min="12012" max="12013" width="9.5" style="60" customWidth="1"/>
    <col min="12014" max="12014" width="7.375" style="60" customWidth="1"/>
    <col min="12015" max="12015" width="12.625" style="60" customWidth="1"/>
    <col min="12016" max="12262" width="9" style="60"/>
    <col min="12263" max="12263" width="25.5" style="60" customWidth="1"/>
    <col min="12264" max="12264" width="8.5" style="60" customWidth="1"/>
    <col min="12265" max="12265" width="9.5" style="60" customWidth="1"/>
    <col min="12266" max="12266" width="6.75" style="60" customWidth="1"/>
    <col min="12267" max="12267" width="22.25" style="60" customWidth="1"/>
    <col min="12268" max="12269" width="9.5" style="60" customWidth="1"/>
    <col min="12270" max="12270" width="7.375" style="60" customWidth="1"/>
    <col min="12271" max="12271" width="12.625" style="60" customWidth="1"/>
    <col min="12272" max="12518" width="9" style="60"/>
    <col min="12519" max="12519" width="25.5" style="60" customWidth="1"/>
    <col min="12520" max="12520" width="8.5" style="60" customWidth="1"/>
    <col min="12521" max="12521" width="9.5" style="60" customWidth="1"/>
    <col min="12522" max="12522" width="6.75" style="60" customWidth="1"/>
    <col min="12523" max="12523" width="22.25" style="60" customWidth="1"/>
    <col min="12524" max="12525" width="9.5" style="60" customWidth="1"/>
    <col min="12526" max="12526" width="7.375" style="60" customWidth="1"/>
    <col min="12527" max="12527" width="12.625" style="60" customWidth="1"/>
    <col min="12528" max="12774" width="9" style="60"/>
    <col min="12775" max="12775" width="25.5" style="60" customWidth="1"/>
    <col min="12776" max="12776" width="8.5" style="60" customWidth="1"/>
    <col min="12777" max="12777" width="9.5" style="60" customWidth="1"/>
    <col min="12778" max="12778" width="6.75" style="60" customWidth="1"/>
    <col min="12779" max="12779" width="22.25" style="60" customWidth="1"/>
    <col min="12780" max="12781" width="9.5" style="60" customWidth="1"/>
    <col min="12782" max="12782" width="7.375" style="60" customWidth="1"/>
    <col min="12783" max="12783" width="12.625" style="60" customWidth="1"/>
    <col min="12784" max="13030" width="9" style="60"/>
    <col min="13031" max="13031" width="25.5" style="60" customWidth="1"/>
    <col min="13032" max="13032" width="8.5" style="60" customWidth="1"/>
    <col min="13033" max="13033" width="9.5" style="60" customWidth="1"/>
    <col min="13034" max="13034" width="6.75" style="60" customWidth="1"/>
    <col min="13035" max="13035" width="22.25" style="60" customWidth="1"/>
    <col min="13036" max="13037" width="9.5" style="60" customWidth="1"/>
    <col min="13038" max="13038" width="7.375" style="60" customWidth="1"/>
    <col min="13039" max="13039" width="12.625" style="60" customWidth="1"/>
    <col min="13040" max="13286" width="9" style="60"/>
    <col min="13287" max="13287" width="25.5" style="60" customWidth="1"/>
    <col min="13288" max="13288" width="8.5" style="60" customWidth="1"/>
    <col min="13289" max="13289" width="9.5" style="60" customWidth="1"/>
    <col min="13290" max="13290" width="6.75" style="60" customWidth="1"/>
    <col min="13291" max="13291" width="22.25" style="60" customWidth="1"/>
    <col min="13292" max="13293" width="9.5" style="60" customWidth="1"/>
    <col min="13294" max="13294" width="7.375" style="60" customWidth="1"/>
    <col min="13295" max="13295" width="12.625" style="60" customWidth="1"/>
    <col min="13296" max="13542" width="9" style="60"/>
    <col min="13543" max="13543" width="25.5" style="60" customWidth="1"/>
    <col min="13544" max="13544" width="8.5" style="60" customWidth="1"/>
    <col min="13545" max="13545" width="9.5" style="60" customWidth="1"/>
    <col min="13546" max="13546" width="6.75" style="60" customWidth="1"/>
    <col min="13547" max="13547" width="22.25" style="60" customWidth="1"/>
    <col min="13548" max="13549" width="9.5" style="60" customWidth="1"/>
    <col min="13550" max="13550" width="7.375" style="60" customWidth="1"/>
    <col min="13551" max="13551" width="12.625" style="60" customWidth="1"/>
    <col min="13552" max="13798" width="9" style="60"/>
    <col min="13799" max="13799" width="25.5" style="60" customWidth="1"/>
    <col min="13800" max="13800" width="8.5" style="60" customWidth="1"/>
    <col min="13801" max="13801" width="9.5" style="60" customWidth="1"/>
    <col min="13802" max="13802" width="6.75" style="60" customWidth="1"/>
    <col min="13803" max="13803" width="22.25" style="60" customWidth="1"/>
    <col min="13804" max="13805" width="9.5" style="60" customWidth="1"/>
    <col min="13806" max="13806" width="7.375" style="60" customWidth="1"/>
    <col min="13807" max="13807" width="12.625" style="60" customWidth="1"/>
    <col min="13808" max="14054" width="9" style="60"/>
    <col min="14055" max="14055" width="25.5" style="60" customWidth="1"/>
    <col min="14056" max="14056" width="8.5" style="60" customWidth="1"/>
    <col min="14057" max="14057" width="9.5" style="60" customWidth="1"/>
    <col min="14058" max="14058" width="6.75" style="60" customWidth="1"/>
    <col min="14059" max="14059" width="22.25" style="60" customWidth="1"/>
    <col min="14060" max="14061" width="9.5" style="60" customWidth="1"/>
    <col min="14062" max="14062" width="7.375" style="60" customWidth="1"/>
    <col min="14063" max="14063" width="12.625" style="60" customWidth="1"/>
    <col min="14064" max="14310" width="9" style="60"/>
    <col min="14311" max="14311" width="25.5" style="60" customWidth="1"/>
    <col min="14312" max="14312" width="8.5" style="60" customWidth="1"/>
    <col min="14313" max="14313" width="9.5" style="60" customWidth="1"/>
    <col min="14314" max="14314" width="6.75" style="60" customWidth="1"/>
    <col min="14315" max="14315" width="22.25" style="60" customWidth="1"/>
    <col min="14316" max="14317" width="9.5" style="60" customWidth="1"/>
    <col min="14318" max="14318" width="7.375" style="60" customWidth="1"/>
    <col min="14319" max="14319" width="12.625" style="60" customWidth="1"/>
    <col min="14320" max="14566" width="9" style="60"/>
    <col min="14567" max="14567" width="25.5" style="60" customWidth="1"/>
    <col min="14568" max="14568" width="8.5" style="60" customWidth="1"/>
    <col min="14569" max="14569" width="9.5" style="60" customWidth="1"/>
    <col min="14570" max="14570" width="6.75" style="60" customWidth="1"/>
    <col min="14571" max="14571" width="22.25" style="60" customWidth="1"/>
    <col min="14572" max="14573" width="9.5" style="60" customWidth="1"/>
    <col min="14574" max="14574" width="7.375" style="60" customWidth="1"/>
    <col min="14575" max="14575" width="12.625" style="60" customWidth="1"/>
    <col min="14576" max="14822" width="9" style="60"/>
    <col min="14823" max="14823" width="25.5" style="60" customWidth="1"/>
    <col min="14824" max="14824" width="8.5" style="60" customWidth="1"/>
    <col min="14825" max="14825" width="9.5" style="60" customWidth="1"/>
    <col min="14826" max="14826" width="6.75" style="60" customWidth="1"/>
    <col min="14827" max="14827" width="22.25" style="60" customWidth="1"/>
    <col min="14828" max="14829" width="9.5" style="60" customWidth="1"/>
    <col min="14830" max="14830" width="7.375" style="60" customWidth="1"/>
    <col min="14831" max="14831" width="12.625" style="60" customWidth="1"/>
    <col min="14832" max="15078" width="9" style="60"/>
    <col min="15079" max="15079" width="25.5" style="60" customWidth="1"/>
    <col min="15080" max="15080" width="8.5" style="60" customWidth="1"/>
    <col min="15081" max="15081" width="9.5" style="60" customWidth="1"/>
    <col min="15082" max="15082" width="6.75" style="60" customWidth="1"/>
    <col min="15083" max="15083" width="22.25" style="60" customWidth="1"/>
    <col min="15084" max="15085" width="9.5" style="60" customWidth="1"/>
    <col min="15086" max="15086" width="7.375" style="60" customWidth="1"/>
    <col min="15087" max="15087" width="12.625" style="60" customWidth="1"/>
    <col min="15088" max="15334" width="9" style="60"/>
    <col min="15335" max="15335" width="25.5" style="60" customWidth="1"/>
    <col min="15336" max="15336" width="8.5" style="60" customWidth="1"/>
    <col min="15337" max="15337" width="9.5" style="60" customWidth="1"/>
    <col min="15338" max="15338" width="6.75" style="60" customWidth="1"/>
    <col min="15339" max="15339" width="22.25" style="60" customWidth="1"/>
    <col min="15340" max="15341" width="9.5" style="60" customWidth="1"/>
    <col min="15342" max="15342" width="7.375" style="60" customWidth="1"/>
    <col min="15343" max="15343" width="12.625" style="60" customWidth="1"/>
    <col min="15344" max="15590" width="9" style="60"/>
    <col min="15591" max="15591" width="25.5" style="60" customWidth="1"/>
    <col min="15592" max="15592" width="8.5" style="60" customWidth="1"/>
    <col min="15593" max="15593" width="9.5" style="60" customWidth="1"/>
    <col min="15594" max="15594" width="6.75" style="60" customWidth="1"/>
    <col min="15595" max="15595" width="22.25" style="60" customWidth="1"/>
    <col min="15596" max="15597" width="9.5" style="60" customWidth="1"/>
    <col min="15598" max="15598" width="7.375" style="60" customWidth="1"/>
    <col min="15599" max="15599" width="12.625" style="60" customWidth="1"/>
    <col min="15600" max="15846" width="9" style="60"/>
    <col min="15847" max="15847" width="25.5" style="60" customWidth="1"/>
    <col min="15848" max="15848" width="8.5" style="60" customWidth="1"/>
    <col min="15849" max="15849" width="9.5" style="60" customWidth="1"/>
    <col min="15850" max="15850" width="6.75" style="60" customWidth="1"/>
    <col min="15851" max="15851" width="22.25" style="60" customWidth="1"/>
    <col min="15852" max="15853" width="9.5" style="60" customWidth="1"/>
    <col min="15854" max="15854" width="7.375" style="60" customWidth="1"/>
    <col min="15855" max="15855" width="12.625" style="60" customWidth="1"/>
    <col min="15856" max="16102" width="9" style="60"/>
    <col min="16103" max="16103" width="25.5" style="60" customWidth="1"/>
    <col min="16104" max="16104" width="8.5" style="60" customWidth="1"/>
    <col min="16105" max="16105" width="9.5" style="60" customWidth="1"/>
    <col min="16106" max="16106" width="6.75" style="60" customWidth="1"/>
    <col min="16107" max="16107" width="22.25" style="60" customWidth="1"/>
    <col min="16108" max="16109" width="9.5" style="60" customWidth="1"/>
    <col min="16110" max="16110" width="7.375" style="60" customWidth="1"/>
    <col min="16111" max="16111" width="12.625" style="60" customWidth="1"/>
    <col min="16112" max="16384" width="9" style="60"/>
  </cols>
  <sheetData>
    <row r="1" ht="24" spans="1:10">
      <c r="A1" s="61" t="s">
        <v>117</v>
      </c>
      <c r="B1" s="61"/>
      <c r="C1" s="61"/>
      <c r="D1" s="61"/>
      <c r="E1" s="61"/>
      <c r="F1" s="61"/>
      <c r="G1" s="61"/>
      <c r="H1" s="61"/>
      <c r="I1" s="61"/>
      <c r="J1" s="61"/>
    </row>
    <row r="2" s="59" customFormat="1" ht="18.75" customHeight="1" spans="1:10">
      <c r="A2" s="62" t="s">
        <v>26</v>
      </c>
      <c r="B2" s="63"/>
      <c r="C2" s="63"/>
      <c r="D2" s="64"/>
      <c r="E2" s="64"/>
      <c r="F2" s="64"/>
      <c r="G2" s="65"/>
      <c r="H2" s="65"/>
      <c r="I2" s="81" t="s">
        <v>27</v>
      </c>
      <c r="J2" s="81"/>
    </row>
    <row r="3" ht="20.25" customHeight="1" spans="1:10">
      <c r="A3" s="66" t="s">
        <v>28</v>
      </c>
      <c r="B3" s="66"/>
      <c r="C3" s="66"/>
      <c r="D3" s="66"/>
      <c r="E3" s="66"/>
      <c r="F3" s="66" t="s">
        <v>29</v>
      </c>
      <c r="G3" s="66"/>
      <c r="H3" s="66"/>
      <c r="I3" s="66"/>
      <c r="J3" s="66"/>
    </row>
    <row r="4" ht="20.25" customHeight="1" spans="1:10">
      <c r="A4" s="67" t="s">
        <v>30</v>
      </c>
      <c r="B4" s="68" t="s">
        <v>105</v>
      </c>
      <c r="C4" s="68" t="s">
        <v>106</v>
      </c>
      <c r="D4" s="68" t="s">
        <v>107</v>
      </c>
      <c r="E4" s="68" t="s">
        <v>115</v>
      </c>
      <c r="F4" s="67" t="s">
        <v>30</v>
      </c>
      <c r="G4" s="68" t="s">
        <v>105</v>
      </c>
      <c r="H4" s="68" t="s">
        <v>106</v>
      </c>
      <c r="I4" s="68" t="s">
        <v>107</v>
      </c>
      <c r="J4" s="68" t="s">
        <v>115</v>
      </c>
    </row>
    <row r="5" ht="20.25" customHeight="1" spans="1:14">
      <c r="A5" s="69" t="s">
        <v>34</v>
      </c>
      <c r="B5" s="70">
        <f>B6+B12</f>
        <v>0</v>
      </c>
      <c r="C5" s="70">
        <f>C6+C12</f>
        <v>233</v>
      </c>
      <c r="D5" s="70">
        <f>D6+D12</f>
        <v>232</v>
      </c>
      <c r="E5" s="139">
        <f>(D5-M5)/M5*100</f>
        <v>-85.0032320620556</v>
      </c>
      <c r="F5" s="69" t="s">
        <v>34</v>
      </c>
      <c r="G5" s="82">
        <f>G6+G11</f>
        <v>0</v>
      </c>
      <c r="H5" s="82">
        <f>H6+H11</f>
        <v>233</v>
      </c>
      <c r="I5" s="82">
        <f>I6+I11</f>
        <v>232</v>
      </c>
      <c r="J5" s="139">
        <f>(I5-N5)/N5*100</f>
        <v>-85.0032320620556</v>
      </c>
      <c r="K5" s="60">
        <v>41630</v>
      </c>
      <c r="L5" s="60">
        <v>41630</v>
      </c>
      <c r="M5" s="60">
        <v>1547</v>
      </c>
      <c r="N5" s="60">
        <v>1547</v>
      </c>
    </row>
    <row r="6" ht="20.25" customHeight="1" spans="1:14">
      <c r="A6" s="71" t="s">
        <v>85</v>
      </c>
      <c r="B6" s="70"/>
      <c r="C6" s="70">
        <v>233</v>
      </c>
      <c r="D6" s="70">
        <v>232</v>
      </c>
      <c r="E6" s="139"/>
      <c r="F6" s="72" t="s">
        <v>86</v>
      </c>
      <c r="G6" s="82"/>
      <c r="H6" s="82"/>
      <c r="I6" s="82"/>
      <c r="J6" s="139"/>
      <c r="L6" s="60">
        <v>83</v>
      </c>
      <c r="N6" s="60">
        <v>1229</v>
      </c>
    </row>
    <row r="7" ht="20.25" customHeight="1" spans="1:10">
      <c r="A7" s="73"/>
      <c r="B7" s="74"/>
      <c r="C7" s="74"/>
      <c r="D7" s="74"/>
      <c r="E7" s="140"/>
      <c r="F7" s="73"/>
      <c r="G7" s="84"/>
      <c r="H7" s="84"/>
      <c r="I7" s="84"/>
      <c r="J7" s="140"/>
    </row>
    <row r="8" ht="20.25" customHeight="1" spans="1:10">
      <c r="A8" s="75"/>
      <c r="B8" s="74"/>
      <c r="C8" s="74"/>
      <c r="D8" s="74"/>
      <c r="E8" s="140"/>
      <c r="F8" s="73"/>
      <c r="G8" s="84"/>
      <c r="H8" s="84"/>
      <c r="I8" s="84"/>
      <c r="J8" s="140"/>
    </row>
    <row r="9" ht="20.25" customHeight="1" spans="1:10">
      <c r="A9" s="75"/>
      <c r="B9" s="74"/>
      <c r="C9" s="74"/>
      <c r="D9" s="74"/>
      <c r="E9" s="140"/>
      <c r="F9" s="73"/>
      <c r="G9" s="84"/>
      <c r="H9" s="84"/>
      <c r="I9" s="84"/>
      <c r="J9" s="140"/>
    </row>
    <row r="10" ht="20.25" customHeight="1" spans="1:10">
      <c r="A10" s="75"/>
      <c r="B10" s="74"/>
      <c r="C10" s="74"/>
      <c r="D10" s="74"/>
      <c r="E10" s="140"/>
      <c r="F10" s="73"/>
      <c r="G10" s="84"/>
      <c r="H10" s="84"/>
      <c r="I10" s="84"/>
      <c r="J10" s="140"/>
    </row>
    <row r="11" ht="20.25" customHeight="1" spans="1:14">
      <c r="A11" s="75"/>
      <c r="B11" s="74"/>
      <c r="C11" s="74"/>
      <c r="D11" s="74"/>
      <c r="E11" s="140"/>
      <c r="F11" s="76" t="s">
        <v>93</v>
      </c>
      <c r="G11" s="85">
        <f>G12+G14+G15</f>
        <v>0</v>
      </c>
      <c r="H11" s="85">
        <f t="shared" ref="H11:I11" si="0">H12+H14+H15</f>
        <v>233</v>
      </c>
      <c r="I11" s="85">
        <f t="shared" si="0"/>
        <v>232</v>
      </c>
      <c r="J11" s="139">
        <f>(I11-N11)/N11*100</f>
        <v>-27.0440251572327</v>
      </c>
      <c r="N11" s="60">
        <v>318</v>
      </c>
    </row>
    <row r="12" ht="20.25" customHeight="1" spans="1:12">
      <c r="A12" s="76" t="s">
        <v>90</v>
      </c>
      <c r="B12" s="70">
        <f>B13+B15</f>
        <v>0</v>
      </c>
      <c r="C12" s="70">
        <f>C13+C15</f>
        <v>0</v>
      </c>
      <c r="D12" s="70">
        <f>D13+D15</f>
        <v>0</v>
      </c>
      <c r="E12" s="139"/>
      <c r="F12" s="77" t="s">
        <v>95</v>
      </c>
      <c r="G12" s="86">
        <f>G13</f>
        <v>0</v>
      </c>
      <c r="H12" s="86">
        <f>H13</f>
        <v>0</v>
      </c>
      <c r="I12" s="86">
        <f>I13</f>
        <v>0</v>
      </c>
      <c r="J12" s="140"/>
      <c r="L12" s="60">
        <v>41547</v>
      </c>
    </row>
    <row r="13" ht="20.25" customHeight="1" spans="1:14">
      <c r="A13" s="78" t="s">
        <v>91</v>
      </c>
      <c r="B13" s="74">
        <f>SUM(B14:B14)</f>
        <v>0</v>
      </c>
      <c r="C13" s="74">
        <f>SUM(C14:C14)</f>
        <v>0</v>
      </c>
      <c r="D13" s="74">
        <f>SUM(D14:D14)</f>
        <v>0</v>
      </c>
      <c r="E13" s="140"/>
      <c r="F13" s="73" t="s">
        <v>97</v>
      </c>
      <c r="G13" s="86"/>
      <c r="H13" s="86"/>
      <c r="I13" s="86"/>
      <c r="J13" s="140"/>
      <c r="L13" s="60">
        <v>0</v>
      </c>
      <c r="N13" s="60">
        <v>0</v>
      </c>
    </row>
    <row r="14" ht="20.25" customHeight="1" spans="1:10">
      <c r="A14" s="73" t="s">
        <v>96</v>
      </c>
      <c r="B14" s="74"/>
      <c r="C14" s="74"/>
      <c r="D14" s="74"/>
      <c r="E14" s="140"/>
      <c r="F14" s="77" t="s">
        <v>116</v>
      </c>
      <c r="G14" s="86"/>
      <c r="H14" s="86">
        <v>233</v>
      </c>
      <c r="I14" s="86">
        <v>232</v>
      </c>
      <c r="J14" s="140"/>
    </row>
    <row r="15" ht="20.25" customHeight="1" spans="1:14">
      <c r="A15" s="77" t="s">
        <v>102</v>
      </c>
      <c r="B15" s="74"/>
      <c r="C15" s="74"/>
      <c r="D15" s="74"/>
      <c r="E15" s="140"/>
      <c r="F15" s="77" t="s">
        <v>103</v>
      </c>
      <c r="G15" s="86"/>
      <c r="H15" s="86"/>
      <c r="I15" s="86"/>
      <c r="J15" s="139"/>
      <c r="L15" s="60">
        <v>40000</v>
      </c>
      <c r="M15" s="60">
        <v>1547</v>
      </c>
      <c r="N15" s="60">
        <v>318</v>
      </c>
    </row>
    <row r="16" ht="20.25" customHeight="1" spans="12:12">
      <c r="L16" s="60">
        <v>1547</v>
      </c>
    </row>
    <row r="17" ht="20.25" customHeight="1" spans="4:11">
      <c r="D17" s="80"/>
      <c r="K17" s="60">
        <v>1630</v>
      </c>
    </row>
    <row r="18" spans="2:3">
      <c r="B18" s="80"/>
      <c r="C18" s="80"/>
    </row>
    <row r="19" spans="7:9">
      <c r="G19" s="80"/>
      <c r="H19" s="80"/>
      <c r="I19" s="80"/>
    </row>
    <row r="20" spans="4:4">
      <c r="D20" s="80"/>
    </row>
    <row r="21" spans="4:4">
      <c r="D21" s="80"/>
    </row>
    <row r="24" spans="4:4">
      <c r="D24" s="80"/>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scale="85" orientation="portrait"/>
  <headerFooter alignWithMargins="0">
    <oddFooter>&amp;C第 &amp;P+3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Zeros="0" workbookViewId="0">
      <selection activeCell="A1" sqref="A1:J1"/>
    </sheetView>
  </sheetViews>
  <sheetFormatPr defaultColWidth="9" defaultRowHeight="14.25"/>
  <cols>
    <col min="1" max="1" width="23.25" style="60" customWidth="1"/>
    <col min="2" max="3" width="8.5" style="60" customWidth="1"/>
    <col min="4" max="4" width="9.5" style="60" customWidth="1"/>
    <col min="5" max="5" width="7.625" style="60" customWidth="1"/>
    <col min="6" max="6" width="20.25" style="60" customWidth="1"/>
    <col min="7" max="9" width="9.5" style="60" customWidth="1"/>
    <col min="10" max="10" width="7.625" style="60" customWidth="1"/>
    <col min="11" max="12" width="9" style="60" hidden="1" customWidth="1"/>
    <col min="13" max="230" width="9" style="60"/>
    <col min="231" max="231" width="25.5" style="60" customWidth="1"/>
    <col min="232" max="232" width="8.5" style="60" customWidth="1"/>
    <col min="233" max="233" width="9.5" style="60" customWidth="1"/>
    <col min="234" max="234" width="6.75" style="60" customWidth="1"/>
    <col min="235" max="235" width="22.25" style="60" customWidth="1"/>
    <col min="236" max="237" width="9.5" style="60" customWidth="1"/>
    <col min="238" max="238" width="7.375" style="60" customWidth="1"/>
    <col min="239" max="239" width="12.625" style="60" customWidth="1"/>
    <col min="240" max="486" width="9" style="60"/>
    <col min="487" max="487" width="25.5" style="60" customWidth="1"/>
    <col min="488" max="488" width="8.5" style="60" customWidth="1"/>
    <col min="489" max="489" width="9.5" style="60" customWidth="1"/>
    <col min="490" max="490" width="6.75" style="60" customWidth="1"/>
    <col min="491" max="491" width="22.25" style="60" customWidth="1"/>
    <col min="492" max="493" width="9.5" style="60" customWidth="1"/>
    <col min="494" max="494" width="7.375" style="60" customWidth="1"/>
    <col min="495" max="495" width="12.625" style="60" customWidth="1"/>
    <col min="496" max="742" width="9" style="60"/>
    <col min="743" max="743" width="25.5" style="60" customWidth="1"/>
    <col min="744" max="744" width="8.5" style="60" customWidth="1"/>
    <col min="745" max="745" width="9.5" style="60" customWidth="1"/>
    <col min="746" max="746" width="6.75" style="60" customWidth="1"/>
    <col min="747" max="747" width="22.25" style="60" customWidth="1"/>
    <col min="748" max="749" width="9.5" style="60" customWidth="1"/>
    <col min="750" max="750" width="7.375" style="60" customWidth="1"/>
    <col min="751" max="751" width="12.625" style="60" customWidth="1"/>
    <col min="752" max="998" width="9" style="60"/>
    <col min="999" max="999" width="25.5" style="60" customWidth="1"/>
    <col min="1000" max="1000" width="8.5" style="60" customWidth="1"/>
    <col min="1001" max="1001" width="9.5" style="60" customWidth="1"/>
    <col min="1002" max="1002" width="6.75" style="60" customWidth="1"/>
    <col min="1003" max="1003" width="22.25" style="60" customWidth="1"/>
    <col min="1004" max="1005" width="9.5" style="60" customWidth="1"/>
    <col min="1006" max="1006" width="7.375" style="60" customWidth="1"/>
    <col min="1007" max="1007" width="12.625" style="60" customWidth="1"/>
    <col min="1008" max="1254" width="9" style="60"/>
    <col min="1255" max="1255" width="25.5" style="60" customWidth="1"/>
    <col min="1256" max="1256" width="8.5" style="60" customWidth="1"/>
    <col min="1257" max="1257" width="9.5" style="60" customWidth="1"/>
    <col min="1258" max="1258" width="6.75" style="60" customWidth="1"/>
    <col min="1259" max="1259" width="22.25" style="60" customWidth="1"/>
    <col min="1260" max="1261" width="9.5" style="60" customWidth="1"/>
    <col min="1262" max="1262" width="7.375" style="60" customWidth="1"/>
    <col min="1263" max="1263" width="12.625" style="60" customWidth="1"/>
    <col min="1264" max="1510" width="9" style="60"/>
    <col min="1511" max="1511" width="25.5" style="60" customWidth="1"/>
    <col min="1512" max="1512" width="8.5" style="60" customWidth="1"/>
    <col min="1513" max="1513" width="9.5" style="60" customWidth="1"/>
    <col min="1514" max="1514" width="6.75" style="60" customWidth="1"/>
    <col min="1515" max="1515" width="22.25" style="60" customWidth="1"/>
    <col min="1516" max="1517" width="9.5" style="60" customWidth="1"/>
    <col min="1518" max="1518" width="7.375" style="60" customWidth="1"/>
    <col min="1519" max="1519" width="12.625" style="60" customWidth="1"/>
    <col min="1520" max="1766" width="9" style="60"/>
    <col min="1767" max="1767" width="25.5" style="60" customWidth="1"/>
    <col min="1768" max="1768" width="8.5" style="60" customWidth="1"/>
    <col min="1769" max="1769" width="9.5" style="60" customWidth="1"/>
    <col min="1770" max="1770" width="6.75" style="60" customWidth="1"/>
    <col min="1771" max="1771" width="22.25" style="60" customWidth="1"/>
    <col min="1772" max="1773" width="9.5" style="60" customWidth="1"/>
    <col min="1774" max="1774" width="7.375" style="60" customWidth="1"/>
    <col min="1775" max="1775" width="12.625" style="60" customWidth="1"/>
    <col min="1776" max="2022" width="9" style="60"/>
    <col min="2023" max="2023" width="25.5" style="60" customWidth="1"/>
    <col min="2024" max="2024" width="8.5" style="60" customWidth="1"/>
    <col min="2025" max="2025" width="9.5" style="60" customWidth="1"/>
    <col min="2026" max="2026" width="6.75" style="60" customWidth="1"/>
    <col min="2027" max="2027" width="22.25" style="60" customWidth="1"/>
    <col min="2028" max="2029" width="9.5" style="60" customWidth="1"/>
    <col min="2030" max="2030" width="7.375" style="60" customWidth="1"/>
    <col min="2031" max="2031" width="12.625" style="60" customWidth="1"/>
    <col min="2032" max="2278" width="9" style="60"/>
    <col min="2279" max="2279" width="25.5" style="60" customWidth="1"/>
    <col min="2280" max="2280" width="8.5" style="60" customWidth="1"/>
    <col min="2281" max="2281" width="9.5" style="60" customWidth="1"/>
    <col min="2282" max="2282" width="6.75" style="60" customWidth="1"/>
    <col min="2283" max="2283" width="22.25" style="60" customWidth="1"/>
    <col min="2284" max="2285" width="9.5" style="60" customWidth="1"/>
    <col min="2286" max="2286" width="7.375" style="60" customWidth="1"/>
    <col min="2287" max="2287" width="12.625" style="60" customWidth="1"/>
    <col min="2288" max="2534" width="9" style="60"/>
    <col min="2535" max="2535" width="25.5" style="60" customWidth="1"/>
    <col min="2536" max="2536" width="8.5" style="60" customWidth="1"/>
    <col min="2537" max="2537" width="9.5" style="60" customWidth="1"/>
    <col min="2538" max="2538" width="6.75" style="60" customWidth="1"/>
    <col min="2539" max="2539" width="22.25" style="60" customWidth="1"/>
    <col min="2540" max="2541" width="9.5" style="60" customWidth="1"/>
    <col min="2542" max="2542" width="7.375" style="60" customWidth="1"/>
    <col min="2543" max="2543" width="12.625" style="60" customWidth="1"/>
    <col min="2544" max="2790" width="9" style="60"/>
    <col min="2791" max="2791" width="25.5" style="60" customWidth="1"/>
    <col min="2792" max="2792" width="8.5" style="60" customWidth="1"/>
    <col min="2793" max="2793" width="9.5" style="60" customWidth="1"/>
    <col min="2794" max="2794" width="6.75" style="60" customWidth="1"/>
    <col min="2795" max="2795" width="22.25" style="60" customWidth="1"/>
    <col min="2796" max="2797" width="9.5" style="60" customWidth="1"/>
    <col min="2798" max="2798" width="7.375" style="60" customWidth="1"/>
    <col min="2799" max="2799" width="12.625" style="60" customWidth="1"/>
    <col min="2800" max="3046" width="9" style="60"/>
    <col min="3047" max="3047" width="25.5" style="60" customWidth="1"/>
    <col min="3048" max="3048" width="8.5" style="60" customWidth="1"/>
    <col min="3049" max="3049" width="9.5" style="60" customWidth="1"/>
    <col min="3050" max="3050" width="6.75" style="60" customWidth="1"/>
    <col min="3051" max="3051" width="22.25" style="60" customWidth="1"/>
    <col min="3052" max="3053" width="9.5" style="60" customWidth="1"/>
    <col min="3054" max="3054" width="7.375" style="60" customWidth="1"/>
    <col min="3055" max="3055" width="12.625" style="60" customWidth="1"/>
    <col min="3056" max="3302" width="9" style="60"/>
    <col min="3303" max="3303" width="25.5" style="60" customWidth="1"/>
    <col min="3304" max="3304" width="8.5" style="60" customWidth="1"/>
    <col min="3305" max="3305" width="9.5" style="60" customWidth="1"/>
    <col min="3306" max="3306" width="6.75" style="60" customWidth="1"/>
    <col min="3307" max="3307" width="22.25" style="60" customWidth="1"/>
    <col min="3308" max="3309" width="9.5" style="60" customWidth="1"/>
    <col min="3310" max="3310" width="7.375" style="60" customWidth="1"/>
    <col min="3311" max="3311" width="12.625" style="60" customWidth="1"/>
    <col min="3312" max="3558" width="9" style="60"/>
    <col min="3559" max="3559" width="25.5" style="60" customWidth="1"/>
    <col min="3560" max="3560" width="8.5" style="60" customWidth="1"/>
    <col min="3561" max="3561" width="9.5" style="60" customWidth="1"/>
    <col min="3562" max="3562" width="6.75" style="60" customWidth="1"/>
    <col min="3563" max="3563" width="22.25" style="60" customWidth="1"/>
    <col min="3564" max="3565" width="9.5" style="60" customWidth="1"/>
    <col min="3566" max="3566" width="7.375" style="60" customWidth="1"/>
    <col min="3567" max="3567" width="12.625" style="60" customWidth="1"/>
    <col min="3568" max="3814" width="9" style="60"/>
    <col min="3815" max="3815" width="25.5" style="60" customWidth="1"/>
    <col min="3816" max="3816" width="8.5" style="60" customWidth="1"/>
    <col min="3817" max="3817" width="9.5" style="60" customWidth="1"/>
    <col min="3818" max="3818" width="6.75" style="60" customWidth="1"/>
    <col min="3819" max="3819" width="22.25" style="60" customWidth="1"/>
    <col min="3820" max="3821" width="9.5" style="60" customWidth="1"/>
    <col min="3822" max="3822" width="7.375" style="60" customWidth="1"/>
    <col min="3823" max="3823" width="12.625" style="60" customWidth="1"/>
    <col min="3824" max="4070" width="9" style="60"/>
    <col min="4071" max="4071" width="25.5" style="60" customWidth="1"/>
    <col min="4072" max="4072" width="8.5" style="60" customWidth="1"/>
    <col min="4073" max="4073" width="9.5" style="60" customWidth="1"/>
    <col min="4074" max="4074" width="6.75" style="60" customWidth="1"/>
    <col min="4075" max="4075" width="22.25" style="60" customWidth="1"/>
    <col min="4076" max="4077" width="9.5" style="60" customWidth="1"/>
    <col min="4078" max="4078" width="7.375" style="60" customWidth="1"/>
    <col min="4079" max="4079" width="12.625" style="60" customWidth="1"/>
    <col min="4080" max="4326" width="9" style="60"/>
    <col min="4327" max="4327" width="25.5" style="60" customWidth="1"/>
    <col min="4328" max="4328" width="8.5" style="60" customWidth="1"/>
    <col min="4329" max="4329" width="9.5" style="60" customWidth="1"/>
    <col min="4330" max="4330" width="6.75" style="60" customWidth="1"/>
    <col min="4331" max="4331" width="22.25" style="60" customWidth="1"/>
    <col min="4332" max="4333" width="9.5" style="60" customWidth="1"/>
    <col min="4334" max="4334" width="7.375" style="60" customWidth="1"/>
    <col min="4335" max="4335" width="12.625" style="60" customWidth="1"/>
    <col min="4336" max="4582" width="9" style="60"/>
    <col min="4583" max="4583" width="25.5" style="60" customWidth="1"/>
    <col min="4584" max="4584" width="8.5" style="60" customWidth="1"/>
    <col min="4585" max="4585" width="9.5" style="60" customWidth="1"/>
    <col min="4586" max="4586" width="6.75" style="60" customWidth="1"/>
    <col min="4587" max="4587" width="22.25" style="60" customWidth="1"/>
    <col min="4588" max="4589" width="9.5" style="60" customWidth="1"/>
    <col min="4590" max="4590" width="7.375" style="60" customWidth="1"/>
    <col min="4591" max="4591" width="12.625" style="60" customWidth="1"/>
    <col min="4592" max="4838" width="9" style="60"/>
    <col min="4839" max="4839" width="25.5" style="60" customWidth="1"/>
    <col min="4840" max="4840" width="8.5" style="60" customWidth="1"/>
    <col min="4841" max="4841" width="9.5" style="60" customWidth="1"/>
    <col min="4842" max="4842" width="6.75" style="60" customWidth="1"/>
    <col min="4843" max="4843" width="22.25" style="60" customWidth="1"/>
    <col min="4844" max="4845" width="9.5" style="60" customWidth="1"/>
    <col min="4846" max="4846" width="7.375" style="60" customWidth="1"/>
    <col min="4847" max="4847" width="12.625" style="60" customWidth="1"/>
    <col min="4848" max="5094" width="9" style="60"/>
    <col min="5095" max="5095" width="25.5" style="60" customWidth="1"/>
    <col min="5096" max="5096" width="8.5" style="60" customWidth="1"/>
    <col min="5097" max="5097" width="9.5" style="60" customWidth="1"/>
    <col min="5098" max="5098" width="6.75" style="60" customWidth="1"/>
    <col min="5099" max="5099" width="22.25" style="60" customWidth="1"/>
    <col min="5100" max="5101" width="9.5" style="60" customWidth="1"/>
    <col min="5102" max="5102" width="7.375" style="60" customWidth="1"/>
    <col min="5103" max="5103" width="12.625" style="60" customWidth="1"/>
    <col min="5104" max="5350" width="9" style="60"/>
    <col min="5351" max="5351" width="25.5" style="60" customWidth="1"/>
    <col min="5352" max="5352" width="8.5" style="60" customWidth="1"/>
    <col min="5353" max="5353" width="9.5" style="60" customWidth="1"/>
    <col min="5354" max="5354" width="6.75" style="60" customWidth="1"/>
    <col min="5355" max="5355" width="22.25" style="60" customWidth="1"/>
    <col min="5356" max="5357" width="9.5" style="60" customWidth="1"/>
    <col min="5358" max="5358" width="7.375" style="60" customWidth="1"/>
    <col min="5359" max="5359" width="12.625" style="60" customWidth="1"/>
    <col min="5360" max="5606" width="9" style="60"/>
    <col min="5607" max="5607" width="25.5" style="60" customWidth="1"/>
    <col min="5608" max="5608" width="8.5" style="60" customWidth="1"/>
    <col min="5609" max="5609" width="9.5" style="60" customWidth="1"/>
    <col min="5610" max="5610" width="6.75" style="60" customWidth="1"/>
    <col min="5611" max="5611" width="22.25" style="60" customWidth="1"/>
    <col min="5612" max="5613" width="9.5" style="60" customWidth="1"/>
    <col min="5614" max="5614" width="7.375" style="60" customWidth="1"/>
    <col min="5615" max="5615" width="12.625" style="60" customWidth="1"/>
    <col min="5616" max="5862" width="9" style="60"/>
    <col min="5863" max="5863" width="25.5" style="60" customWidth="1"/>
    <col min="5864" max="5864" width="8.5" style="60" customWidth="1"/>
    <col min="5865" max="5865" width="9.5" style="60" customWidth="1"/>
    <col min="5866" max="5866" width="6.75" style="60" customWidth="1"/>
    <col min="5867" max="5867" width="22.25" style="60" customWidth="1"/>
    <col min="5868" max="5869" width="9.5" style="60" customWidth="1"/>
    <col min="5870" max="5870" width="7.375" style="60" customWidth="1"/>
    <col min="5871" max="5871" width="12.625" style="60" customWidth="1"/>
    <col min="5872" max="6118" width="9" style="60"/>
    <col min="6119" max="6119" width="25.5" style="60" customWidth="1"/>
    <col min="6120" max="6120" width="8.5" style="60" customWidth="1"/>
    <col min="6121" max="6121" width="9.5" style="60" customWidth="1"/>
    <col min="6122" max="6122" width="6.75" style="60" customWidth="1"/>
    <col min="6123" max="6123" width="22.25" style="60" customWidth="1"/>
    <col min="6124" max="6125" width="9.5" style="60" customWidth="1"/>
    <col min="6126" max="6126" width="7.375" style="60" customWidth="1"/>
    <col min="6127" max="6127" width="12.625" style="60" customWidth="1"/>
    <col min="6128" max="6374" width="9" style="60"/>
    <col min="6375" max="6375" width="25.5" style="60" customWidth="1"/>
    <col min="6376" max="6376" width="8.5" style="60" customWidth="1"/>
    <col min="6377" max="6377" width="9.5" style="60" customWidth="1"/>
    <col min="6378" max="6378" width="6.75" style="60" customWidth="1"/>
    <col min="6379" max="6379" width="22.25" style="60" customWidth="1"/>
    <col min="6380" max="6381" width="9.5" style="60" customWidth="1"/>
    <col min="6382" max="6382" width="7.375" style="60" customWidth="1"/>
    <col min="6383" max="6383" width="12.625" style="60" customWidth="1"/>
    <col min="6384" max="6630" width="9" style="60"/>
    <col min="6631" max="6631" width="25.5" style="60" customWidth="1"/>
    <col min="6632" max="6632" width="8.5" style="60" customWidth="1"/>
    <col min="6633" max="6633" width="9.5" style="60" customWidth="1"/>
    <col min="6634" max="6634" width="6.75" style="60" customWidth="1"/>
    <col min="6635" max="6635" width="22.25" style="60" customWidth="1"/>
    <col min="6636" max="6637" width="9.5" style="60" customWidth="1"/>
    <col min="6638" max="6638" width="7.375" style="60" customWidth="1"/>
    <col min="6639" max="6639" width="12.625" style="60" customWidth="1"/>
    <col min="6640" max="6886" width="9" style="60"/>
    <col min="6887" max="6887" width="25.5" style="60" customWidth="1"/>
    <col min="6888" max="6888" width="8.5" style="60" customWidth="1"/>
    <col min="6889" max="6889" width="9.5" style="60" customWidth="1"/>
    <col min="6890" max="6890" width="6.75" style="60" customWidth="1"/>
    <col min="6891" max="6891" width="22.25" style="60" customWidth="1"/>
    <col min="6892" max="6893" width="9.5" style="60" customWidth="1"/>
    <col min="6894" max="6894" width="7.375" style="60" customWidth="1"/>
    <col min="6895" max="6895" width="12.625" style="60" customWidth="1"/>
    <col min="6896" max="7142" width="9" style="60"/>
    <col min="7143" max="7143" width="25.5" style="60" customWidth="1"/>
    <col min="7144" max="7144" width="8.5" style="60" customWidth="1"/>
    <col min="7145" max="7145" width="9.5" style="60" customWidth="1"/>
    <col min="7146" max="7146" width="6.75" style="60" customWidth="1"/>
    <col min="7147" max="7147" width="22.25" style="60" customWidth="1"/>
    <col min="7148" max="7149" width="9.5" style="60" customWidth="1"/>
    <col min="7150" max="7150" width="7.375" style="60" customWidth="1"/>
    <col min="7151" max="7151" width="12.625" style="60" customWidth="1"/>
    <col min="7152" max="7398" width="9" style="60"/>
    <col min="7399" max="7399" width="25.5" style="60" customWidth="1"/>
    <col min="7400" max="7400" width="8.5" style="60" customWidth="1"/>
    <col min="7401" max="7401" width="9.5" style="60" customWidth="1"/>
    <col min="7402" max="7402" width="6.75" style="60" customWidth="1"/>
    <col min="7403" max="7403" width="22.25" style="60" customWidth="1"/>
    <col min="7404" max="7405" width="9.5" style="60" customWidth="1"/>
    <col min="7406" max="7406" width="7.375" style="60" customWidth="1"/>
    <col min="7407" max="7407" width="12.625" style="60" customWidth="1"/>
    <col min="7408" max="7654" width="9" style="60"/>
    <col min="7655" max="7655" width="25.5" style="60" customWidth="1"/>
    <col min="7656" max="7656" width="8.5" style="60" customWidth="1"/>
    <col min="7657" max="7657" width="9.5" style="60" customWidth="1"/>
    <col min="7658" max="7658" width="6.75" style="60" customWidth="1"/>
    <col min="7659" max="7659" width="22.25" style="60" customWidth="1"/>
    <col min="7660" max="7661" width="9.5" style="60" customWidth="1"/>
    <col min="7662" max="7662" width="7.375" style="60" customWidth="1"/>
    <col min="7663" max="7663" width="12.625" style="60" customWidth="1"/>
    <col min="7664" max="7910" width="9" style="60"/>
    <col min="7911" max="7911" width="25.5" style="60" customWidth="1"/>
    <col min="7912" max="7912" width="8.5" style="60" customWidth="1"/>
    <col min="7913" max="7913" width="9.5" style="60" customWidth="1"/>
    <col min="7914" max="7914" width="6.75" style="60" customWidth="1"/>
    <col min="7915" max="7915" width="22.25" style="60" customWidth="1"/>
    <col min="7916" max="7917" width="9.5" style="60" customWidth="1"/>
    <col min="7918" max="7918" width="7.375" style="60" customWidth="1"/>
    <col min="7919" max="7919" width="12.625" style="60" customWidth="1"/>
    <col min="7920" max="8166" width="9" style="60"/>
    <col min="8167" max="8167" width="25.5" style="60" customWidth="1"/>
    <col min="8168" max="8168" width="8.5" style="60" customWidth="1"/>
    <col min="8169" max="8169" width="9.5" style="60" customWidth="1"/>
    <col min="8170" max="8170" width="6.75" style="60" customWidth="1"/>
    <col min="8171" max="8171" width="22.25" style="60" customWidth="1"/>
    <col min="8172" max="8173" width="9.5" style="60" customWidth="1"/>
    <col min="8174" max="8174" width="7.375" style="60" customWidth="1"/>
    <col min="8175" max="8175" width="12.625" style="60" customWidth="1"/>
    <col min="8176" max="8422" width="9" style="60"/>
    <col min="8423" max="8423" width="25.5" style="60" customWidth="1"/>
    <col min="8424" max="8424" width="8.5" style="60" customWidth="1"/>
    <col min="8425" max="8425" width="9.5" style="60" customWidth="1"/>
    <col min="8426" max="8426" width="6.75" style="60" customWidth="1"/>
    <col min="8427" max="8427" width="22.25" style="60" customWidth="1"/>
    <col min="8428" max="8429" width="9.5" style="60" customWidth="1"/>
    <col min="8430" max="8430" width="7.375" style="60" customWidth="1"/>
    <col min="8431" max="8431" width="12.625" style="60" customWidth="1"/>
    <col min="8432" max="8678" width="9" style="60"/>
    <col min="8679" max="8679" width="25.5" style="60" customWidth="1"/>
    <col min="8680" max="8680" width="8.5" style="60" customWidth="1"/>
    <col min="8681" max="8681" width="9.5" style="60" customWidth="1"/>
    <col min="8682" max="8682" width="6.75" style="60" customWidth="1"/>
    <col min="8683" max="8683" width="22.25" style="60" customWidth="1"/>
    <col min="8684" max="8685" width="9.5" style="60" customWidth="1"/>
    <col min="8686" max="8686" width="7.375" style="60" customWidth="1"/>
    <col min="8687" max="8687" width="12.625" style="60" customWidth="1"/>
    <col min="8688" max="8934" width="9" style="60"/>
    <col min="8935" max="8935" width="25.5" style="60" customWidth="1"/>
    <col min="8936" max="8936" width="8.5" style="60" customWidth="1"/>
    <col min="8937" max="8937" width="9.5" style="60" customWidth="1"/>
    <col min="8938" max="8938" width="6.75" style="60" customWidth="1"/>
    <col min="8939" max="8939" width="22.25" style="60" customWidth="1"/>
    <col min="8940" max="8941" width="9.5" style="60" customWidth="1"/>
    <col min="8942" max="8942" width="7.375" style="60" customWidth="1"/>
    <col min="8943" max="8943" width="12.625" style="60" customWidth="1"/>
    <col min="8944" max="9190" width="9" style="60"/>
    <col min="9191" max="9191" width="25.5" style="60" customWidth="1"/>
    <col min="9192" max="9192" width="8.5" style="60" customWidth="1"/>
    <col min="9193" max="9193" width="9.5" style="60" customWidth="1"/>
    <col min="9194" max="9194" width="6.75" style="60" customWidth="1"/>
    <col min="9195" max="9195" width="22.25" style="60" customWidth="1"/>
    <col min="9196" max="9197" width="9.5" style="60" customWidth="1"/>
    <col min="9198" max="9198" width="7.375" style="60" customWidth="1"/>
    <col min="9199" max="9199" width="12.625" style="60" customWidth="1"/>
    <col min="9200" max="9446" width="9" style="60"/>
    <col min="9447" max="9447" width="25.5" style="60" customWidth="1"/>
    <col min="9448" max="9448" width="8.5" style="60" customWidth="1"/>
    <col min="9449" max="9449" width="9.5" style="60" customWidth="1"/>
    <col min="9450" max="9450" width="6.75" style="60" customWidth="1"/>
    <col min="9451" max="9451" width="22.25" style="60" customWidth="1"/>
    <col min="9452" max="9453" width="9.5" style="60" customWidth="1"/>
    <col min="9454" max="9454" width="7.375" style="60" customWidth="1"/>
    <col min="9455" max="9455" width="12.625" style="60" customWidth="1"/>
    <col min="9456" max="9702" width="9" style="60"/>
    <col min="9703" max="9703" width="25.5" style="60" customWidth="1"/>
    <col min="9704" max="9704" width="8.5" style="60" customWidth="1"/>
    <col min="9705" max="9705" width="9.5" style="60" customWidth="1"/>
    <col min="9706" max="9706" width="6.75" style="60" customWidth="1"/>
    <col min="9707" max="9707" width="22.25" style="60" customWidth="1"/>
    <col min="9708" max="9709" width="9.5" style="60" customWidth="1"/>
    <col min="9710" max="9710" width="7.375" style="60" customWidth="1"/>
    <col min="9711" max="9711" width="12.625" style="60" customWidth="1"/>
    <col min="9712" max="9958" width="9" style="60"/>
    <col min="9959" max="9959" width="25.5" style="60" customWidth="1"/>
    <col min="9960" max="9960" width="8.5" style="60" customWidth="1"/>
    <col min="9961" max="9961" width="9.5" style="60" customWidth="1"/>
    <col min="9962" max="9962" width="6.75" style="60" customWidth="1"/>
    <col min="9963" max="9963" width="22.25" style="60" customWidth="1"/>
    <col min="9964" max="9965" width="9.5" style="60" customWidth="1"/>
    <col min="9966" max="9966" width="7.375" style="60" customWidth="1"/>
    <col min="9967" max="9967" width="12.625" style="60" customWidth="1"/>
    <col min="9968" max="10214" width="9" style="60"/>
    <col min="10215" max="10215" width="25.5" style="60" customWidth="1"/>
    <col min="10216" max="10216" width="8.5" style="60" customWidth="1"/>
    <col min="10217" max="10217" width="9.5" style="60" customWidth="1"/>
    <col min="10218" max="10218" width="6.75" style="60" customWidth="1"/>
    <col min="10219" max="10219" width="22.25" style="60" customWidth="1"/>
    <col min="10220" max="10221" width="9.5" style="60" customWidth="1"/>
    <col min="10222" max="10222" width="7.375" style="60" customWidth="1"/>
    <col min="10223" max="10223" width="12.625" style="60" customWidth="1"/>
    <col min="10224" max="10470" width="9" style="60"/>
    <col min="10471" max="10471" width="25.5" style="60" customWidth="1"/>
    <col min="10472" max="10472" width="8.5" style="60" customWidth="1"/>
    <col min="10473" max="10473" width="9.5" style="60" customWidth="1"/>
    <col min="10474" max="10474" width="6.75" style="60" customWidth="1"/>
    <col min="10475" max="10475" width="22.25" style="60" customWidth="1"/>
    <col min="10476" max="10477" width="9.5" style="60" customWidth="1"/>
    <col min="10478" max="10478" width="7.375" style="60" customWidth="1"/>
    <col min="10479" max="10479" width="12.625" style="60" customWidth="1"/>
    <col min="10480" max="10726" width="9" style="60"/>
    <col min="10727" max="10727" width="25.5" style="60" customWidth="1"/>
    <col min="10728" max="10728" width="8.5" style="60" customWidth="1"/>
    <col min="10729" max="10729" width="9.5" style="60" customWidth="1"/>
    <col min="10730" max="10730" width="6.75" style="60" customWidth="1"/>
    <col min="10731" max="10731" width="22.25" style="60" customWidth="1"/>
    <col min="10732" max="10733" width="9.5" style="60" customWidth="1"/>
    <col min="10734" max="10734" width="7.375" style="60" customWidth="1"/>
    <col min="10735" max="10735" width="12.625" style="60" customWidth="1"/>
    <col min="10736" max="10982" width="9" style="60"/>
    <col min="10983" max="10983" width="25.5" style="60" customWidth="1"/>
    <col min="10984" max="10984" width="8.5" style="60" customWidth="1"/>
    <col min="10985" max="10985" width="9.5" style="60" customWidth="1"/>
    <col min="10986" max="10986" width="6.75" style="60" customWidth="1"/>
    <col min="10987" max="10987" width="22.25" style="60" customWidth="1"/>
    <col min="10988" max="10989" width="9.5" style="60" customWidth="1"/>
    <col min="10990" max="10990" width="7.375" style="60" customWidth="1"/>
    <col min="10991" max="10991" width="12.625" style="60" customWidth="1"/>
    <col min="10992" max="11238" width="9" style="60"/>
    <col min="11239" max="11239" width="25.5" style="60" customWidth="1"/>
    <col min="11240" max="11240" width="8.5" style="60" customWidth="1"/>
    <col min="11241" max="11241" width="9.5" style="60" customWidth="1"/>
    <col min="11242" max="11242" width="6.75" style="60" customWidth="1"/>
    <col min="11243" max="11243" width="22.25" style="60" customWidth="1"/>
    <col min="11244" max="11245" width="9.5" style="60" customWidth="1"/>
    <col min="11246" max="11246" width="7.375" style="60" customWidth="1"/>
    <col min="11247" max="11247" width="12.625" style="60" customWidth="1"/>
    <col min="11248" max="11494" width="9" style="60"/>
    <col min="11495" max="11495" width="25.5" style="60" customWidth="1"/>
    <col min="11496" max="11496" width="8.5" style="60" customWidth="1"/>
    <col min="11497" max="11497" width="9.5" style="60" customWidth="1"/>
    <col min="11498" max="11498" width="6.75" style="60" customWidth="1"/>
    <col min="11499" max="11499" width="22.25" style="60" customWidth="1"/>
    <col min="11500" max="11501" width="9.5" style="60" customWidth="1"/>
    <col min="11502" max="11502" width="7.375" style="60" customWidth="1"/>
    <col min="11503" max="11503" width="12.625" style="60" customWidth="1"/>
    <col min="11504" max="11750" width="9" style="60"/>
    <col min="11751" max="11751" width="25.5" style="60" customWidth="1"/>
    <col min="11752" max="11752" width="8.5" style="60" customWidth="1"/>
    <col min="11753" max="11753" width="9.5" style="60" customWidth="1"/>
    <col min="11754" max="11754" width="6.75" style="60" customWidth="1"/>
    <col min="11755" max="11755" width="22.25" style="60" customWidth="1"/>
    <col min="11756" max="11757" width="9.5" style="60" customWidth="1"/>
    <col min="11758" max="11758" width="7.375" style="60" customWidth="1"/>
    <col min="11759" max="11759" width="12.625" style="60" customWidth="1"/>
    <col min="11760" max="12006" width="9" style="60"/>
    <col min="12007" max="12007" width="25.5" style="60" customWidth="1"/>
    <col min="12008" max="12008" width="8.5" style="60" customWidth="1"/>
    <col min="12009" max="12009" width="9.5" style="60" customWidth="1"/>
    <col min="12010" max="12010" width="6.75" style="60" customWidth="1"/>
    <col min="12011" max="12011" width="22.25" style="60" customWidth="1"/>
    <col min="12012" max="12013" width="9.5" style="60" customWidth="1"/>
    <col min="12014" max="12014" width="7.375" style="60" customWidth="1"/>
    <col min="12015" max="12015" width="12.625" style="60" customWidth="1"/>
    <col min="12016" max="12262" width="9" style="60"/>
    <col min="12263" max="12263" width="25.5" style="60" customWidth="1"/>
    <col min="12264" max="12264" width="8.5" style="60" customWidth="1"/>
    <col min="12265" max="12265" width="9.5" style="60" customWidth="1"/>
    <col min="12266" max="12266" width="6.75" style="60" customWidth="1"/>
    <col min="12267" max="12267" width="22.25" style="60" customWidth="1"/>
    <col min="12268" max="12269" width="9.5" style="60" customWidth="1"/>
    <col min="12270" max="12270" width="7.375" style="60" customWidth="1"/>
    <col min="12271" max="12271" width="12.625" style="60" customWidth="1"/>
    <col min="12272" max="12518" width="9" style="60"/>
    <col min="12519" max="12519" width="25.5" style="60" customWidth="1"/>
    <col min="12520" max="12520" width="8.5" style="60" customWidth="1"/>
    <col min="12521" max="12521" width="9.5" style="60" customWidth="1"/>
    <col min="12522" max="12522" width="6.75" style="60" customWidth="1"/>
    <col min="12523" max="12523" width="22.25" style="60" customWidth="1"/>
    <col min="12524" max="12525" width="9.5" style="60" customWidth="1"/>
    <col min="12526" max="12526" width="7.375" style="60" customWidth="1"/>
    <col min="12527" max="12527" width="12.625" style="60" customWidth="1"/>
    <col min="12528" max="12774" width="9" style="60"/>
    <col min="12775" max="12775" width="25.5" style="60" customWidth="1"/>
    <col min="12776" max="12776" width="8.5" style="60" customWidth="1"/>
    <col min="12777" max="12777" width="9.5" style="60" customWidth="1"/>
    <col min="12778" max="12778" width="6.75" style="60" customWidth="1"/>
    <col min="12779" max="12779" width="22.25" style="60" customWidth="1"/>
    <col min="12780" max="12781" width="9.5" style="60" customWidth="1"/>
    <col min="12782" max="12782" width="7.375" style="60" customWidth="1"/>
    <col min="12783" max="12783" width="12.625" style="60" customWidth="1"/>
    <col min="12784" max="13030" width="9" style="60"/>
    <col min="13031" max="13031" width="25.5" style="60" customWidth="1"/>
    <col min="13032" max="13032" width="8.5" style="60" customWidth="1"/>
    <col min="13033" max="13033" width="9.5" style="60" customWidth="1"/>
    <col min="13034" max="13034" width="6.75" style="60" customWidth="1"/>
    <col min="13035" max="13035" width="22.25" style="60" customWidth="1"/>
    <col min="13036" max="13037" width="9.5" style="60" customWidth="1"/>
    <col min="13038" max="13038" width="7.375" style="60" customWidth="1"/>
    <col min="13039" max="13039" width="12.625" style="60" customWidth="1"/>
    <col min="13040" max="13286" width="9" style="60"/>
    <col min="13287" max="13287" width="25.5" style="60" customWidth="1"/>
    <col min="13288" max="13288" width="8.5" style="60" customWidth="1"/>
    <col min="13289" max="13289" width="9.5" style="60" customWidth="1"/>
    <col min="13290" max="13290" width="6.75" style="60" customWidth="1"/>
    <col min="13291" max="13291" width="22.25" style="60" customWidth="1"/>
    <col min="13292" max="13293" width="9.5" style="60" customWidth="1"/>
    <col min="13294" max="13294" width="7.375" style="60" customWidth="1"/>
    <col min="13295" max="13295" width="12.625" style="60" customWidth="1"/>
    <col min="13296" max="13542" width="9" style="60"/>
    <col min="13543" max="13543" width="25.5" style="60" customWidth="1"/>
    <col min="13544" max="13544" width="8.5" style="60" customWidth="1"/>
    <col min="13545" max="13545" width="9.5" style="60" customWidth="1"/>
    <col min="13546" max="13546" width="6.75" style="60" customWidth="1"/>
    <col min="13547" max="13547" width="22.25" style="60" customWidth="1"/>
    <col min="13548" max="13549" width="9.5" style="60" customWidth="1"/>
    <col min="13550" max="13550" width="7.375" style="60" customWidth="1"/>
    <col min="13551" max="13551" width="12.625" style="60" customWidth="1"/>
    <col min="13552" max="13798" width="9" style="60"/>
    <col min="13799" max="13799" width="25.5" style="60" customWidth="1"/>
    <col min="13800" max="13800" width="8.5" style="60" customWidth="1"/>
    <col min="13801" max="13801" width="9.5" style="60" customWidth="1"/>
    <col min="13802" max="13802" width="6.75" style="60" customWidth="1"/>
    <col min="13803" max="13803" width="22.25" style="60" customWidth="1"/>
    <col min="13804" max="13805" width="9.5" style="60" customWidth="1"/>
    <col min="13806" max="13806" width="7.375" style="60" customWidth="1"/>
    <col min="13807" max="13807" width="12.625" style="60" customWidth="1"/>
    <col min="13808" max="14054" width="9" style="60"/>
    <col min="14055" max="14055" width="25.5" style="60" customWidth="1"/>
    <col min="14056" max="14056" width="8.5" style="60" customWidth="1"/>
    <col min="14057" max="14057" width="9.5" style="60" customWidth="1"/>
    <col min="14058" max="14058" width="6.75" style="60" customWidth="1"/>
    <col min="14059" max="14059" width="22.25" style="60" customWidth="1"/>
    <col min="14060" max="14061" width="9.5" style="60" customWidth="1"/>
    <col min="14062" max="14062" width="7.375" style="60" customWidth="1"/>
    <col min="14063" max="14063" width="12.625" style="60" customWidth="1"/>
    <col min="14064" max="14310" width="9" style="60"/>
    <col min="14311" max="14311" width="25.5" style="60" customWidth="1"/>
    <col min="14312" max="14312" width="8.5" style="60" customWidth="1"/>
    <col min="14313" max="14313" width="9.5" style="60" customWidth="1"/>
    <col min="14314" max="14314" width="6.75" style="60" customWidth="1"/>
    <col min="14315" max="14315" width="22.25" style="60" customWidth="1"/>
    <col min="14316" max="14317" width="9.5" style="60" customWidth="1"/>
    <col min="14318" max="14318" width="7.375" style="60" customWidth="1"/>
    <col min="14319" max="14319" width="12.625" style="60" customWidth="1"/>
    <col min="14320" max="14566" width="9" style="60"/>
    <col min="14567" max="14567" width="25.5" style="60" customWidth="1"/>
    <col min="14568" max="14568" width="8.5" style="60" customWidth="1"/>
    <col min="14569" max="14569" width="9.5" style="60" customWidth="1"/>
    <col min="14570" max="14570" width="6.75" style="60" customWidth="1"/>
    <col min="14571" max="14571" width="22.25" style="60" customWidth="1"/>
    <col min="14572" max="14573" width="9.5" style="60" customWidth="1"/>
    <col min="14574" max="14574" width="7.375" style="60" customWidth="1"/>
    <col min="14575" max="14575" width="12.625" style="60" customWidth="1"/>
    <col min="14576" max="14822" width="9" style="60"/>
    <col min="14823" max="14823" width="25.5" style="60" customWidth="1"/>
    <col min="14824" max="14824" width="8.5" style="60" customWidth="1"/>
    <col min="14825" max="14825" width="9.5" style="60" customWidth="1"/>
    <col min="14826" max="14826" width="6.75" style="60" customWidth="1"/>
    <col min="14827" max="14827" width="22.25" style="60" customWidth="1"/>
    <col min="14828" max="14829" width="9.5" style="60" customWidth="1"/>
    <col min="14830" max="14830" width="7.375" style="60" customWidth="1"/>
    <col min="14831" max="14831" width="12.625" style="60" customWidth="1"/>
    <col min="14832" max="15078" width="9" style="60"/>
    <col min="15079" max="15079" width="25.5" style="60" customWidth="1"/>
    <col min="15080" max="15080" width="8.5" style="60" customWidth="1"/>
    <col min="15081" max="15081" width="9.5" style="60" customWidth="1"/>
    <col min="15082" max="15082" width="6.75" style="60" customWidth="1"/>
    <col min="15083" max="15083" width="22.25" style="60" customWidth="1"/>
    <col min="15084" max="15085" width="9.5" style="60" customWidth="1"/>
    <col min="15086" max="15086" width="7.375" style="60" customWidth="1"/>
    <col min="15087" max="15087" width="12.625" style="60" customWidth="1"/>
    <col min="15088" max="15334" width="9" style="60"/>
    <col min="15335" max="15335" width="25.5" style="60" customWidth="1"/>
    <col min="15336" max="15336" width="8.5" style="60" customWidth="1"/>
    <col min="15337" max="15337" width="9.5" style="60" customWidth="1"/>
    <col min="15338" max="15338" width="6.75" style="60" customWidth="1"/>
    <col min="15339" max="15339" width="22.25" style="60" customWidth="1"/>
    <col min="15340" max="15341" width="9.5" style="60" customWidth="1"/>
    <col min="15342" max="15342" width="7.375" style="60" customWidth="1"/>
    <col min="15343" max="15343" width="12.625" style="60" customWidth="1"/>
    <col min="15344" max="15590" width="9" style="60"/>
    <col min="15591" max="15591" width="25.5" style="60" customWidth="1"/>
    <col min="15592" max="15592" width="8.5" style="60" customWidth="1"/>
    <col min="15593" max="15593" width="9.5" style="60" customWidth="1"/>
    <col min="15594" max="15594" width="6.75" style="60" customWidth="1"/>
    <col min="15595" max="15595" width="22.25" style="60" customWidth="1"/>
    <col min="15596" max="15597" width="9.5" style="60" customWidth="1"/>
    <col min="15598" max="15598" width="7.375" style="60" customWidth="1"/>
    <col min="15599" max="15599" width="12.625" style="60" customWidth="1"/>
    <col min="15600" max="15846" width="9" style="60"/>
    <col min="15847" max="15847" width="25.5" style="60" customWidth="1"/>
    <col min="15848" max="15848" width="8.5" style="60" customWidth="1"/>
    <col min="15849" max="15849" width="9.5" style="60" customWidth="1"/>
    <col min="15850" max="15850" width="6.75" style="60" customWidth="1"/>
    <col min="15851" max="15851" width="22.25" style="60" customWidth="1"/>
    <col min="15852" max="15853" width="9.5" style="60" customWidth="1"/>
    <col min="15854" max="15854" width="7.375" style="60" customWidth="1"/>
    <col min="15855" max="15855" width="12.625" style="60" customWidth="1"/>
    <col min="15856" max="16102" width="9" style="60"/>
    <col min="16103" max="16103" width="25.5" style="60" customWidth="1"/>
    <col min="16104" max="16104" width="8.5" style="60" customWidth="1"/>
    <col min="16105" max="16105" width="9.5" style="60" customWidth="1"/>
    <col min="16106" max="16106" width="6.75" style="60" customWidth="1"/>
    <col min="16107" max="16107" width="22.25" style="60" customWidth="1"/>
    <col min="16108" max="16109" width="9.5" style="60" customWidth="1"/>
    <col min="16110" max="16110" width="7.375" style="60" customWidth="1"/>
    <col min="16111" max="16111" width="12.625" style="60" customWidth="1"/>
    <col min="16112" max="16384" width="9" style="60"/>
  </cols>
  <sheetData>
    <row r="1" ht="24" spans="1:10">
      <c r="A1" s="61" t="s">
        <v>118</v>
      </c>
      <c r="B1" s="61"/>
      <c r="C1" s="61"/>
      <c r="D1" s="61"/>
      <c r="E1" s="61"/>
      <c r="F1" s="61"/>
      <c r="G1" s="61"/>
      <c r="H1" s="61"/>
      <c r="I1" s="61"/>
      <c r="J1" s="61"/>
    </row>
    <row r="2" s="59" customFormat="1" ht="18.75" customHeight="1" spans="1:10">
      <c r="A2" s="62" t="s">
        <v>26</v>
      </c>
      <c r="B2" s="63"/>
      <c r="C2" s="63"/>
      <c r="D2" s="64"/>
      <c r="E2" s="64"/>
      <c r="F2" s="64"/>
      <c r="G2" s="65"/>
      <c r="H2" s="65"/>
      <c r="I2" s="81" t="s">
        <v>27</v>
      </c>
      <c r="J2" s="81"/>
    </row>
    <row r="3" ht="20.25" customHeight="1" spans="1:10">
      <c r="A3" s="66" t="s">
        <v>28</v>
      </c>
      <c r="B3" s="66"/>
      <c r="C3" s="66"/>
      <c r="D3" s="66"/>
      <c r="E3" s="66"/>
      <c r="F3" s="66" t="s">
        <v>29</v>
      </c>
      <c r="G3" s="66"/>
      <c r="H3" s="66"/>
      <c r="I3" s="66"/>
      <c r="J3" s="66"/>
    </row>
    <row r="4" ht="20.25" customHeight="1" spans="1:10">
      <c r="A4" s="67" t="s">
        <v>30</v>
      </c>
      <c r="B4" s="68" t="s">
        <v>105</v>
      </c>
      <c r="C4" s="68" t="s">
        <v>106</v>
      </c>
      <c r="D4" s="68" t="s">
        <v>107</v>
      </c>
      <c r="E4" s="68" t="s">
        <v>115</v>
      </c>
      <c r="F4" s="67" t="s">
        <v>30</v>
      </c>
      <c r="G4" s="68" t="s">
        <v>105</v>
      </c>
      <c r="H4" s="68" t="s">
        <v>106</v>
      </c>
      <c r="I4" s="68" t="s">
        <v>107</v>
      </c>
      <c r="J4" s="68" t="s">
        <v>115</v>
      </c>
    </row>
    <row r="5" ht="20.25" customHeight="1" spans="1:12">
      <c r="A5" s="69" t="s">
        <v>34</v>
      </c>
      <c r="B5" s="70">
        <f>B6+B12</f>
        <v>0</v>
      </c>
      <c r="C5" s="70">
        <f>C6+C12</f>
        <v>0</v>
      </c>
      <c r="D5" s="70">
        <f>D6+D12</f>
        <v>0</v>
      </c>
      <c r="E5" s="139"/>
      <c r="F5" s="69" t="s">
        <v>34</v>
      </c>
      <c r="G5" s="82">
        <f>G6+G11</f>
        <v>0</v>
      </c>
      <c r="H5" s="82">
        <f>H6+H11</f>
        <v>0</v>
      </c>
      <c r="I5" s="82">
        <f>I6+I11</f>
        <v>0</v>
      </c>
      <c r="J5" s="139"/>
      <c r="K5" s="60">
        <v>41630</v>
      </c>
      <c r="L5" s="60">
        <v>41630</v>
      </c>
    </row>
    <row r="6" ht="20.25" customHeight="1" spans="1:12">
      <c r="A6" s="71" t="s">
        <v>119</v>
      </c>
      <c r="B6" s="70"/>
      <c r="C6" s="70"/>
      <c r="D6" s="70"/>
      <c r="E6" s="139"/>
      <c r="F6" s="72" t="s">
        <v>120</v>
      </c>
      <c r="G6" s="82"/>
      <c r="H6" s="82"/>
      <c r="I6" s="82"/>
      <c r="J6" s="139"/>
      <c r="L6" s="60">
        <v>83</v>
      </c>
    </row>
    <row r="7" ht="20.25" customHeight="1" spans="1:10">
      <c r="A7" s="73"/>
      <c r="B7" s="74"/>
      <c r="C7" s="74"/>
      <c r="D7" s="74"/>
      <c r="E7" s="140"/>
      <c r="F7" s="73"/>
      <c r="G7" s="84"/>
      <c r="H7" s="84"/>
      <c r="I7" s="84"/>
      <c r="J7" s="140"/>
    </row>
    <row r="8" ht="20.25" customHeight="1" spans="1:10">
      <c r="A8" s="75"/>
      <c r="B8" s="74"/>
      <c r="C8" s="74"/>
      <c r="D8" s="74"/>
      <c r="E8" s="140"/>
      <c r="F8" s="73"/>
      <c r="G8" s="84"/>
      <c r="H8" s="84"/>
      <c r="I8" s="84"/>
      <c r="J8" s="140"/>
    </row>
    <row r="9" ht="20.25" customHeight="1" spans="1:10">
      <c r="A9" s="75"/>
      <c r="B9" s="74"/>
      <c r="C9" s="74"/>
      <c r="D9" s="74"/>
      <c r="E9" s="140"/>
      <c r="F9" s="73"/>
      <c r="G9" s="84"/>
      <c r="H9" s="84"/>
      <c r="I9" s="84"/>
      <c r="J9" s="140"/>
    </row>
    <row r="10" ht="20.25" customHeight="1" spans="1:10">
      <c r="A10" s="75"/>
      <c r="B10" s="74"/>
      <c r="C10" s="74"/>
      <c r="D10" s="74"/>
      <c r="E10" s="140"/>
      <c r="F10" s="73"/>
      <c r="G10" s="84"/>
      <c r="H10" s="84"/>
      <c r="I10" s="84"/>
      <c r="J10" s="140"/>
    </row>
    <row r="11" ht="20.25" customHeight="1" spans="1:10">
      <c r="A11" s="75"/>
      <c r="B11" s="74"/>
      <c r="C11" s="74"/>
      <c r="D11" s="74"/>
      <c r="E11" s="140"/>
      <c r="F11" s="76" t="s">
        <v>93</v>
      </c>
      <c r="G11" s="85"/>
      <c r="H11" s="85"/>
      <c r="I11" s="85"/>
      <c r="J11" s="139"/>
    </row>
    <row r="12" ht="20.25" customHeight="1" spans="1:12">
      <c r="A12" s="76" t="s">
        <v>90</v>
      </c>
      <c r="B12" s="70">
        <f>B13+B15</f>
        <v>0</v>
      </c>
      <c r="C12" s="70">
        <f>C13+C15</f>
        <v>0</v>
      </c>
      <c r="D12" s="70">
        <f>D13+D15</f>
        <v>0</v>
      </c>
      <c r="E12" s="139">
        <v>0</v>
      </c>
      <c r="F12" s="77" t="s">
        <v>95</v>
      </c>
      <c r="G12" s="86"/>
      <c r="H12" s="86"/>
      <c r="I12" s="86"/>
      <c r="J12" s="140"/>
      <c r="L12" s="60">
        <v>41547</v>
      </c>
    </row>
    <row r="13" ht="20.25" customHeight="1" spans="1:12">
      <c r="A13" s="78" t="s">
        <v>91</v>
      </c>
      <c r="B13" s="74">
        <f>SUM(B14:B14)</f>
        <v>0</v>
      </c>
      <c r="C13" s="74">
        <f>SUM(C14:C14)</f>
        <v>0</v>
      </c>
      <c r="D13" s="74">
        <f>SUM(D14:D14)</f>
        <v>0</v>
      </c>
      <c r="E13" s="140"/>
      <c r="F13" s="73" t="s">
        <v>97</v>
      </c>
      <c r="G13" s="86"/>
      <c r="H13" s="86"/>
      <c r="I13" s="86"/>
      <c r="J13" s="140"/>
      <c r="L13" s="60">
        <v>0</v>
      </c>
    </row>
    <row r="14" ht="20.25" customHeight="1" spans="1:10">
      <c r="A14" s="73" t="s">
        <v>96</v>
      </c>
      <c r="B14" s="74"/>
      <c r="C14" s="74"/>
      <c r="D14" s="74"/>
      <c r="E14" s="140"/>
      <c r="F14" s="77" t="s">
        <v>116</v>
      </c>
      <c r="G14" s="86"/>
      <c r="H14" s="86"/>
      <c r="I14" s="86"/>
      <c r="J14" s="140"/>
    </row>
    <row r="15" ht="20.25" customHeight="1" spans="1:12">
      <c r="A15" s="77" t="s">
        <v>102</v>
      </c>
      <c r="B15" s="74"/>
      <c r="C15" s="74"/>
      <c r="D15" s="74"/>
      <c r="E15" s="140"/>
      <c r="F15" s="77" t="s">
        <v>103</v>
      </c>
      <c r="G15" s="86"/>
      <c r="H15" s="86"/>
      <c r="I15" s="86"/>
      <c r="J15" s="139"/>
      <c r="L15" s="60">
        <v>40000</v>
      </c>
    </row>
    <row r="16" ht="20.25" customHeight="1" spans="1:12">
      <c r="A16" s="79" t="s">
        <v>121</v>
      </c>
      <c r="L16" s="60">
        <v>1547</v>
      </c>
    </row>
    <row r="17" ht="20.25" customHeight="1" spans="4:11">
      <c r="D17" s="80"/>
      <c r="K17" s="60">
        <v>1630</v>
      </c>
    </row>
    <row r="18" spans="2:3">
      <c r="B18" s="80"/>
      <c r="C18" s="80"/>
    </row>
    <row r="19" spans="7:9">
      <c r="G19" s="80"/>
      <c r="H19" s="80"/>
      <c r="I19" s="80"/>
    </row>
    <row r="20" spans="4:4">
      <c r="D20" s="80"/>
    </row>
    <row r="21" spans="4:4">
      <c r="D21" s="80"/>
    </row>
    <row r="24" spans="4:4">
      <c r="D24" s="80"/>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scale="80" orientation="portrait"/>
  <headerFooter alignWithMargins="0">
    <oddFooter>&amp;C第 &amp;P+4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showZeros="0" workbookViewId="0">
      <selection activeCell="A1" sqref="A1:G1"/>
    </sheetView>
  </sheetViews>
  <sheetFormatPr defaultColWidth="9" defaultRowHeight="12.75"/>
  <cols>
    <col min="1" max="1" width="25.5" style="128" customWidth="1"/>
    <col min="2" max="4" width="11.875" style="128" customWidth="1"/>
    <col min="5" max="6" width="10" style="128" customWidth="1"/>
    <col min="7" max="7" width="10.875" style="128" customWidth="1"/>
    <col min="8" max="257" width="9" style="128"/>
    <col min="258" max="258" width="25.5" style="128" customWidth="1"/>
    <col min="259" max="259" width="11.125" style="128" customWidth="1"/>
    <col min="260" max="260" width="10.75" style="128" customWidth="1"/>
    <col min="261" max="261" width="11.875" style="128" customWidth="1"/>
    <col min="262" max="262" width="10" style="128" customWidth="1"/>
    <col min="263" max="263" width="10.875" style="128" customWidth="1"/>
    <col min="264" max="513" width="9" style="128"/>
    <col min="514" max="514" width="25.5" style="128" customWidth="1"/>
    <col min="515" max="515" width="11.125" style="128" customWidth="1"/>
    <col min="516" max="516" width="10.75" style="128" customWidth="1"/>
    <col min="517" max="517" width="11.875" style="128" customWidth="1"/>
    <col min="518" max="518" width="10" style="128" customWidth="1"/>
    <col min="519" max="519" width="10.875" style="128" customWidth="1"/>
    <col min="520" max="769" width="9" style="128"/>
    <col min="770" max="770" width="25.5" style="128" customWidth="1"/>
    <col min="771" max="771" width="11.125" style="128" customWidth="1"/>
    <col min="772" max="772" width="10.75" style="128" customWidth="1"/>
    <col min="773" max="773" width="11.875" style="128" customWidth="1"/>
    <col min="774" max="774" width="10" style="128" customWidth="1"/>
    <col min="775" max="775" width="10.875" style="128" customWidth="1"/>
    <col min="776" max="1025" width="9" style="128"/>
    <col min="1026" max="1026" width="25.5" style="128" customWidth="1"/>
    <col min="1027" max="1027" width="11.125" style="128" customWidth="1"/>
    <col min="1028" max="1028" width="10.75" style="128" customWidth="1"/>
    <col min="1029" max="1029" width="11.875" style="128" customWidth="1"/>
    <col min="1030" max="1030" width="10" style="128" customWidth="1"/>
    <col min="1031" max="1031" width="10.875" style="128" customWidth="1"/>
    <col min="1032" max="1281" width="9" style="128"/>
    <col min="1282" max="1282" width="25.5" style="128" customWidth="1"/>
    <col min="1283" max="1283" width="11.125" style="128" customWidth="1"/>
    <col min="1284" max="1284" width="10.75" style="128" customWidth="1"/>
    <col min="1285" max="1285" width="11.875" style="128" customWidth="1"/>
    <col min="1286" max="1286" width="10" style="128" customWidth="1"/>
    <col min="1287" max="1287" width="10.875" style="128" customWidth="1"/>
    <col min="1288" max="1537" width="9" style="128"/>
    <col min="1538" max="1538" width="25.5" style="128" customWidth="1"/>
    <col min="1539" max="1539" width="11.125" style="128" customWidth="1"/>
    <col min="1540" max="1540" width="10.75" style="128" customWidth="1"/>
    <col min="1541" max="1541" width="11.875" style="128" customWidth="1"/>
    <col min="1542" max="1542" width="10" style="128" customWidth="1"/>
    <col min="1543" max="1543" width="10.875" style="128" customWidth="1"/>
    <col min="1544" max="1793" width="9" style="128"/>
    <col min="1794" max="1794" width="25.5" style="128" customWidth="1"/>
    <col min="1795" max="1795" width="11.125" style="128" customWidth="1"/>
    <col min="1796" max="1796" width="10.75" style="128" customWidth="1"/>
    <col min="1797" max="1797" width="11.875" style="128" customWidth="1"/>
    <col min="1798" max="1798" width="10" style="128" customWidth="1"/>
    <col min="1799" max="1799" width="10.875" style="128" customWidth="1"/>
    <col min="1800" max="2049" width="9" style="128"/>
    <col min="2050" max="2050" width="25.5" style="128" customWidth="1"/>
    <col min="2051" max="2051" width="11.125" style="128" customWidth="1"/>
    <col min="2052" max="2052" width="10.75" style="128" customWidth="1"/>
    <col min="2053" max="2053" width="11.875" style="128" customWidth="1"/>
    <col min="2054" max="2054" width="10" style="128" customWidth="1"/>
    <col min="2055" max="2055" width="10.875" style="128" customWidth="1"/>
    <col min="2056" max="2305" width="9" style="128"/>
    <col min="2306" max="2306" width="25.5" style="128" customWidth="1"/>
    <col min="2307" max="2307" width="11.125" style="128" customWidth="1"/>
    <col min="2308" max="2308" width="10.75" style="128" customWidth="1"/>
    <col min="2309" max="2309" width="11.875" style="128" customWidth="1"/>
    <col min="2310" max="2310" width="10" style="128" customWidth="1"/>
    <col min="2311" max="2311" width="10.875" style="128" customWidth="1"/>
    <col min="2312" max="2561" width="9" style="128"/>
    <col min="2562" max="2562" width="25.5" style="128" customWidth="1"/>
    <col min="2563" max="2563" width="11.125" style="128" customWidth="1"/>
    <col min="2564" max="2564" width="10.75" style="128" customWidth="1"/>
    <col min="2565" max="2565" width="11.875" style="128" customWidth="1"/>
    <col min="2566" max="2566" width="10" style="128" customWidth="1"/>
    <col min="2567" max="2567" width="10.875" style="128" customWidth="1"/>
    <col min="2568" max="2817" width="9" style="128"/>
    <col min="2818" max="2818" width="25.5" style="128" customWidth="1"/>
    <col min="2819" max="2819" width="11.125" style="128" customWidth="1"/>
    <col min="2820" max="2820" width="10.75" style="128" customWidth="1"/>
    <col min="2821" max="2821" width="11.875" style="128" customWidth="1"/>
    <col min="2822" max="2822" width="10" style="128" customWidth="1"/>
    <col min="2823" max="2823" width="10.875" style="128" customWidth="1"/>
    <col min="2824" max="3073" width="9" style="128"/>
    <col min="3074" max="3074" width="25.5" style="128" customWidth="1"/>
    <col min="3075" max="3075" width="11.125" style="128" customWidth="1"/>
    <col min="3076" max="3076" width="10.75" style="128" customWidth="1"/>
    <col min="3077" max="3077" width="11.875" style="128" customWidth="1"/>
    <col min="3078" max="3078" width="10" style="128" customWidth="1"/>
    <col min="3079" max="3079" width="10.875" style="128" customWidth="1"/>
    <col min="3080" max="3329" width="9" style="128"/>
    <col min="3330" max="3330" width="25.5" style="128" customWidth="1"/>
    <col min="3331" max="3331" width="11.125" style="128" customWidth="1"/>
    <col min="3332" max="3332" width="10.75" style="128" customWidth="1"/>
    <col min="3333" max="3333" width="11.875" style="128" customWidth="1"/>
    <col min="3334" max="3334" width="10" style="128" customWidth="1"/>
    <col min="3335" max="3335" width="10.875" style="128" customWidth="1"/>
    <col min="3336" max="3585" width="9" style="128"/>
    <col min="3586" max="3586" width="25.5" style="128" customWidth="1"/>
    <col min="3587" max="3587" width="11.125" style="128" customWidth="1"/>
    <col min="3588" max="3588" width="10.75" style="128" customWidth="1"/>
    <col min="3589" max="3589" width="11.875" style="128" customWidth="1"/>
    <col min="3590" max="3590" width="10" style="128" customWidth="1"/>
    <col min="3591" max="3591" width="10.875" style="128" customWidth="1"/>
    <col min="3592" max="3841" width="9" style="128"/>
    <col min="3842" max="3842" width="25.5" style="128" customWidth="1"/>
    <col min="3843" max="3843" width="11.125" style="128" customWidth="1"/>
    <col min="3844" max="3844" width="10.75" style="128" customWidth="1"/>
    <col min="3845" max="3845" width="11.875" style="128" customWidth="1"/>
    <col min="3846" max="3846" width="10" style="128" customWidth="1"/>
    <col min="3847" max="3847" width="10.875" style="128" customWidth="1"/>
    <col min="3848" max="4097" width="9" style="128"/>
    <col min="4098" max="4098" width="25.5" style="128" customWidth="1"/>
    <col min="4099" max="4099" width="11.125" style="128" customWidth="1"/>
    <col min="4100" max="4100" width="10.75" style="128" customWidth="1"/>
    <col min="4101" max="4101" width="11.875" style="128" customWidth="1"/>
    <col min="4102" max="4102" width="10" style="128" customWidth="1"/>
    <col min="4103" max="4103" width="10.875" style="128" customWidth="1"/>
    <col min="4104" max="4353" width="9" style="128"/>
    <col min="4354" max="4354" width="25.5" style="128" customWidth="1"/>
    <col min="4355" max="4355" width="11.125" style="128" customWidth="1"/>
    <col min="4356" max="4356" width="10.75" style="128" customWidth="1"/>
    <col min="4357" max="4357" width="11.875" style="128" customWidth="1"/>
    <col min="4358" max="4358" width="10" style="128" customWidth="1"/>
    <col min="4359" max="4359" width="10.875" style="128" customWidth="1"/>
    <col min="4360" max="4609" width="9" style="128"/>
    <col min="4610" max="4610" width="25.5" style="128" customWidth="1"/>
    <col min="4611" max="4611" width="11.125" style="128" customWidth="1"/>
    <col min="4612" max="4612" width="10.75" style="128" customWidth="1"/>
    <col min="4613" max="4613" width="11.875" style="128" customWidth="1"/>
    <col min="4614" max="4614" width="10" style="128" customWidth="1"/>
    <col min="4615" max="4615" width="10.875" style="128" customWidth="1"/>
    <col min="4616" max="4865" width="9" style="128"/>
    <col min="4866" max="4866" width="25.5" style="128" customWidth="1"/>
    <col min="4867" max="4867" width="11.125" style="128" customWidth="1"/>
    <col min="4868" max="4868" width="10.75" style="128" customWidth="1"/>
    <col min="4869" max="4869" width="11.875" style="128" customWidth="1"/>
    <col min="4870" max="4870" width="10" style="128" customWidth="1"/>
    <col min="4871" max="4871" width="10.875" style="128" customWidth="1"/>
    <col min="4872" max="5121" width="9" style="128"/>
    <col min="5122" max="5122" width="25.5" style="128" customWidth="1"/>
    <col min="5123" max="5123" width="11.125" style="128" customWidth="1"/>
    <col min="5124" max="5124" width="10.75" style="128" customWidth="1"/>
    <col min="5125" max="5125" width="11.875" style="128" customWidth="1"/>
    <col min="5126" max="5126" width="10" style="128" customWidth="1"/>
    <col min="5127" max="5127" width="10.875" style="128" customWidth="1"/>
    <col min="5128" max="5377" width="9" style="128"/>
    <col min="5378" max="5378" width="25.5" style="128" customWidth="1"/>
    <col min="5379" max="5379" width="11.125" style="128" customWidth="1"/>
    <col min="5380" max="5380" width="10.75" style="128" customWidth="1"/>
    <col min="5381" max="5381" width="11.875" style="128" customWidth="1"/>
    <col min="5382" max="5382" width="10" style="128" customWidth="1"/>
    <col min="5383" max="5383" width="10.875" style="128" customWidth="1"/>
    <col min="5384" max="5633" width="9" style="128"/>
    <col min="5634" max="5634" width="25.5" style="128" customWidth="1"/>
    <col min="5635" max="5635" width="11.125" style="128" customWidth="1"/>
    <col min="5636" max="5636" width="10.75" style="128" customWidth="1"/>
    <col min="5637" max="5637" width="11.875" style="128" customWidth="1"/>
    <col min="5638" max="5638" width="10" style="128" customWidth="1"/>
    <col min="5639" max="5639" width="10.875" style="128" customWidth="1"/>
    <col min="5640" max="5889" width="9" style="128"/>
    <col min="5890" max="5890" width="25.5" style="128" customWidth="1"/>
    <col min="5891" max="5891" width="11.125" style="128" customWidth="1"/>
    <col min="5892" max="5892" width="10.75" style="128" customWidth="1"/>
    <col min="5893" max="5893" width="11.875" style="128" customWidth="1"/>
    <col min="5894" max="5894" width="10" style="128" customWidth="1"/>
    <col min="5895" max="5895" width="10.875" style="128" customWidth="1"/>
    <col min="5896" max="6145" width="9" style="128"/>
    <col min="6146" max="6146" width="25.5" style="128" customWidth="1"/>
    <col min="6147" max="6147" width="11.125" style="128" customWidth="1"/>
    <col min="6148" max="6148" width="10.75" style="128" customWidth="1"/>
    <col min="6149" max="6149" width="11.875" style="128" customWidth="1"/>
    <col min="6150" max="6150" width="10" style="128" customWidth="1"/>
    <col min="6151" max="6151" width="10.875" style="128" customWidth="1"/>
    <col min="6152" max="6401" width="9" style="128"/>
    <col min="6402" max="6402" width="25.5" style="128" customWidth="1"/>
    <col min="6403" max="6403" width="11.125" style="128" customWidth="1"/>
    <col min="6404" max="6404" width="10.75" style="128" customWidth="1"/>
    <col min="6405" max="6405" width="11.875" style="128" customWidth="1"/>
    <col min="6406" max="6406" width="10" style="128" customWidth="1"/>
    <col min="6407" max="6407" width="10.875" style="128" customWidth="1"/>
    <col min="6408" max="6657" width="9" style="128"/>
    <col min="6658" max="6658" width="25.5" style="128" customWidth="1"/>
    <col min="6659" max="6659" width="11.125" style="128" customWidth="1"/>
    <col min="6660" max="6660" width="10.75" style="128" customWidth="1"/>
    <col min="6661" max="6661" width="11.875" style="128" customWidth="1"/>
    <col min="6662" max="6662" width="10" style="128" customWidth="1"/>
    <col min="6663" max="6663" width="10.875" style="128" customWidth="1"/>
    <col min="6664" max="6913" width="9" style="128"/>
    <col min="6914" max="6914" width="25.5" style="128" customWidth="1"/>
    <col min="6915" max="6915" width="11.125" style="128" customWidth="1"/>
    <col min="6916" max="6916" width="10.75" style="128" customWidth="1"/>
    <col min="6917" max="6917" width="11.875" style="128" customWidth="1"/>
    <col min="6918" max="6918" width="10" style="128" customWidth="1"/>
    <col min="6919" max="6919" width="10.875" style="128" customWidth="1"/>
    <col min="6920" max="7169" width="9" style="128"/>
    <col min="7170" max="7170" width="25.5" style="128" customWidth="1"/>
    <col min="7171" max="7171" width="11.125" style="128" customWidth="1"/>
    <col min="7172" max="7172" width="10.75" style="128" customWidth="1"/>
    <col min="7173" max="7173" width="11.875" style="128" customWidth="1"/>
    <col min="7174" max="7174" width="10" style="128" customWidth="1"/>
    <col min="7175" max="7175" width="10.875" style="128" customWidth="1"/>
    <col min="7176" max="7425" width="9" style="128"/>
    <col min="7426" max="7426" width="25.5" style="128" customWidth="1"/>
    <col min="7427" max="7427" width="11.125" style="128" customWidth="1"/>
    <col min="7428" max="7428" width="10.75" style="128" customWidth="1"/>
    <col min="7429" max="7429" width="11.875" style="128" customWidth="1"/>
    <col min="7430" max="7430" width="10" style="128" customWidth="1"/>
    <col min="7431" max="7431" width="10.875" style="128" customWidth="1"/>
    <col min="7432" max="7681" width="9" style="128"/>
    <col min="7682" max="7682" width="25.5" style="128" customWidth="1"/>
    <col min="7683" max="7683" width="11.125" style="128" customWidth="1"/>
    <col min="7684" max="7684" width="10.75" style="128" customWidth="1"/>
    <col min="7685" max="7685" width="11.875" style="128" customWidth="1"/>
    <col min="7686" max="7686" width="10" style="128" customWidth="1"/>
    <col min="7687" max="7687" width="10.875" style="128" customWidth="1"/>
    <col min="7688" max="7937" width="9" style="128"/>
    <col min="7938" max="7938" width="25.5" style="128" customWidth="1"/>
    <col min="7939" max="7939" width="11.125" style="128" customWidth="1"/>
    <col min="7940" max="7940" width="10.75" style="128" customWidth="1"/>
    <col min="7941" max="7941" width="11.875" style="128" customWidth="1"/>
    <col min="7942" max="7942" width="10" style="128" customWidth="1"/>
    <col min="7943" max="7943" width="10.875" style="128" customWidth="1"/>
    <col min="7944" max="8193" width="9" style="128"/>
    <col min="8194" max="8194" width="25.5" style="128" customWidth="1"/>
    <col min="8195" max="8195" width="11.125" style="128" customWidth="1"/>
    <col min="8196" max="8196" width="10.75" style="128" customWidth="1"/>
    <col min="8197" max="8197" width="11.875" style="128" customWidth="1"/>
    <col min="8198" max="8198" width="10" style="128" customWidth="1"/>
    <col min="8199" max="8199" width="10.875" style="128" customWidth="1"/>
    <col min="8200" max="8449" width="9" style="128"/>
    <col min="8450" max="8450" width="25.5" style="128" customWidth="1"/>
    <col min="8451" max="8451" width="11.125" style="128" customWidth="1"/>
    <col min="8452" max="8452" width="10.75" style="128" customWidth="1"/>
    <col min="8453" max="8453" width="11.875" style="128" customWidth="1"/>
    <col min="8454" max="8454" width="10" style="128" customWidth="1"/>
    <col min="8455" max="8455" width="10.875" style="128" customWidth="1"/>
    <col min="8456" max="8705" width="9" style="128"/>
    <col min="8706" max="8706" width="25.5" style="128" customWidth="1"/>
    <col min="8707" max="8707" width="11.125" style="128" customWidth="1"/>
    <col min="8708" max="8708" width="10.75" style="128" customWidth="1"/>
    <col min="8709" max="8709" width="11.875" style="128" customWidth="1"/>
    <col min="8710" max="8710" width="10" style="128" customWidth="1"/>
    <col min="8711" max="8711" width="10.875" style="128" customWidth="1"/>
    <col min="8712" max="8961" width="9" style="128"/>
    <col min="8962" max="8962" width="25.5" style="128" customWidth="1"/>
    <col min="8963" max="8963" width="11.125" style="128" customWidth="1"/>
    <col min="8964" max="8964" width="10.75" style="128" customWidth="1"/>
    <col min="8965" max="8965" width="11.875" style="128" customWidth="1"/>
    <col min="8966" max="8966" width="10" style="128" customWidth="1"/>
    <col min="8967" max="8967" width="10.875" style="128" customWidth="1"/>
    <col min="8968" max="9217" width="9" style="128"/>
    <col min="9218" max="9218" width="25.5" style="128" customWidth="1"/>
    <col min="9219" max="9219" width="11.125" style="128" customWidth="1"/>
    <col min="9220" max="9220" width="10.75" style="128" customWidth="1"/>
    <col min="9221" max="9221" width="11.875" style="128" customWidth="1"/>
    <col min="9222" max="9222" width="10" style="128" customWidth="1"/>
    <col min="9223" max="9223" width="10.875" style="128" customWidth="1"/>
    <col min="9224" max="9473" width="9" style="128"/>
    <col min="9474" max="9474" width="25.5" style="128" customWidth="1"/>
    <col min="9475" max="9475" width="11.125" style="128" customWidth="1"/>
    <col min="9476" max="9476" width="10.75" style="128" customWidth="1"/>
    <col min="9477" max="9477" width="11.875" style="128" customWidth="1"/>
    <col min="9478" max="9478" width="10" style="128" customWidth="1"/>
    <col min="9479" max="9479" width="10.875" style="128" customWidth="1"/>
    <col min="9480" max="9729" width="9" style="128"/>
    <col min="9730" max="9730" width="25.5" style="128" customWidth="1"/>
    <col min="9731" max="9731" width="11.125" style="128" customWidth="1"/>
    <col min="9732" max="9732" width="10.75" style="128" customWidth="1"/>
    <col min="9733" max="9733" width="11.875" style="128" customWidth="1"/>
    <col min="9734" max="9734" width="10" style="128" customWidth="1"/>
    <col min="9735" max="9735" width="10.875" style="128" customWidth="1"/>
    <col min="9736" max="9985" width="9" style="128"/>
    <col min="9986" max="9986" width="25.5" style="128" customWidth="1"/>
    <col min="9987" max="9987" width="11.125" style="128" customWidth="1"/>
    <col min="9988" max="9988" width="10.75" style="128" customWidth="1"/>
    <col min="9989" max="9989" width="11.875" style="128" customWidth="1"/>
    <col min="9990" max="9990" width="10" style="128" customWidth="1"/>
    <col min="9991" max="9991" width="10.875" style="128" customWidth="1"/>
    <col min="9992" max="10241" width="9" style="128"/>
    <col min="10242" max="10242" width="25.5" style="128" customWidth="1"/>
    <col min="10243" max="10243" width="11.125" style="128" customWidth="1"/>
    <col min="10244" max="10244" width="10.75" style="128" customWidth="1"/>
    <col min="10245" max="10245" width="11.875" style="128" customWidth="1"/>
    <col min="10246" max="10246" width="10" style="128" customWidth="1"/>
    <col min="10247" max="10247" width="10.875" style="128" customWidth="1"/>
    <col min="10248" max="10497" width="9" style="128"/>
    <col min="10498" max="10498" width="25.5" style="128" customWidth="1"/>
    <col min="10499" max="10499" width="11.125" style="128" customWidth="1"/>
    <col min="10500" max="10500" width="10.75" style="128" customWidth="1"/>
    <col min="10501" max="10501" width="11.875" style="128" customWidth="1"/>
    <col min="10502" max="10502" width="10" style="128" customWidth="1"/>
    <col min="10503" max="10503" width="10.875" style="128" customWidth="1"/>
    <col min="10504" max="10753" width="9" style="128"/>
    <col min="10754" max="10754" width="25.5" style="128" customWidth="1"/>
    <col min="10755" max="10755" width="11.125" style="128" customWidth="1"/>
    <col min="10756" max="10756" width="10.75" style="128" customWidth="1"/>
    <col min="10757" max="10757" width="11.875" style="128" customWidth="1"/>
    <col min="10758" max="10758" width="10" style="128" customWidth="1"/>
    <col min="10759" max="10759" width="10.875" style="128" customWidth="1"/>
    <col min="10760" max="11009" width="9" style="128"/>
    <col min="11010" max="11010" width="25.5" style="128" customWidth="1"/>
    <col min="11011" max="11011" width="11.125" style="128" customWidth="1"/>
    <col min="11012" max="11012" width="10.75" style="128" customWidth="1"/>
    <col min="11013" max="11013" width="11.875" style="128" customWidth="1"/>
    <col min="11014" max="11014" width="10" style="128" customWidth="1"/>
    <col min="11015" max="11015" width="10.875" style="128" customWidth="1"/>
    <col min="11016" max="11265" width="9" style="128"/>
    <col min="11266" max="11266" width="25.5" style="128" customWidth="1"/>
    <col min="11267" max="11267" width="11.125" style="128" customWidth="1"/>
    <col min="11268" max="11268" width="10.75" style="128" customWidth="1"/>
    <col min="11269" max="11269" width="11.875" style="128" customWidth="1"/>
    <col min="11270" max="11270" width="10" style="128" customWidth="1"/>
    <col min="11271" max="11271" width="10.875" style="128" customWidth="1"/>
    <col min="11272" max="11521" width="9" style="128"/>
    <col min="11522" max="11522" width="25.5" style="128" customWidth="1"/>
    <col min="11523" max="11523" width="11.125" style="128" customWidth="1"/>
    <col min="11524" max="11524" width="10.75" style="128" customWidth="1"/>
    <col min="11525" max="11525" width="11.875" style="128" customWidth="1"/>
    <col min="11526" max="11526" width="10" style="128" customWidth="1"/>
    <col min="11527" max="11527" width="10.875" style="128" customWidth="1"/>
    <col min="11528" max="11777" width="9" style="128"/>
    <col min="11778" max="11778" width="25.5" style="128" customWidth="1"/>
    <col min="11779" max="11779" width="11.125" style="128" customWidth="1"/>
    <col min="11780" max="11780" width="10.75" style="128" customWidth="1"/>
    <col min="11781" max="11781" width="11.875" style="128" customWidth="1"/>
    <col min="11782" max="11782" width="10" style="128" customWidth="1"/>
    <col min="11783" max="11783" width="10.875" style="128" customWidth="1"/>
    <col min="11784" max="12033" width="9" style="128"/>
    <col min="12034" max="12034" width="25.5" style="128" customWidth="1"/>
    <col min="12035" max="12035" width="11.125" style="128" customWidth="1"/>
    <col min="12036" max="12036" width="10.75" style="128" customWidth="1"/>
    <col min="12037" max="12037" width="11.875" style="128" customWidth="1"/>
    <col min="12038" max="12038" width="10" style="128" customWidth="1"/>
    <col min="12039" max="12039" width="10.875" style="128" customWidth="1"/>
    <col min="12040" max="12289" width="9" style="128"/>
    <col min="12290" max="12290" width="25.5" style="128" customWidth="1"/>
    <col min="12291" max="12291" width="11.125" style="128" customWidth="1"/>
    <col min="12292" max="12292" width="10.75" style="128" customWidth="1"/>
    <col min="12293" max="12293" width="11.875" style="128" customWidth="1"/>
    <col min="12294" max="12294" width="10" style="128" customWidth="1"/>
    <col min="12295" max="12295" width="10.875" style="128" customWidth="1"/>
    <col min="12296" max="12545" width="9" style="128"/>
    <col min="12546" max="12546" width="25.5" style="128" customWidth="1"/>
    <col min="12547" max="12547" width="11.125" style="128" customWidth="1"/>
    <col min="12548" max="12548" width="10.75" style="128" customWidth="1"/>
    <col min="12549" max="12549" width="11.875" style="128" customWidth="1"/>
    <col min="12550" max="12550" width="10" style="128" customWidth="1"/>
    <col min="12551" max="12551" width="10.875" style="128" customWidth="1"/>
    <col min="12552" max="12801" width="9" style="128"/>
    <col min="12802" max="12802" width="25.5" style="128" customWidth="1"/>
    <col min="12803" max="12803" width="11.125" style="128" customWidth="1"/>
    <col min="12804" max="12804" width="10.75" style="128" customWidth="1"/>
    <col min="12805" max="12805" width="11.875" style="128" customWidth="1"/>
    <col min="12806" max="12806" width="10" style="128" customWidth="1"/>
    <col min="12807" max="12807" width="10.875" style="128" customWidth="1"/>
    <col min="12808" max="13057" width="9" style="128"/>
    <col min="13058" max="13058" width="25.5" style="128" customWidth="1"/>
    <col min="13059" max="13059" width="11.125" style="128" customWidth="1"/>
    <col min="13060" max="13060" width="10.75" style="128" customWidth="1"/>
    <col min="13061" max="13061" width="11.875" style="128" customWidth="1"/>
    <col min="13062" max="13062" width="10" style="128" customWidth="1"/>
    <col min="13063" max="13063" width="10.875" style="128" customWidth="1"/>
    <col min="13064" max="13313" width="9" style="128"/>
    <col min="13314" max="13314" width="25.5" style="128" customWidth="1"/>
    <col min="13315" max="13315" width="11.125" style="128" customWidth="1"/>
    <col min="13316" max="13316" width="10.75" style="128" customWidth="1"/>
    <col min="13317" max="13317" width="11.875" style="128" customWidth="1"/>
    <col min="13318" max="13318" width="10" style="128" customWidth="1"/>
    <col min="13319" max="13319" width="10.875" style="128" customWidth="1"/>
    <col min="13320" max="13569" width="9" style="128"/>
    <col min="13570" max="13570" width="25.5" style="128" customWidth="1"/>
    <col min="13571" max="13571" width="11.125" style="128" customWidth="1"/>
    <col min="13572" max="13572" width="10.75" style="128" customWidth="1"/>
    <col min="13573" max="13573" width="11.875" style="128" customWidth="1"/>
    <col min="13574" max="13574" width="10" style="128" customWidth="1"/>
    <col min="13575" max="13575" width="10.875" style="128" customWidth="1"/>
    <col min="13576" max="13825" width="9" style="128"/>
    <col min="13826" max="13826" width="25.5" style="128" customWidth="1"/>
    <col min="13827" max="13827" width="11.125" style="128" customWidth="1"/>
    <col min="13828" max="13828" width="10.75" style="128" customWidth="1"/>
    <col min="13829" max="13829" width="11.875" style="128" customWidth="1"/>
    <col min="13830" max="13830" width="10" style="128" customWidth="1"/>
    <col min="13831" max="13831" width="10.875" style="128" customWidth="1"/>
    <col min="13832" max="14081" width="9" style="128"/>
    <col min="14082" max="14082" width="25.5" style="128" customWidth="1"/>
    <col min="14083" max="14083" width="11.125" style="128" customWidth="1"/>
    <col min="14084" max="14084" width="10.75" style="128" customWidth="1"/>
    <col min="14085" max="14085" width="11.875" style="128" customWidth="1"/>
    <col min="14086" max="14086" width="10" style="128" customWidth="1"/>
    <col min="14087" max="14087" width="10.875" style="128" customWidth="1"/>
    <col min="14088" max="14337" width="9" style="128"/>
    <col min="14338" max="14338" width="25.5" style="128" customWidth="1"/>
    <col min="14339" max="14339" width="11.125" style="128" customWidth="1"/>
    <col min="14340" max="14340" width="10.75" style="128" customWidth="1"/>
    <col min="14341" max="14341" width="11.875" style="128" customWidth="1"/>
    <col min="14342" max="14342" width="10" style="128" customWidth="1"/>
    <col min="14343" max="14343" width="10.875" style="128" customWidth="1"/>
    <col min="14344" max="14593" width="9" style="128"/>
    <col min="14594" max="14594" width="25.5" style="128" customWidth="1"/>
    <col min="14595" max="14595" width="11.125" style="128" customWidth="1"/>
    <col min="14596" max="14596" width="10.75" style="128" customWidth="1"/>
    <col min="14597" max="14597" width="11.875" style="128" customWidth="1"/>
    <col min="14598" max="14598" width="10" style="128" customWidth="1"/>
    <col min="14599" max="14599" width="10.875" style="128" customWidth="1"/>
    <col min="14600" max="14849" width="9" style="128"/>
    <col min="14850" max="14850" width="25.5" style="128" customWidth="1"/>
    <col min="14851" max="14851" width="11.125" style="128" customWidth="1"/>
    <col min="14852" max="14852" width="10.75" style="128" customWidth="1"/>
    <col min="14853" max="14853" width="11.875" style="128" customWidth="1"/>
    <col min="14854" max="14854" width="10" style="128" customWidth="1"/>
    <col min="14855" max="14855" width="10.875" style="128" customWidth="1"/>
    <col min="14856" max="15105" width="9" style="128"/>
    <col min="15106" max="15106" width="25.5" style="128" customWidth="1"/>
    <col min="15107" max="15107" width="11.125" style="128" customWidth="1"/>
    <col min="15108" max="15108" width="10.75" style="128" customWidth="1"/>
    <col min="15109" max="15109" width="11.875" style="128" customWidth="1"/>
    <col min="15110" max="15110" width="10" style="128" customWidth="1"/>
    <col min="15111" max="15111" width="10.875" style="128" customWidth="1"/>
    <col min="15112" max="15361" width="9" style="128"/>
    <col min="15362" max="15362" width="25.5" style="128" customWidth="1"/>
    <col min="15363" max="15363" width="11.125" style="128" customWidth="1"/>
    <col min="15364" max="15364" width="10.75" style="128" customWidth="1"/>
    <col min="15365" max="15365" width="11.875" style="128" customWidth="1"/>
    <col min="15366" max="15366" width="10" style="128" customWidth="1"/>
    <col min="15367" max="15367" width="10.875" style="128" customWidth="1"/>
    <col min="15368" max="15617" width="9" style="128"/>
    <col min="15618" max="15618" width="25.5" style="128" customWidth="1"/>
    <col min="15619" max="15619" width="11.125" style="128" customWidth="1"/>
    <col min="15620" max="15620" width="10.75" style="128" customWidth="1"/>
    <col min="15621" max="15621" width="11.875" style="128" customWidth="1"/>
    <col min="15622" max="15622" width="10" style="128" customWidth="1"/>
    <col min="15623" max="15623" width="10.875" style="128" customWidth="1"/>
    <col min="15624" max="15873" width="9" style="128"/>
    <col min="15874" max="15874" width="25.5" style="128" customWidth="1"/>
    <col min="15875" max="15875" width="11.125" style="128" customWidth="1"/>
    <col min="15876" max="15876" width="10.75" style="128" customWidth="1"/>
    <col min="15877" max="15877" width="11.875" style="128" customWidth="1"/>
    <col min="15878" max="15878" width="10" style="128" customWidth="1"/>
    <col min="15879" max="15879" width="10.875" style="128" customWidth="1"/>
    <col min="15880" max="16129" width="9" style="128"/>
    <col min="16130" max="16130" width="25.5" style="128" customWidth="1"/>
    <col min="16131" max="16131" width="11.125" style="128" customWidth="1"/>
    <col min="16132" max="16132" width="10.75" style="128" customWidth="1"/>
    <col min="16133" max="16133" width="11.875" style="128" customWidth="1"/>
    <col min="16134" max="16134" width="10" style="128" customWidth="1"/>
    <col min="16135" max="16135" width="10.875" style="128" customWidth="1"/>
    <col min="16136" max="16384" width="9" style="128"/>
  </cols>
  <sheetData>
    <row r="1" ht="23.25" customHeight="1" spans="1:7">
      <c r="A1" s="129" t="s">
        <v>122</v>
      </c>
      <c r="B1" s="129"/>
      <c r="C1" s="129"/>
      <c r="D1" s="129"/>
      <c r="E1" s="129"/>
      <c r="F1" s="129"/>
      <c r="G1" s="129"/>
    </row>
    <row r="2" ht="23.25" customHeight="1" spans="1:7">
      <c r="A2" s="62" t="s">
        <v>26</v>
      </c>
      <c r="B2" s="63"/>
      <c r="C2" s="63"/>
      <c r="E2" s="63"/>
      <c r="F2" s="63"/>
      <c r="G2" s="130" t="s">
        <v>27</v>
      </c>
    </row>
    <row r="3" ht="41.25" customHeight="1" spans="1:7">
      <c r="A3" s="131" t="s">
        <v>123</v>
      </c>
      <c r="B3" s="132" t="s">
        <v>124</v>
      </c>
      <c r="C3" s="132" t="s">
        <v>125</v>
      </c>
      <c r="D3" s="132" t="s">
        <v>126</v>
      </c>
      <c r="E3" s="132" t="s">
        <v>127</v>
      </c>
      <c r="F3" s="133" t="s">
        <v>128</v>
      </c>
      <c r="G3" s="131" t="s">
        <v>129</v>
      </c>
    </row>
    <row r="4" ht="27.95" customHeight="1" spans="1:8">
      <c r="A4" s="134" t="s">
        <v>130</v>
      </c>
      <c r="B4" s="135">
        <f>SUM(B5:B6,B9)</f>
        <v>7324</v>
      </c>
      <c r="C4" s="135">
        <f>SUM(C5:C6,C9)</f>
        <v>7324</v>
      </c>
      <c r="D4" s="135">
        <f>B4-C4</f>
        <v>0</v>
      </c>
      <c r="E4" s="135">
        <f>E5+E6+E9</f>
        <v>7330</v>
      </c>
      <c r="F4" s="136">
        <f>B4-E4</f>
        <v>-6</v>
      </c>
      <c r="G4" s="137"/>
      <c r="H4" s="138"/>
    </row>
    <row r="5" ht="27.95" customHeight="1" spans="1:8">
      <c r="A5" s="134" t="s">
        <v>131</v>
      </c>
      <c r="B5" s="135">
        <v>114</v>
      </c>
      <c r="C5" s="135">
        <v>114</v>
      </c>
      <c r="D5" s="135"/>
      <c r="E5" s="135">
        <v>86</v>
      </c>
      <c r="F5" s="136">
        <f t="shared" ref="F5:F9" si="0">B5-E5</f>
        <v>28</v>
      </c>
      <c r="G5" s="137"/>
      <c r="H5" s="138"/>
    </row>
    <row r="6" ht="27.95" customHeight="1" spans="1:8">
      <c r="A6" s="134" t="s">
        <v>132</v>
      </c>
      <c r="B6" s="135">
        <f>B7+B8</f>
        <v>6525</v>
      </c>
      <c r="C6" s="135">
        <f>C7+C8</f>
        <v>6525</v>
      </c>
      <c r="D6" s="135">
        <f t="shared" ref="D6" si="1">B6-C6</f>
        <v>0</v>
      </c>
      <c r="E6" s="135">
        <f t="shared" ref="E6" si="2">E7+E8</f>
        <v>6389</v>
      </c>
      <c r="F6" s="136">
        <f t="shared" si="0"/>
        <v>136</v>
      </c>
      <c r="G6" s="137"/>
      <c r="H6" s="138"/>
    </row>
    <row r="7" ht="27.95" customHeight="1" spans="1:8">
      <c r="A7" s="134" t="s">
        <v>133</v>
      </c>
      <c r="B7" s="135">
        <v>1223</v>
      </c>
      <c r="C7" s="135">
        <v>1223</v>
      </c>
      <c r="D7" s="135"/>
      <c r="E7" s="135">
        <v>755</v>
      </c>
      <c r="F7" s="136">
        <f t="shared" si="0"/>
        <v>468</v>
      </c>
      <c r="G7" s="137"/>
      <c r="H7" s="138"/>
    </row>
    <row r="8" ht="27.95" customHeight="1" spans="1:8">
      <c r="A8" s="134" t="s">
        <v>134</v>
      </c>
      <c r="B8" s="135">
        <v>5302</v>
      </c>
      <c r="C8" s="135">
        <v>5302</v>
      </c>
      <c r="D8" s="135"/>
      <c r="E8" s="135">
        <v>5634</v>
      </c>
      <c r="F8" s="136">
        <f t="shared" si="0"/>
        <v>-332</v>
      </c>
      <c r="G8" s="137"/>
      <c r="H8" s="138"/>
    </row>
    <row r="9" ht="27.95" customHeight="1" spans="1:8">
      <c r="A9" s="134" t="s">
        <v>135</v>
      </c>
      <c r="B9" s="135">
        <v>685</v>
      </c>
      <c r="C9" s="135">
        <v>685</v>
      </c>
      <c r="D9" s="135"/>
      <c r="E9" s="135">
        <v>855</v>
      </c>
      <c r="F9" s="136">
        <f t="shared" si="0"/>
        <v>-170</v>
      </c>
      <c r="G9" s="137"/>
      <c r="H9" s="138"/>
    </row>
    <row r="17" spans="11:17">
      <c r="K17" s="130"/>
      <c r="Q17" s="130"/>
    </row>
    <row r="18" spans="11:17">
      <c r="K18" s="130"/>
      <c r="N18" s="130"/>
      <c r="P18" s="130"/>
      <c r="Q18" s="130"/>
    </row>
    <row r="19" spans="11:11">
      <c r="K19" s="130"/>
    </row>
  </sheetData>
  <mergeCells count="1">
    <mergeCell ref="A1:G1"/>
  </mergeCells>
  <pageMargins left="0.590551181102362" right="0.551181102362205" top="0.984251968503937" bottom="0.984251968503937" header="0.511811023622047" footer="0.511811023622047"/>
  <pageSetup paperSize="9" orientation="portrait"/>
  <headerFooter alignWithMargins="0">
    <oddFooter>&amp;C第 &amp;P+5 页</oddFooter>
  </headerFooter>
  <ignoredErrors>
    <ignoredError sqref="D6 D4"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7"/>
  <sheetViews>
    <sheetView showZeros="0" workbookViewId="0">
      <selection activeCell="A1" sqref="A1:H1"/>
    </sheetView>
  </sheetViews>
  <sheetFormatPr defaultColWidth="9" defaultRowHeight="14.25"/>
  <cols>
    <col min="1" max="1" width="27.625" style="60" customWidth="1"/>
    <col min="2" max="4" width="8.875" style="60" customWidth="1"/>
    <col min="5" max="5" width="22.25" style="60" customWidth="1"/>
    <col min="6" max="8" width="8.875" style="60" customWidth="1"/>
    <col min="9" max="235" width="9" style="60"/>
    <col min="236" max="236" width="25.5" style="60" customWidth="1"/>
    <col min="237" max="237" width="8.5" style="60" customWidth="1"/>
    <col min="238" max="238" width="9.5" style="60" customWidth="1"/>
    <col min="239" max="239" width="6.75" style="60" customWidth="1"/>
    <col min="240" max="240" width="22.25" style="60" customWidth="1"/>
    <col min="241" max="242" width="9.5" style="60" customWidth="1"/>
    <col min="243" max="243" width="7.375" style="60" customWidth="1"/>
    <col min="244" max="244" width="12.625" style="60" customWidth="1"/>
    <col min="245" max="491" width="9" style="60"/>
    <col min="492" max="492" width="25.5" style="60" customWidth="1"/>
    <col min="493" max="493" width="8.5" style="60" customWidth="1"/>
    <col min="494" max="494" width="9.5" style="60" customWidth="1"/>
    <col min="495" max="495" width="6.75" style="60" customWidth="1"/>
    <col min="496" max="496" width="22.25" style="60" customWidth="1"/>
    <col min="497" max="498" width="9.5" style="60" customWidth="1"/>
    <col min="499" max="499" width="7.375" style="60" customWidth="1"/>
    <col min="500" max="500" width="12.625" style="60" customWidth="1"/>
    <col min="501" max="747" width="9" style="60"/>
    <col min="748" max="748" width="25.5" style="60" customWidth="1"/>
    <col min="749" max="749" width="8.5" style="60" customWidth="1"/>
    <col min="750" max="750" width="9.5" style="60" customWidth="1"/>
    <col min="751" max="751" width="6.75" style="60" customWidth="1"/>
    <col min="752" max="752" width="22.25" style="60" customWidth="1"/>
    <col min="753" max="754" width="9.5" style="60" customWidth="1"/>
    <col min="755" max="755" width="7.375" style="60" customWidth="1"/>
    <col min="756" max="756" width="12.625" style="60" customWidth="1"/>
    <col min="757" max="1003" width="9" style="60"/>
    <col min="1004" max="1004" width="25.5" style="60" customWidth="1"/>
    <col min="1005" max="1005" width="8.5" style="60" customWidth="1"/>
    <col min="1006" max="1006" width="9.5" style="60" customWidth="1"/>
    <col min="1007" max="1007" width="6.75" style="60" customWidth="1"/>
    <col min="1008" max="1008" width="22.25" style="60" customWidth="1"/>
    <col min="1009" max="1010" width="9.5" style="60" customWidth="1"/>
    <col min="1011" max="1011" width="7.375" style="60" customWidth="1"/>
    <col min="1012" max="1012" width="12.625" style="60" customWidth="1"/>
    <col min="1013" max="1259" width="9" style="60"/>
    <col min="1260" max="1260" width="25.5" style="60" customWidth="1"/>
    <col min="1261" max="1261" width="8.5" style="60" customWidth="1"/>
    <col min="1262" max="1262" width="9.5" style="60" customWidth="1"/>
    <col min="1263" max="1263" width="6.75" style="60" customWidth="1"/>
    <col min="1264" max="1264" width="22.25" style="60" customWidth="1"/>
    <col min="1265" max="1266" width="9.5" style="60" customWidth="1"/>
    <col min="1267" max="1267" width="7.375" style="60" customWidth="1"/>
    <col min="1268" max="1268" width="12.625" style="60" customWidth="1"/>
    <col min="1269" max="1515" width="9" style="60"/>
    <col min="1516" max="1516" width="25.5" style="60" customWidth="1"/>
    <col min="1517" max="1517" width="8.5" style="60" customWidth="1"/>
    <col min="1518" max="1518" width="9.5" style="60" customWidth="1"/>
    <col min="1519" max="1519" width="6.75" style="60" customWidth="1"/>
    <col min="1520" max="1520" width="22.25" style="60" customWidth="1"/>
    <col min="1521" max="1522" width="9.5" style="60" customWidth="1"/>
    <col min="1523" max="1523" width="7.375" style="60" customWidth="1"/>
    <col min="1524" max="1524" width="12.625" style="60" customWidth="1"/>
    <col min="1525" max="1771" width="9" style="60"/>
    <col min="1772" max="1772" width="25.5" style="60" customWidth="1"/>
    <col min="1773" max="1773" width="8.5" style="60" customWidth="1"/>
    <col min="1774" max="1774" width="9.5" style="60" customWidth="1"/>
    <col min="1775" max="1775" width="6.75" style="60" customWidth="1"/>
    <col min="1776" max="1776" width="22.25" style="60" customWidth="1"/>
    <col min="1777" max="1778" width="9.5" style="60" customWidth="1"/>
    <col min="1779" max="1779" width="7.375" style="60" customWidth="1"/>
    <col min="1780" max="1780" width="12.625" style="60" customWidth="1"/>
    <col min="1781" max="2027" width="9" style="60"/>
    <col min="2028" max="2028" width="25.5" style="60" customWidth="1"/>
    <col min="2029" max="2029" width="8.5" style="60" customWidth="1"/>
    <col min="2030" max="2030" width="9.5" style="60" customWidth="1"/>
    <col min="2031" max="2031" width="6.75" style="60" customWidth="1"/>
    <col min="2032" max="2032" width="22.25" style="60" customWidth="1"/>
    <col min="2033" max="2034" width="9.5" style="60" customWidth="1"/>
    <col min="2035" max="2035" width="7.375" style="60" customWidth="1"/>
    <col min="2036" max="2036" width="12.625" style="60" customWidth="1"/>
    <col min="2037" max="2283" width="9" style="60"/>
    <col min="2284" max="2284" width="25.5" style="60" customWidth="1"/>
    <col min="2285" max="2285" width="8.5" style="60" customWidth="1"/>
    <col min="2286" max="2286" width="9.5" style="60" customWidth="1"/>
    <col min="2287" max="2287" width="6.75" style="60" customWidth="1"/>
    <col min="2288" max="2288" width="22.25" style="60" customWidth="1"/>
    <col min="2289" max="2290" width="9.5" style="60" customWidth="1"/>
    <col min="2291" max="2291" width="7.375" style="60" customWidth="1"/>
    <col min="2292" max="2292" width="12.625" style="60" customWidth="1"/>
    <col min="2293" max="2539" width="9" style="60"/>
    <col min="2540" max="2540" width="25.5" style="60" customWidth="1"/>
    <col min="2541" max="2541" width="8.5" style="60" customWidth="1"/>
    <col min="2542" max="2542" width="9.5" style="60" customWidth="1"/>
    <col min="2543" max="2543" width="6.75" style="60" customWidth="1"/>
    <col min="2544" max="2544" width="22.25" style="60" customWidth="1"/>
    <col min="2545" max="2546" width="9.5" style="60" customWidth="1"/>
    <col min="2547" max="2547" width="7.375" style="60" customWidth="1"/>
    <col min="2548" max="2548" width="12.625" style="60" customWidth="1"/>
    <col min="2549" max="2795" width="9" style="60"/>
    <col min="2796" max="2796" width="25.5" style="60" customWidth="1"/>
    <col min="2797" max="2797" width="8.5" style="60" customWidth="1"/>
    <col min="2798" max="2798" width="9.5" style="60" customWidth="1"/>
    <col min="2799" max="2799" width="6.75" style="60" customWidth="1"/>
    <col min="2800" max="2800" width="22.25" style="60" customWidth="1"/>
    <col min="2801" max="2802" width="9.5" style="60" customWidth="1"/>
    <col min="2803" max="2803" width="7.375" style="60" customWidth="1"/>
    <col min="2804" max="2804" width="12.625" style="60" customWidth="1"/>
    <col min="2805" max="3051" width="9" style="60"/>
    <col min="3052" max="3052" width="25.5" style="60" customWidth="1"/>
    <col min="3053" max="3053" width="8.5" style="60" customWidth="1"/>
    <col min="3054" max="3054" width="9.5" style="60" customWidth="1"/>
    <col min="3055" max="3055" width="6.75" style="60" customWidth="1"/>
    <col min="3056" max="3056" width="22.25" style="60" customWidth="1"/>
    <col min="3057" max="3058" width="9.5" style="60" customWidth="1"/>
    <col min="3059" max="3059" width="7.375" style="60" customWidth="1"/>
    <col min="3060" max="3060" width="12.625" style="60" customWidth="1"/>
    <col min="3061" max="3307" width="9" style="60"/>
    <col min="3308" max="3308" width="25.5" style="60" customWidth="1"/>
    <col min="3309" max="3309" width="8.5" style="60" customWidth="1"/>
    <col min="3310" max="3310" width="9.5" style="60" customWidth="1"/>
    <col min="3311" max="3311" width="6.75" style="60" customWidth="1"/>
    <col min="3312" max="3312" width="22.25" style="60" customWidth="1"/>
    <col min="3313" max="3314" width="9.5" style="60" customWidth="1"/>
    <col min="3315" max="3315" width="7.375" style="60" customWidth="1"/>
    <col min="3316" max="3316" width="12.625" style="60" customWidth="1"/>
    <col min="3317" max="3563" width="9" style="60"/>
    <col min="3564" max="3564" width="25.5" style="60" customWidth="1"/>
    <col min="3565" max="3565" width="8.5" style="60" customWidth="1"/>
    <col min="3566" max="3566" width="9.5" style="60" customWidth="1"/>
    <col min="3567" max="3567" width="6.75" style="60" customWidth="1"/>
    <col min="3568" max="3568" width="22.25" style="60" customWidth="1"/>
    <col min="3569" max="3570" width="9.5" style="60" customWidth="1"/>
    <col min="3571" max="3571" width="7.375" style="60" customWidth="1"/>
    <col min="3572" max="3572" width="12.625" style="60" customWidth="1"/>
    <col min="3573" max="3819" width="9" style="60"/>
    <col min="3820" max="3820" width="25.5" style="60" customWidth="1"/>
    <col min="3821" max="3821" width="8.5" style="60" customWidth="1"/>
    <col min="3822" max="3822" width="9.5" style="60" customWidth="1"/>
    <col min="3823" max="3823" width="6.75" style="60" customWidth="1"/>
    <col min="3824" max="3824" width="22.25" style="60" customWidth="1"/>
    <col min="3825" max="3826" width="9.5" style="60" customWidth="1"/>
    <col min="3827" max="3827" width="7.375" style="60" customWidth="1"/>
    <col min="3828" max="3828" width="12.625" style="60" customWidth="1"/>
    <col min="3829" max="4075" width="9" style="60"/>
    <col min="4076" max="4076" width="25.5" style="60" customWidth="1"/>
    <col min="4077" max="4077" width="8.5" style="60" customWidth="1"/>
    <col min="4078" max="4078" width="9.5" style="60" customWidth="1"/>
    <col min="4079" max="4079" width="6.75" style="60" customWidth="1"/>
    <col min="4080" max="4080" width="22.25" style="60" customWidth="1"/>
    <col min="4081" max="4082" width="9.5" style="60" customWidth="1"/>
    <col min="4083" max="4083" width="7.375" style="60" customWidth="1"/>
    <col min="4084" max="4084" width="12.625" style="60" customWidth="1"/>
    <col min="4085" max="4331" width="9" style="60"/>
    <col min="4332" max="4332" width="25.5" style="60" customWidth="1"/>
    <col min="4333" max="4333" width="8.5" style="60" customWidth="1"/>
    <col min="4334" max="4334" width="9.5" style="60" customWidth="1"/>
    <col min="4335" max="4335" width="6.75" style="60" customWidth="1"/>
    <col min="4336" max="4336" width="22.25" style="60" customWidth="1"/>
    <col min="4337" max="4338" width="9.5" style="60" customWidth="1"/>
    <col min="4339" max="4339" width="7.375" style="60" customWidth="1"/>
    <col min="4340" max="4340" width="12.625" style="60" customWidth="1"/>
    <col min="4341" max="4587" width="9" style="60"/>
    <col min="4588" max="4588" width="25.5" style="60" customWidth="1"/>
    <col min="4589" max="4589" width="8.5" style="60" customWidth="1"/>
    <col min="4590" max="4590" width="9.5" style="60" customWidth="1"/>
    <col min="4591" max="4591" width="6.75" style="60" customWidth="1"/>
    <col min="4592" max="4592" width="22.25" style="60" customWidth="1"/>
    <col min="4593" max="4594" width="9.5" style="60" customWidth="1"/>
    <col min="4595" max="4595" width="7.375" style="60" customWidth="1"/>
    <col min="4596" max="4596" width="12.625" style="60" customWidth="1"/>
    <col min="4597" max="4843" width="9" style="60"/>
    <col min="4844" max="4844" width="25.5" style="60" customWidth="1"/>
    <col min="4845" max="4845" width="8.5" style="60" customWidth="1"/>
    <col min="4846" max="4846" width="9.5" style="60" customWidth="1"/>
    <col min="4847" max="4847" width="6.75" style="60" customWidth="1"/>
    <col min="4848" max="4848" width="22.25" style="60" customWidth="1"/>
    <col min="4849" max="4850" width="9.5" style="60" customWidth="1"/>
    <col min="4851" max="4851" width="7.375" style="60" customWidth="1"/>
    <col min="4852" max="4852" width="12.625" style="60" customWidth="1"/>
    <col min="4853" max="5099" width="9" style="60"/>
    <col min="5100" max="5100" width="25.5" style="60" customWidth="1"/>
    <col min="5101" max="5101" width="8.5" style="60" customWidth="1"/>
    <col min="5102" max="5102" width="9.5" style="60" customWidth="1"/>
    <col min="5103" max="5103" width="6.75" style="60" customWidth="1"/>
    <col min="5104" max="5104" width="22.25" style="60" customWidth="1"/>
    <col min="5105" max="5106" width="9.5" style="60" customWidth="1"/>
    <col min="5107" max="5107" width="7.375" style="60" customWidth="1"/>
    <col min="5108" max="5108" width="12.625" style="60" customWidth="1"/>
    <col min="5109" max="5355" width="9" style="60"/>
    <col min="5356" max="5356" width="25.5" style="60" customWidth="1"/>
    <col min="5357" max="5357" width="8.5" style="60" customWidth="1"/>
    <col min="5358" max="5358" width="9.5" style="60" customWidth="1"/>
    <col min="5359" max="5359" width="6.75" style="60" customWidth="1"/>
    <col min="5360" max="5360" width="22.25" style="60" customWidth="1"/>
    <col min="5361" max="5362" width="9.5" style="60" customWidth="1"/>
    <col min="5363" max="5363" width="7.375" style="60" customWidth="1"/>
    <col min="5364" max="5364" width="12.625" style="60" customWidth="1"/>
    <col min="5365" max="5611" width="9" style="60"/>
    <col min="5612" max="5612" width="25.5" style="60" customWidth="1"/>
    <col min="5613" max="5613" width="8.5" style="60" customWidth="1"/>
    <col min="5614" max="5614" width="9.5" style="60" customWidth="1"/>
    <col min="5615" max="5615" width="6.75" style="60" customWidth="1"/>
    <col min="5616" max="5616" width="22.25" style="60" customWidth="1"/>
    <col min="5617" max="5618" width="9.5" style="60" customWidth="1"/>
    <col min="5619" max="5619" width="7.375" style="60" customWidth="1"/>
    <col min="5620" max="5620" width="12.625" style="60" customWidth="1"/>
    <col min="5621" max="5867" width="9" style="60"/>
    <col min="5868" max="5868" width="25.5" style="60" customWidth="1"/>
    <col min="5869" max="5869" width="8.5" style="60" customWidth="1"/>
    <col min="5870" max="5870" width="9.5" style="60" customWidth="1"/>
    <col min="5871" max="5871" width="6.75" style="60" customWidth="1"/>
    <col min="5872" max="5872" width="22.25" style="60" customWidth="1"/>
    <col min="5873" max="5874" width="9.5" style="60" customWidth="1"/>
    <col min="5875" max="5875" width="7.375" style="60" customWidth="1"/>
    <col min="5876" max="5876" width="12.625" style="60" customWidth="1"/>
    <col min="5877" max="6123" width="9" style="60"/>
    <col min="6124" max="6124" width="25.5" style="60" customWidth="1"/>
    <col min="6125" max="6125" width="8.5" style="60" customWidth="1"/>
    <col min="6126" max="6126" width="9.5" style="60" customWidth="1"/>
    <col min="6127" max="6127" width="6.75" style="60" customWidth="1"/>
    <col min="6128" max="6128" width="22.25" style="60" customWidth="1"/>
    <col min="6129" max="6130" width="9.5" style="60" customWidth="1"/>
    <col min="6131" max="6131" width="7.375" style="60" customWidth="1"/>
    <col min="6132" max="6132" width="12.625" style="60" customWidth="1"/>
    <col min="6133" max="6379" width="9" style="60"/>
    <col min="6380" max="6380" width="25.5" style="60" customWidth="1"/>
    <col min="6381" max="6381" width="8.5" style="60" customWidth="1"/>
    <col min="6382" max="6382" width="9.5" style="60" customWidth="1"/>
    <col min="6383" max="6383" width="6.75" style="60" customWidth="1"/>
    <col min="6384" max="6384" width="22.25" style="60" customWidth="1"/>
    <col min="6385" max="6386" width="9.5" style="60" customWidth="1"/>
    <col min="6387" max="6387" width="7.375" style="60" customWidth="1"/>
    <col min="6388" max="6388" width="12.625" style="60" customWidth="1"/>
    <col min="6389" max="6635" width="9" style="60"/>
    <col min="6636" max="6636" width="25.5" style="60" customWidth="1"/>
    <col min="6637" max="6637" width="8.5" style="60" customWidth="1"/>
    <col min="6638" max="6638" width="9.5" style="60" customWidth="1"/>
    <col min="6639" max="6639" width="6.75" style="60" customWidth="1"/>
    <col min="6640" max="6640" width="22.25" style="60" customWidth="1"/>
    <col min="6641" max="6642" width="9.5" style="60" customWidth="1"/>
    <col min="6643" max="6643" width="7.375" style="60" customWidth="1"/>
    <col min="6644" max="6644" width="12.625" style="60" customWidth="1"/>
    <col min="6645" max="6891" width="9" style="60"/>
    <col min="6892" max="6892" width="25.5" style="60" customWidth="1"/>
    <col min="6893" max="6893" width="8.5" style="60" customWidth="1"/>
    <col min="6894" max="6894" width="9.5" style="60" customWidth="1"/>
    <col min="6895" max="6895" width="6.75" style="60" customWidth="1"/>
    <col min="6896" max="6896" width="22.25" style="60" customWidth="1"/>
    <col min="6897" max="6898" width="9.5" style="60" customWidth="1"/>
    <col min="6899" max="6899" width="7.375" style="60" customWidth="1"/>
    <col min="6900" max="6900" width="12.625" style="60" customWidth="1"/>
    <col min="6901" max="7147" width="9" style="60"/>
    <col min="7148" max="7148" width="25.5" style="60" customWidth="1"/>
    <col min="7149" max="7149" width="8.5" style="60" customWidth="1"/>
    <col min="7150" max="7150" width="9.5" style="60" customWidth="1"/>
    <col min="7151" max="7151" width="6.75" style="60" customWidth="1"/>
    <col min="7152" max="7152" width="22.25" style="60" customWidth="1"/>
    <col min="7153" max="7154" width="9.5" style="60" customWidth="1"/>
    <col min="7155" max="7155" width="7.375" style="60" customWidth="1"/>
    <col min="7156" max="7156" width="12.625" style="60" customWidth="1"/>
    <col min="7157" max="7403" width="9" style="60"/>
    <col min="7404" max="7404" width="25.5" style="60" customWidth="1"/>
    <col min="7405" max="7405" width="8.5" style="60" customWidth="1"/>
    <col min="7406" max="7406" width="9.5" style="60" customWidth="1"/>
    <col min="7407" max="7407" width="6.75" style="60" customWidth="1"/>
    <col min="7408" max="7408" width="22.25" style="60" customWidth="1"/>
    <col min="7409" max="7410" width="9.5" style="60" customWidth="1"/>
    <col min="7411" max="7411" width="7.375" style="60" customWidth="1"/>
    <col min="7412" max="7412" width="12.625" style="60" customWidth="1"/>
    <col min="7413" max="7659" width="9" style="60"/>
    <col min="7660" max="7660" width="25.5" style="60" customWidth="1"/>
    <col min="7661" max="7661" width="8.5" style="60" customWidth="1"/>
    <col min="7662" max="7662" width="9.5" style="60" customWidth="1"/>
    <col min="7663" max="7663" width="6.75" style="60" customWidth="1"/>
    <col min="7664" max="7664" width="22.25" style="60" customWidth="1"/>
    <col min="7665" max="7666" width="9.5" style="60" customWidth="1"/>
    <col min="7667" max="7667" width="7.375" style="60" customWidth="1"/>
    <col min="7668" max="7668" width="12.625" style="60" customWidth="1"/>
    <col min="7669" max="7915" width="9" style="60"/>
    <col min="7916" max="7916" width="25.5" style="60" customWidth="1"/>
    <col min="7917" max="7917" width="8.5" style="60" customWidth="1"/>
    <col min="7918" max="7918" width="9.5" style="60" customWidth="1"/>
    <col min="7919" max="7919" width="6.75" style="60" customWidth="1"/>
    <col min="7920" max="7920" width="22.25" style="60" customWidth="1"/>
    <col min="7921" max="7922" width="9.5" style="60" customWidth="1"/>
    <col min="7923" max="7923" width="7.375" style="60" customWidth="1"/>
    <col min="7924" max="7924" width="12.625" style="60" customWidth="1"/>
    <col min="7925" max="8171" width="9" style="60"/>
    <col min="8172" max="8172" width="25.5" style="60" customWidth="1"/>
    <col min="8173" max="8173" width="8.5" style="60" customWidth="1"/>
    <col min="8174" max="8174" width="9.5" style="60" customWidth="1"/>
    <col min="8175" max="8175" width="6.75" style="60" customWidth="1"/>
    <col min="8176" max="8176" width="22.25" style="60" customWidth="1"/>
    <col min="8177" max="8178" width="9.5" style="60" customWidth="1"/>
    <col min="8179" max="8179" width="7.375" style="60" customWidth="1"/>
    <col min="8180" max="8180" width="12.625" style="60" customWidth="1"/>
    <col min="8181" max="8427" width="9" style="60"/>
    <col min="8428" max="8428" width="25.5" style="60" customWidth="1"/>
    <col min="8429" max="8429" width="8.5" style="60" customWidth="1"/>
    <col min="8430" max="8430" width="9.5" style="60" customWidth="1"/>
    <col min="8431" max="8431" width="6.75" style="60" customWidth="1"/>
    <col min="8432" max="8432" width="22.25" style="60" customWidth="1"/>
    <col min="8433" max="8434" width="9.5" style="60" customWidth="1"/>
    <col min="8435" max="8435" width="7.375" style="60" customWidth="1"/>
    <col min="8436" max="8436" width="12.625" style="60" customWidth="1"/>
    <col min="8437" max="8683" width="9" style="60"/>
    <col min="8684" max="8684" width="25.5" style="60" customWidth="1"/>
    <col min="8685" max="8685" width="8.5" style="60" customWidth="1"/>
    <col min="8686" max="8686" width="9.5" style="60" customWidth="1"/>
    <col min="8687" max="8687" width="6.75" style="60" customWidth="1"/>
    <col min="8688" max="8688" width="22.25" style="60" customWidth="1"/>
    <col min="8689" max="8690" width="9.5" style="60" customWidth="1"/>
    <col min="8691" max="8691" width="7.375" style="60" customWidth="1"/>
    <col min="8692" max="8692" width="12.625" style="60" customWidth="1"/>
    <col min="8693" max="8939" width="9" style="60"/>
    <col min="8940" max="8940" width="25.5" style="60" customWidth="1"/>
    <col min="8941" max="8941" width="8.5" style="60" customWidth="1"/>
    <col min="8942" max="8942" width="9.5" style="60" customWidth="1"/>
    <col min="8943" max="8943" width="6.75" style="60" customWidth="1"/>
    <col min="8944" max="8944" width="22.25" style="60" customWidth="1"/>
    <col min="8945" max="8946" width="9.5" style="60" customWidth="1"/>
    <col min="8947" max="8947" width="7.375" style="60" customWidth="1"/>
    <col min="8948" max="8948" width="12.625" style="60" customWidth="1"/>
    <col min="8949" max="9195" width="9" style="60"/>
    <col min="9196" max="9196" width="25.5" style="60" customWidth="1"/>
    <col min="9197" max="9197" width="8.5" style="60" customWidth="1"/>
    <col min="9198" max="9198" width="9.5" style="60" customWidth="1"/>
    <col min="9199" max="9199" width="6.75" style="60" customWidth="1"/>
    <col min="9200" max="9200" width="22.25" style="60" customWidth="1"/>
    <col min="9201" max="9202" width="9.5" style="60" customWidth="1"/>
    <col min="9203" max="9203" width="7.375" style="60" customWidth="1"/>
    <col min="9204" max="9204" width="12.625" style="60" customWidth="1"/>
    <col min="9205" max="9451" width="9" style="60"/>
    <col min="9452" max="9452" width="25.5" style="60" customWidth="1"/>
    <col min="9453" max="9453" width="8.5" style="60" customWidth="1"/>
    <col min="9454" max="9454" width="9.5" style="60" customWidth="1"/>
    <col min="9455" max="9455" width="6.75" style="60" customWidth="1"/>
    <col min="9456" max="9456" width="22.25" style="60" customWidth="1"/>
    <col min="9457" max="9458" width="9.5" style="60" customWidth="1"/>
    <col min="9459" max="9459" width="7.375" style="60" customWidth="1"/>
    <col min="9460" max="9460" width="12.625" style="60" customWidth="1"/>
    <col min="9461" max="9707" width="9" style="60"/>
    <col min="9708" max="9708" width="25.5" style="60" customWidth="1"/>
    <col min="9709" max="9709" width="8.5" style="60" customWidth="1"/>
    <col min="9710" max="9710" width="9.5" style="60" customWidth="1"/>
    <col min="9711" max="9711" width="6.75" style="60" customWidth="1"/>
    <col min="9712" max="9712" width="22.25" style="60" customWidth="1"/>
    <col min="9713" max="9714" width="9.5" style="60" customWidth="1"/>
    <col min="9715" max="9715" width="7.375" style="60" customWidth="1"/>
    <col min="9716" max="9716" width="12.625" style="60" customWidth="1"/>
    <col min="9717" max="9963" width="9" style="60"/>
    <col min="9964" max="9964" width="25.5" style="60" customWidth="1"/>
    <col min="9965" max="9965" width="8.5" style="60" customWidth="1"/>
    <col min="9966" max="9966" width="9.5" style="60" customWidth="1"/>
    <col min="9967" max="9967" width="6.75" style="60" customWidth="1"/>
    <col min="9968" max="9968" width="22.25" style="60" customWidth="1"/>
    <col min="9969" max="9970" width="9.5" style="60" customWidth="1"/>
    <col min="9971" max="9971" width="7.375" style="60" customWidth="1"/>
    <col min="9972" max="9972" width="12.625" style="60" customWidth="1"/>
    <col min="9973" max="10219" width="9" style="60"/>
    <col min="10220" max="10220" width="25.5" style="60" customWidth="1"/>
    <col min="10221" max="10221" width="8.5" style="60" customWidth="1"/>
    <col min="10222" max="10222" width="9.5" style="60" customWidth="1"/>
    <col min="10223" max="10223" width="6.75" style="60" customWidth="1"/>
    <col min="10224" max="10224" width="22.25" style="60" customWidth="1"/>
    <col min="10225" max="10226" width="9.5" style="60" customWidth="1"/>
    <col min="10227" max="10227" width="7.375" style="60" customWidth="1"/>
    <col min="10228" max="10228" width="12.625" style="60" customWidth="1"/>
    <col min="10229" max="10475" width="9" style="60"/>
    <col min="10476" max="10476" width="25.5" style="60" customWidth="1"/>
    <col min="10477" max="10477" width="8.5" style="60" customWidth="1"/>
    <col min="10478" max="10478" width="9.5" style="60" customWidth="1"/>
    <col min="10479" max="10479" width="6.75" style="60" customWidth="1"/>
    <col min="10480" max="10480" width="22.25" style="60" customWidth="1"/>
    <col min="10481" max="10482" width="9.5" style="60" customWidth="1"/>
    <col min="10483" max="10483" width="7.375" style="60" customWidth="1"/>
    <col min="10484" max="10484" width="12.625" style="60" customWidth="1"/>
    <col min="10485" max="10731" width="9" style="60"/>
    <col min="10732" max="10732" width="25.5" style="60" customWidth="1"/>
    <col min="10733" max="10733" width="8.5" style="60" customWidth="1"/>
    <col min="10734" max="10734" width="9.5" style="60" customWidth="1"/>
    <col min="10735" max="10735" width="6.75" style="60" customWidth="1"/>
    <col min="10736" max="10736" width="22.25" style="60" customWidth="1"/>
    <col min="10737" max="10738" width="9.5" style="60" customWidth="1"/>
    <col min="10739" max="10739" width="7.375" style="60" customWidth="1"/>
    <col min="10740" max="10740" width="12.625" style="60" customWidth="1"/>
    <col min="10741" max="10987" width="9" style="60"/>
    <col min="10988" max="10988" width="25.5" style="60" customWidth="1"/>
    <col min="10989" max="10989" width="8.5" style="60" customWidth="1"/>
    <col min="10990" max="10990" width="9.5" style="60" customWidth="1"/>
    <col min="10991" max="10991" width="6.75" style="60" customWidth="1"/>
    <col min="10992" max="10992" width="22.25" style="60" customWidth="1"/>
    <col min="10993" max="10994" width="9.5" style="60" customWidth="1"/>
    <col min="10995" max="10995" width="7.375" style="60" customWidth="1"/>
    <col min="10996" max="10996" width="12.625" style="60" customWidth="1"/>
    <col min="10997" max="11243" width="9" style="60"/>
    <col min="11244" max="11244" width="25.5" style="60" customWidth="1"/>
    <col min="11245" max="11245" width="8.5" style="60" customWidth="1"/>
    <col min="11246" max="11246" width="9.5" style="60" customWidth="1"/>
    <col min="11247" max="11247" width="6.75" style="60" customWidth="1"/>
    <col min="11248" max="11248" width="22.25" style="60" customWidth="1"/>
    <col min="11249" max="11250" width="9.5" style="60" customWidth="1"/>
    <col min="11251" max="11251" width="7.375" style="60" customWidth="1"/>
    <col min="11252" max="11252" width="12.625" style="60" customWidth="1"/>
    <col min="11253" max="11499" width="9" style="60"/>
    <col min="11500" max="11500" width="25.5" style="60" customWidth="1"/>
    <col min="11501" max="11501" width="8.5" style="60" customWidth="1"/>
    <col min="11502" max="11502" width="9.5" style="60" customWidth="1"/>
    <col min="11503" max="11503" width="6.75" style="60" customWidth="1"/>
    <col min="11504" max="11504" width="22.25" style="60" customWidth="1"/>
    <col min="11505" max="11506" width="9.5" style="60" customWidth="1"/>
    <col min="11507" max="11507" width="7.375" style="60" customWidth="1"/>
    <col min="11508" max="11508" width="12.625" style="60" customWidth="1"/>
    <col min="11509" max="11755" width="9" style="60"/>
    <col min="11756" max="11756" width="25.5" style="60" customWidth="1"/>
    <col min="11757" max="11757" width="8.5" style="60" customWidth="1"/>
    <col min="11758" max="11758" width="9.5" style="60" customWidth="1"/>
    <col min="11759" max="11759" width="6.75" style="60" customWidth="1"/>
    <col min="11760" max="11760" width="22.25" style="60" customWidth="1"/>
    <col min="11761" max="11762" width="9.5" style="60" customWidth="1"/>
    <col min="11763" max="11763" width="7.375" style="60" customWidth="1"/>
    <col min="11764" max="11764" width="12.625" style="60" customWidth="1"/>
    <col min="11765" max="12011" width="9" style="60"/>
    <col min="12012" max="12012" width="25.5" style="60" customWidth="1"/>
    <col min="12013" max="12013" width="8.5" style="60" customWidth="1"/>
    <col min="12014" max="12014" width="9.5" style="60" customWidth="1"/>
    <col min="12015" max="12015" width="6.75" style="60" customWidth="1"/>
    <col min="12016" max="12016" width="22.25" style="60" customWidth="1"/>
    <col min="12017" max="12018" width="9.5" style="60" customWidth="1"/>
    <col min="12019" max="12019" width="7.375" style="60" customWidth="1"/>
    <col min="12020" max="12020" width="12.625" style="60" customWidth="1"/>
    <col min="12021" max="12267" width="9" style="60"/>
    <col min="12268" max="12268" width="25.5" style="60" customWidth="1"/>
    <col min="12269" max="12269" width="8.5" style="60" customWidth="1"/>
    <col min="12270" max="12270" width="9.5" style="60" customWidth="1"/>
    <col min="12271" max="12271" width="6.75" style="60" customWidth="1"/>
    <col min="12272" max="12272" width="22.25" style="60" customWidth="1"/>
    <col min="12273" max="12274" width="9.5" style="60" customWidth="1"/>
    <col min="12275" max="12275" width="7.375" style="60" customWidth="1"/>
    <col min="12276" max="12276" width="12.625" style="60" customWidth="1"/>
    <col min="12277" max="12523" width="9" style="60"/>
    <col min="12524" max="12524" width="25.5" style="60" customWidth="1"/>
    <col min="12525" max="12525" width="8.5" style="60" customWidth="1"/>
    <col min="12526" max="12526" width="9.5" style="60" customWidth="1"/>
    <col min="12527" max="12527" width="6.75" style="60" customWidth="1"/>
    <col min="12528" max="12528" width="22.25" style="60" customWidth="1"/>
    <col min="12529" max="12530" width="9.5" style="60" customWidth="1"/>
    <col min="12531" max="12531" width="7.375" style="60" customWidth="1"/>
    <col min="12532" max="12532" width="12.625" style="60" customWidth="1"/>
    <col min="12533" max="12779" width="9" style="60"/>
    <col min="12780" max="12780" width="25.5" style="60" customWidth="1"/>
    <col min="12781" max="12781" width="8.5" style="60" customWidth="1"/>
    <col min="12782" max="12782" width="9.5" style="60" customWidth="1"/>
    <col min="12783" max="12783" width="6.75" style="60" customWidth="1"/>
    <col min="12784" max="12784" width="22.25" style="60" customWidth="1"/>
    <col min="12785" max="12786" width="9.5" style="60" customWidth="1"/>
    <col min="12787" max="12787" width="7.375" style="60" customWidth="1"/>
    <col min="12788" max="12788" width="12.625" style="60" customWidth="1"/>
    <col min="12789" max="13035" width="9" style="60"/>
    <col min="13036" max="13036" width="25.5" style="60" customWidth="1"/>
    <col min="13037" max="13037" width="8.5" style="60" customWidth="1"/>
    <col min="13038" max="13038" width="9.5" style="60" customWidth="1"/>
    <col min="13039" max="13039" width="6.75" style="60" customWidth="1"/>
    <col min="13040" max="13040" width="22.25" style="60" customWidth="1"/>
    <col min="13041" max="13042" width="9.5" style="60" customWidth="1"/>
    <col min="13043" max="13043" width="7.375" style="60" customWidth="1"/>
    <col min="13044" max="13044" width="12.625" style="60" customWidth="1"/>
    <col min="13045" max="13291" width="9" style="60"/>
    <col min="13292" max="13292" width="25.5" style="60" customWidth="1"/>
    <col min="13293" max="13293" width="8.5" style="60" customWidth="1"/>
    <col min="13294" max="13294" width="9.5" style="60" customWidth="1"/>
    <col min="13295" max="13295" width="6.75" style="60" customWidth="1"/>
    <col min="13296" max="13296" width="22.25" style="60" customWidth="1"/>
    <col min="13297" max="13298" width="9.5" style="60" customWidth="1"/>
    <col min="13299" max="13299" width="7.375" style="60" customWidth="1"/>
    <col min="13300" max="13300" width="12.625" style="60" customWidth="1"/>
    <col min="13301" max="13547" width="9" style="60"/>
    <col min="13548" max="13548" width="25.5" style="60" customWidth="1"/>
    <col min="13549" max="13549" width="8.5" style="60" customWidth="1"/>
    <col min="13550" max="13550" width="9.5" style="60" customWidth="1"/>
    <col min="13551" max="13551" width="6.75" style="60" customWidth="1"/>
    <col min="13552" max="13552" width="22.25" style="60" customWidth="1"/>
    <col min="13553" max="13554" width="9.5" style="60" customWidth="1"/>
    <col min="13555" max="13555" width="7.375" style="60" customWidth="1"/>
    <col min="13556" max="13556" width="12.625" style="60" customWidth="1"/>
    <col min="13557" max="13803" width="9" style="60"/>
    <col min="13804" max="13804" width="25.5" style="60" customWidth="1"/>
    <col min="13805" max="13805" width="8.5" style="60" customWidth="1"/>
    <col min="13806" max="13806" width="9.5" style="60" customWidth="1"/>
    <col min="13807" max="13807" width="6.75" style="60" customWidth="1"/>
    <col min="13808" max="13808" width="22.25" style="60" customWidth="1"/>
    <col min="13809" max="13810" width="9.5" style="60" customWidth="1"/>
    <col min="13811" max="13811" width="7.375" style="60" customWidth="1"/>
    <col min="13812" max="13812" width="12.625" style="60" customWidth="1"/>
    <col min="13813" max="14059" width="9" style="60"/>
    <col min="14060" max="14060" width="25.5" style="60" customWidth="1"/>
    <col min="14061" max="14061" width="8.5" style="60" customWidth="1"/>
    <col min="14062" max="14062" width="9.5" style="60" customWidth="1"/>
    <col min="14063" max="14063" width="6.75" style="60" customWidth="1"/>
    <col min="14064" max="14064" width="22.25" style="60" customWidth="1"/>
    <col min="14065" max="14066" width="9.5" style="60" customWidth="1"/>
    <col min="14067" max="14067" width="7.375" style="60" customWidth="1"/>
    <col min="14068" max="14068" width="12.625" style="60" customWidth="1"/>
    <col min="14069" max="14315" width="9" style="60"/>
    <col min="14316" max="14316" width="25.5" style="60" customWidth="1"/>
    <col min="14317" max="14317" width="8.5" style="60" customWidth="1"/>
    <col min="14318" max="14318" width="9.5" style="60" customWidth="1"/>
    <col min="14319" max="14319" width="6.75" style="60" customWidth="1"/>
    <col min="14320" max="14320" width="22.25" style="60" customWidth="1"/>
    <col min="14321" max="14322" width="9.5" style="60" customWidth="1"/>
    <col min="14323" max="14323" width="7.375" style="60" customWidth="1"/>
    <col min="14324" max="14324" width="12.625" style="60" customWidth="1"/>
    <col min="14325" max="14571" width="9" style="60"/>
    <col min="14572" max="14572" width="25.5" style="60" customWidth="1"/>
    <col min="14573" max="14573" width="8.5" style="60" customWidth="1"/>
    <col min="14574" max="14574" width="9.5" style="60" customWidth="1"/>
    <col min="14575" max="14575" width="6.75" style="60" customWidth="1"/>
    <col min="14576" max="14576" width="22.25" style="60" customWidth="1"/>
    <col min="14577" max="14578" width="9.5" style="60" customWidth="1"/>
    <col min="14579" max="14579" width="7.375" style="60" customWidth="1"/>
    <col min="14580" max="14580" width="12.625" style="60" customWidth="1"/>
    <col min="14581" max="14827" width="9" style="60"/>
    <col min="14828" max="14828" width="25.5" style="60" customWidth="1"/>
    <col min="14829" max="14829" width="8.5" style="60" customWidth="1"/>
    <col min="14830" max="14830" width="9.5" style="60" customWidth="1"/>
    <col min="14831" max="14831" width="6.75" style="60" customWidth="1"/>
    <col min="14832" max="14832" width="22.25" style="60" customWidth="1"/>
    <col min="14833" max="14834" width="9.5" style="60" customWidth="1"/>
    <col min="14835" max="14835" width="7.375" style="60" customWidth="1"/>
    <col min="14836" max="14836" width="12.625" style="60" customWidth="1"/>
    <col min="14837" max="15083" width="9" style="60"/>
    <col min="15084" max="15084" width="25.5" style="60" customWidth="1"/>
    <col min="15085" max="15085" width="8.5" style="60" customWidth="1"/>
    <col min="15086" max="15086" width="9.5" style="60" customWidth="1"/>
    <col min="15087" max="15087" width="6.75" style="60" customWidth="1"/>
    <col min="15088" max="15088" width="22.25" style="60" customWidth="1"/>
    <col min="15089" max="15090" width="9.5" style="60" customWidth="1"/>
    <col min="15091" max="15091" width="7.375" style="60" customWidth="1"/>
    <col min="15092" max="15092" width="12.625" style="60" customWidth="1"/>
    <col min="15093" max="15339" width="9" style="60"/>
    <col min="15340" max="15340" width="25.5" style="60" customWidth="1"/>
    <col min="15341" max="15341" width="8.5" style="60" customWidth="1"/>
    <col min="15342" max="15342" width="9.5" style="60" customWidth="1"/>
    <col min="15343" max="15343" width="6.75" style="60" customWidth="1"/>
    <col min="15344" max="15344" width="22.25" style="60" customWidth="1"/>
    <col min="15345" max="15346" width="9.5" style="60" customWidth="1"/>
    <col min="15347" max="15347" width="7.375" style="60" customWidth="1"/>
    <col min="15348" max="15348" width="12.625" style="60" customWidth="1"/>
    <col min="15349" max="15595" width="9" style="60"/>
    <col min="15596" max="15596" width="25.5" style="60" customWidth="1"/>
    <col min="15597" max="15597" width="8.5" style="60" customWidth="1"/>
    <col min="15598" max="15598" width="9.5" style="60" customWidth="1"/>
    <col min="15599" max="15599" width="6.75" style="60" customWidth="1"/>
    <col min="15600" max="15600" width="22.25" style="60" customWidth="1"/>
    <col min="15601" max="15602" width="9.5" style="60" customWidth="1"/>
    <col min="15603" max="15603" width="7.375" style="60" customWidth="1"/>
    <col min="15604" max="15604" width="12.625" style="60" customWidth="1"/>
    <col min="15605" max="15851" width="9" style="60"/>
    <col min="15852" max="15852" width="25.5" style="60" customWidth="1"/>
    <col min="15853" max="15853" width="8.5" style="60" customWidth="1"/>
    <col min="15854" max="15854" width="9.5" style="60" customWidth="1"/>
    <col min="15855" max="15855" width="6.75" style="60" customWidth="1"/>
    <col min="15856" max="15856" width="22.25" style="60" customWidth="1"/>
    <col min="15857" max="15858" width="9.5" style="60" customWidth="1"/>
    <col min="15859" max="15859" width="7.375" style="60" customWidth="1"/>
    <col min="15860" max="15860" width="12.625" style="60" customWidth="1"/>
    <col min="15861" max="16107" width="9" style="60"/>
    <col min="16108" max="16108" width="25.5" style="60" customWidth="1"/>
    <col min="16109" max="16109" width="8.5" style="60" customWidth="1"/>
    <col min="16110" max="16110" width="9.5" style="60" customWidth="1"/>
    <col min="16111" max="16111" width="6.75" style="60" customWidth="1"/>
    <col min="16112" max="16112" width="22.25" style="60" customWidth="1"/>
    <col min="16113" max="16114" width="9.5" style="60" customWidth="1"/>
    <col min="16115" max="16115" width="7.375" style="60" customWidth="1"/>
    <col min="16116" max="16116" width="12.625" style="60" customWidth="1"/>
    <col min="16117" max="16384" width="9" style="60"/>
  </cols>
  <sheetData>
    <row r="1" ht="24" spans="1:8">
      <c r="A1" s="61" t="s">
        <v>136</v>
      </c>
      <c r="B1" s="61"/>
      <c r="C1" s="61"/>
      <c r="D1" s="61"/>
      <c r="E1" s="61"/>
      <c r="F1" s="61"/>
      <c r="G1" s="61"/>
      <c r="H1" s="61"/>
    </row>
    <row r="2" s="59" customFormat="1" ht="18.75" customHeight="1" spans="1:8">
      <c r="A2" s="62" t="s">
        <v>26</v>
      </c>
      <c r="B2" s="63"/>
      <c r="C2" s="64"/>
      <c r="D2" s="64"/>
      <c r="E2" s="64"/>
      <c r="F2" s="65"/>
      <c r="G2" s="81" t="s">
        <v>27</v>
      </c>
      <c r="H2" s="81"/>
    </row>
    <row r="3" ht="18" customHeight="1" spans="1:8">
      <c r="A3" s="66" t="s">
        <v>28</v>
      </c>
      <c r="B3" s="66"/>
      <c r="C3" s="66"/>
      <c r="D3" s="66"/>
      <c r="E3" s="66" t="s">
        <v>29</v>
      </c>
      <c r="F3" s="66"/>
      <c r="G3" s="66"/>
      <c r="H3" s="66"/>
    </row>
    <row r="4" ht="18" customHeight="1" spans="1:8">
      <c r="A4" s="67" t="s">
        <v>30</v>
      </c>
      <c r="B4" s="68" t="s">
        <v>31</v>
      </c>
      <c r="C4" s="68" t="s">
        <v>32</v>
      </c>
      <c r="D4" s="68" t="s">
        <v>33</v>
      </c>
      <c r="E4" s="67" t="s">
        <v>30</v>
      </c>
      <c r="F4" s="68" t="s">
        <v>31</v>
      </c>
      <c r="G4" s="68" t="s">
        <v>32</v>
      </c>
      <c r="H4" s="68" t="s">
        <v>33</v>
      </c>
    </row>
    <row r="5" ht="18" customHeight="1" spans="1:9">
      <c r="A5" s="69" t="s">
        <v>34</v>
      </c>
      <c r="B5" s="82">
        <f>B6+B40</f>
        <v>2539992</v>
      </c>
      <c r="C5" s="82">
        <f>C6+C40</f>
        <v>2539992</v>
      </c>
      <c r="D5" s="122">
        <f>C5-B5</f>
        <v>0</v>
      </c>
      <c r="E5" s="69" t="s">
        <v>34</v>
      </c>
      <c r="F5" s="82">
        <f>F6+F40</f>
        <v>2539992</v>
      </c>
      <c r="G5" s="82">
        <f>G6+G40</f>
        <v>2539992</v>
      </c>
      <c r="H5" s="122">
        <f>G5-F5</f>
        <v>0</v>
      </c>
      <c r="I5" s="80">
        <f>C5-G5</f>
        <v>0</v>
      </c>
    </row>
    <row r="6" ht="18" customHeight="1" spans="1:8">
      <c r="A6" s="123" t="s">
        <v>35</v>
      </c>
      <c r="B6" s="70">
        <f>B32+B7+B31</f>
        <v>741558</v>
      </c>
      <c r="C6" s="70">
        <f>C32+C7+C31</f>
        <v>741558</v>
      </c>
      <c r="D6" s="122">
        <f t="shared" ref="D6:D48" si="0">C6-B6</f>
        <v>0</v>
      </c>
      <c r="E6" s="123" t="s">
        <v>36</v>
      </c>
      <c r="F6" s="82">
        <f>F7+F31+F32</f>
        <v>1967617</v>
      </c>
      <c r="G6" s="82">
        <f>G7+G31+G32</f>
        <v>1967617</v>
      </c>
      <c r="H6" s="122">
        <f t="shared" ref="H6:H47" si="1">G6-F6</f>
        <v>0</v>
      </c>
    </row>
    <row r="7" ht="18" customHeight="1" spans="1:8">
      <c r="A7" s="71" t="s">
        <v>37</v>
      </c>
      <c r="B7" s="70">
        <f>B8+B23</f>
        <v>741102</v>
      </c>
      <c r="C7" s="70">
        <f>C8+C23</f>
        <v>741102</v>
      </c>
      <c r="D7" s="122">
        <f t="shared" si="0"/>
        <v>0</v>
      </c>
      <c r="E7" s="72" t="s">
        <v>38</v>
      </c>
      <c r="F7" s="82">
        <f>SUM(F8:F30)</f>
        <v>1063406</v>
      </c>
      <c r="G7" s="82">
        <f>SUM(G8:G30)</f>
        <v>1063406</v>
      </c>
      <c r="H7" s="122">
        <f t="shared" si="1"/>
        <v>0</v>
      </c>
    </row>
    <row r="8" ht="18" customHeight="1" spans="1:8">
      <c r="A8" s="73" t="s">
        <v>39</v>
      </c>
      <c r="B8" s="74">
        <f>SUM(B9:B22)</f>
        <v>676851</v>
      </c>
      <c r="C8" s="74">
        <f>SUM(C9:C22)</f>
        <v>676851</v>
      </c>
      <c r="D8" s="124">
        <f t="shared" si="0"/>
        <v>0</v>
      </c>
      <c r="E8" s="73" t="s">
        <v>40</v>
      </c>
      <c r="F8" s="84">
        <v>71655</v>
      </c>
      <c r="G8" s="84">
        <f>'F8'!I7</f>
        <v>71655</v>
      </c>
      <c r="H8" s="124">
        <f t="shared" si="1"/>
        <v>0</v>
      </c>
    </row>
    <row r="9" ht="18" customHeight="1" spans="1:8">
      <c r="A9" s="75" t="s">
        <v>41</v>
      </c>
      <c r="B9" s="74">
        <v>121124</v>
      </c>
      <c r="C9" s="74">
        <f>'F8'!D8</f>
        <v>121124</v>
      </c>
      <c r="D9" s="124">
        <f t="shared" si="0"/>
        <v>0</v>
      </c>
      <c r="E9" s="73" t="s">
        <v>42</v>
      </c>
      <c r="F9" s="84">
        <v>1205</v>
      </c>
      <c r="G9" s="84">
        <f>'F8'!I8</f>
        <v>1205</v>
      </c>
      <c r="H9" s="124">
        <f t="shared" si="1"/>
        <v>0</v>
      </c>
    </row>
    <row r="10" ht="18" customHeight="1" spans="1:8">
      <c r="A10" s="75" t="s">
        <v>43</v>
      </c>
      <c r="B10" s="74">
        <v>0</v>
      </c>
      <c r="C10" s="74">
        <f>'F8'!D9</f>
        <v>0</v>
      </c>
      <c r="D10" s="124">
        <f t="shared" si="0"/>
        <v>0</v>
      </c>
      <c r="E10" s="73" t="s">
        <v>44</v>
      </c>
      <c r="F10" s="84">
        <v>102369</v>
      </c>
      <c r="G10" s="84">
        <f>'F8'!I9</f>
        <v>102369</v>
      </c>
      <c r="H10" s="124">
        <f t="shared" si="1"/>
        <v>0</v>
      </c>
    </row>
    <row r="11" ht="18" customHeight="1" spans="1:8">
      <c r="A11" s="75" t="s">
        <v>45</v>
      </c>
      <c r="B11" s="74">
        <v>76416</v>
      </c>
      <c r="C11" s="74">
        <f>'F8'!D10</f>
        <v>76416</v>
      </c>
      <c r="D11" s="124">
        <f t="shared" si="0"/>
        <v>0</v>
      </c>
      <c r="E11" s="73" t="s">
        <v>46</v>
      </c>
      <c r="F11" s="84">
        <v>224843</v>
      </c>
      <c r="G11" s="84">
        <f>'F8'!I10</f>
        <v>224843</v>
      </c>
      <c r="H11" s="124">
        <f t="shared" si="1"/>
        <v>0</v>
      </c>
    </row>
    <row r="12" ht="18" customHeight="1" spans="1:8">
      <c r="A12" s="75" t="s">
        <v>47</v>
      </c>
      <c r="B12" s="74">
        <v>19506</v>
      </c>
      <c r="C12" s="74">
        <f>'F8'!D11</f>
        <v>19506</v>
      </c>
      <c r="D12" s="124">
        <f t="shared" si="0"/>
        <v>0</v>
      </c>
      <c r="E12" s="73" t="s">
        <v>48</v>
      </c>
      <c r="F12" s="84">
        <v>26680</v>
      </c>
      <c r="G12" s="84">
        <f>'F8'!I11</f>
        <v>26680</v>
      </c>
      <c r="H12" s="124">
        <f t="shared" si="1"/>
        <v>0</v>
      </c>
    </row>
    <row r="13" ht="18" customHeight="1" spans="1:8">
      <c r="A13" s="75" t="s">
        <v>49</v>
      </c>
      <c r="B13" s="74">
        <v>10</v>
      </c>
      <c r="C13" s="74">
        <f>'F8'!D12</f>
        <v>10</v>
      </c>
      <c r="D13" s="124">
        <f t="shared" si="0"/>
        <v>0</v>
      </c>
      <c r="E13" s="73" t="s">
        <v>50</v>
      </c>
      <c r="F13" s="84">
        <v>14422</v>
      </c>
      <c r="G13" s="84">
        <f>'F8'!I12</f>
        <v>14422</v>
      </c>
      <c r="H13" s="124">
        <f t="shared" si="1"/>
        <v>0</v>
      </c>
    </row>
    <row r="14" ht="18" customHeight="1" spans="1:8">
      <c r="A14" s="75" t="s">
        <v>51</v>
      </c>
      <c r="B14" s="74">
        <v>22805</v>
      </c>
      <c r="C14" s="74">
        <f>'F8'!D13</f>
        <v>22805</v>
      </c>
      <c r="D14" s="124">
        <f t="shared" si="0"/>
        <v>0</v>
      </c>
      <c r="E14" s="73" t="s">
        <v>52</v>
      </c>
      <c r="F14" s="84">
        <v>107175</v>
      </c>
      <c r="G14" s="84">
        <f>'F8'!I13</f>
        <v>107175</v>
      </c>
      <c r="H14" s="124">
        <f t="shared" si="1"/>
        <v>0</v>
      </c>
    </row>
    <row r="15" ht="18" customHeight="1" spans="1:8">
      <c r="A15" s="75" t="s">
        <v>53</v>
      </c>
      <c r="B15" s="74">
        <v>23974</v>
      </c>
      <c r="C15" s="74">
        <f>'F8'!D14</f>
        <v>23974</v>
      </c>
      <c r="D15" s="124">
        <f t="shared" si="0"/>
        <v>0</v>
      </c>
      <c r="E15" s="73" t="s">
        <v>54</v>
      </c>
      <c r="F15" s="84">
        <v>98162</v>
      </c>
      <c r="G15" s="84">
        <f>'F8'!I14</f>
        <v>98162</v>
      </c>
      <c r="H15" s="124">
        <f t="shared" si="1"/>
        <v>0</v>
      </c>
    </row>
    <row r="16" ht="18" customHeight="1" spans="1:8">
      <c r="A16" s="75" t="s">
        <v>55</v>
      </c>
      <c r="B16" s="74">
        <v>19225</v>
      </c>
      <c r="C16" s="74">
        <f>'F8'!D15</f>
        <v>19225</v>
      </c>
      <c r="D16" s="124">
        <f t="shared" si="0"/>
        <v>0</v>
      </c>
      <c r="E16" s="73" t="s">
        <v>56</v>
      </c>
      <c r="F16" s="84">
        <v>24263</v>
      </c>
      <c r="G16" s="84">
        <f>'F8'!I15</f>
        <v>24263</v>
      </c>
      <c r="H16" s="124">
        <f t="shared" si="1"/>
        <v>0</v>
      </c>
    </row>
    <row r="17" ht="18" customHeight="1" spans="1:8">
      <c r="A17" s="75" t="s">
        <v>57</v>
      </c>
      <c r="B17" s="74">
        <v>41391</v>
      </c>
      <c r="C17" s="74">
        <f>'F8'!D16</f>
        <v>41391</v>
      </c>
      <c r="D17" s="124">
        <f t="shared" si="0"/>
        <v>0</v>
      </c>
      <c r="E17" s="73" t="s">
        <v>58</v>
      </c>
      <c r="F17" s="84">
        <v>159110</v>
      </c>
      <c r="G17" s="84">
        <f>'F8'!I16</f>
        <v>159110</v>
      </c>
      <c r="H17" s="124">
        <f t="shared" si="1"/>
        <v>0</v>
      </c>
    </row>
    <row r="18" ht="18" customHeight="1" spans="1:8">
      <c r="A18" s="75" t="s">
        <v>59</v>
      </c>
      <c r="B18" s="74">
        <v>116167</v>
      </c>
      <c r="C18" s="74">
        <f>'F8'!D17</f>
        <v>116167</v>
      </c>
      <c r="D18" s="124">
        <f t="shared" si="0"/>
        <v>0</v>
      </c>
      <c r="E18" s="73" t="s">
        <v>60</v>
      </c>
      <c r="F18" s="84">
        <v>43268</v>
      </c>
      <c r="G18" s="84">
        <f>'F8'!I17</f>
        <v>43268</v>
      </c>
      <c r="H18" s="124">
        <f t="shared" si="1"/>
        <v>0</v>
      </c>
    </row>
    <row r="19" ht="18" customHeight="1" spans="1:8">
      <c r="A19" s="75" t="s">
        <v>61</v>
      </c>
      <c r="B19" s="74">
        <v>27067</v>
      </c>
      <c r="C19" s="74">
        <f>'F8'!D18</f>
        <v>27067</v>
      </c>
      <c r="D19" s="124">
        <f t="shared" si="0"/>
        <v>0</v>
      </c>
      <c r="E19" s="73" t="s">
        <v>62</v>
      </c>
      <c r="F19" s="84">
        <v>73021</v>
      </c>
      <c r="G19" s="84">
        <f>'F8'!I18</f>
        <v>73021</v>
      </c>
      <c r="H19" s="124">
        <f t="shared" si="1"/>
        <v>0</v>
      </c>
    </row>
    <row r="20" ht="18" customHeight="1" spans="1:8">
      <c r="A20" s="75" t="s">
        <v>63</v>
      </c>
      <c r="B20" s="74">
        <v>209120</v>
      </c>
      <c r="C20" s="74">
        <f>'F8'!D19</f>
        <v>209120</v>
      </c>
      <c r="D20" s="124">
        <f t="shared" si="0"/>
        <v>0</v>
      </c>
      <c r="E20" s="73" t="s">
        <v>64</v>
      </c>
      <c r="F20" s="84">
        <v>21042</v>
      </c>
      <c r="G20" s="84">
        <f>'F8'!I19</f>
        <v>21042</v>
      </c>
      <c r="H20" s="124">
        <f t="shared" si="1"/>
        <v>0</v>
      </c>
    </row>
    <row r="21" ht="18" customHeight="1" spans="1:8">
      <c r="A21" s="125" t="s">
        <v>65</v>
      </c>
      <c r="B21" s="74">
        <v>44</v>
      </c>
      <c r="C21" s="74">
        <f>'F8'!D20</f>
        <v>44</v>
      </c>
      <c r="D21" s="124">
        <f t="shared" si="0"/>
        <v>0</v>
      </c>
      <c r="E21" s="73" t="s">
        <v>66</v>
      </c>
      <c r="F21" s="84">
        <v>4589</v>
      </c>
      <c r="G21" s="84">
        <f>'F8'!I20</f>
        <v>4589</v>
      </c>
      <c r="H21" s="124">
        <f t="shared" si="1"/>
        <v>0</v>
      </c>
    </row>
    <row r="22" ht="18" customHeight="1" spans="1:8">
      <c r="A22" s="125" t="s">
        <v>67</v>
      </c>
      <c r="B22" s="74">
        <v>2</v>
      </c>
      <c r="C22" s="74">
        <f>'F8'!D21</f>
        <v>2</v>
      </c>
      <c r="D22" s="124">
        <f t="shared" si="0"/>
        <v>0</v>
      </c>
      <c r="E22" s="73" t="s">
        <v>68</v>
      </c>
      <c r="F22" s="84">
        <v>5060</v>
      </c>
      <c r="G22" s="84">
        <f>'F8'!I21</f>
        <v>5060</v>
      </c>
      <c r="H22" s="124"/>
    </row>
    <row r="23" ht="18" customHeight="1" spans="1:8">
      <c r="A23" s="73" t="s">
        <v>69</v>
      </c>
      <c r="B23" s="74">
        <f>SUM(B24:B30)</f>
        <v>64251</v>
      </c>
      <c r="C23" s="74">
        <f>SUM(C24:C30)</f>
        <v>64251</v>
      </c>
      <c r="D23" s="124">
        <f t="shared" si="0"/>
        <v>0</v>
      </c>
      <c r="E23" s="73" t="s">
        <v>70</v>
      </c>
      <c r="F23" s="84">
        <v>400</v>
      </c>
      <c r="G23" s="84">
        <f>'F8'!I22</f>
        <v>400</v>
      </c>
      <c r="H23" s="124">
        <f t="shared" si="1"/>
        <v>0</v>
      </c>
    </row>
    <row r="24" ht="18" customHeight="1" spans="1:8">
      <c r="A24" s="75" t="s">
        <v>71</v>
      </c>
      <c r="B24" s="74">
        <v>24186</v>
      </c>
      <c r="C24" s="74">
        <f>'F8'!D23</f>
        <v>24186</v>
      </c>
      <c r="D24" s="124">
        <f t="shared" si="0"/>
        <v>0</v>
      </c>
      <c r="E24" s="73" t="s">
        <v>72</v>
      </c>
      <c r="F24" s="84">
        <v>23672</v>
      </c>
      <c r="G24" s="84">
        <f>'F8'!I23</f>
        <v>23672</v>
      </c>
      <c r="H24" s="124">
        <f t="shared" si="1"/>
        <v>0</v>
      </c>
    </row>
    <row r="25" ht="18" customHeight="1" spans="1:8">
      <c r="A25" s="75" t="s">
        <v>73</v>
      </c>
      <c r="B25" s="74">
        <v>2118</v>
      </c>
      <c r="C25" s="74">
        <f>'F8'!D24</f>
        <v>2118</v>
      </c>
      <c r="D25" s="124">
        <f t="shared" si="0"/>
        <v>0</v>
      </c>
      <c r="E25" s="73" t="s">
        <v>74</v>
      </c>
      <c r="F25" s="84">
        <v>24293</v>
      </c>
      <c r="G25" s="84">
        <f>'F8'!I24</f>
        <v>24293</v>
      </c>
      <c r="H25" s="124">
        <f t="shared" si="1"/>
        <v>0</v>
      </c>
    </row>
    <row r="26" ht="18" customHeight="1" spans="1:8">
      <c r="A26" s="75" t="s">
        <v>75</v>
      </c>
      <c r="B26" s="74">
        <v>18050</v>
      </c>
      <c r="C26" s="74">
        <f>'F8'!D25</f>
        <v>18050</v>
      </c>
      <c r="D26" s="124">
        <f t="shared" si="0"/>
        <v>0</v>
      </c>
      <c r="E26" s="73" t="s">
        <v>76</v>
      </c>
      <c r="F26" s="84">
        <v>2122</v>
      </c>
      <c r="G26" s="84">
        <f>'F8'!I25</f>
        <v>2122</v>
      </c>
      <c r="H26" s="124">
        <f t="shared" si="1"/>
        <v>0</v>
      </c>
    </row>
    <row r="27" ht="18" customHeight="1" spans="1:8">
      <c r="A27" s="115" t="s">
        <v>77</v>
      </c>
      <c r="B27" s="74">
        <v>13034</v>
      </c>
      <c r="C27" s="74">
        <f>'F8'!D26</f>
        <v>13034</v>
      </c>
      <c r="D27" s="124">
        <f t="shared" si="0"/>
        <v>0</v>
      </c>
      <c r="E27" s="73" t="s">
        <v>78</v>
      </c>
      <c r="F27" s="84">
        <v>11123</v>
      </c>
      <c r="G27" s="84">
        <f>'F8'!I26</f>
        <v>11123</v>
      </c>
      <c r="H27" s="124">
        <f t="shared" si="1"/>
        <v>0</v>
      </c>
    </row>
    <row r="28" ht="18" customHeight="1" spans="1:8">
      <c r="A28" s="75" t="s">
        <v>79</v>
      </c>
      <c r="B28" s="74">
        <v>6161</v>
      </c>
      <c r="C28" s="74">
        <f>'F8'!D27</f>
        <v>6161</v>
      </c>
      <c r="D28" s="124">
        <f t="shared" si="0"/>
        <v>0</v>
      </c>
      <c r="E28" s="73" t="s">
        <v>80</v>
      </c>
      <c r="F28" s="84">
        <v>3652</v>
      </c>
      <c r="G28" s="84">
        <f>'F8'!I27</f>
        <v>3652</v>
      </c>
      <c r="H28" s="124">
        <f t="shared" si="1"/>
        <v>0</v>
      </c>
    </row>
    <row r="29" ht="18" customHeight="1" spans="1:8">
      <c r="A29" s="75" t="s">
        <v>81</v>
      </c>
      <c r="B29" s="74">
        <v>38</v>
      </c>
      <c r="C29" s="74">
        <f>'F8'!D28</f>
        <v>38</v>
      </c>
      <c r="D29" s="124">
        <f t="shared" si="0"/>
        <v>0</v>
      </c>
      <c r="E29" s="73" t="s">
        <v>82</v>
      </c>
      <c r="F29" s="84">
        <v>21279</v>
      </c>
      <c r="G29" s="84">
        <f>'F8'!I28</f>
        <v>21279</v>
      </c>
      <c r="H29" s="124">
        <f t="shared" si="1"/>
        <v>0</v>
      </c>
    </row>
    <row r="30" ht="18" customHeight="1" spans="1:8">
      <c r="A30" s="75" t="s">
        <v>83</v>
      </c>
      <c r="B30" s="74">
        <v>664</v>
      </c>
      <c r="C30" s="74">
        <f>'F8'!D29</f>
        <v>664</v>
      </c>
      <c r="D30" s="124">
        <f t="shared" si="0"/>
        <v>0</v>
      </c>
      <c r="E30" s="73" t="s">
        <v>84</v>
      </c>
      <c r="F30" s="84">
        <v>1</v>
      </c>
      <c r="G30" s="84">
        <f>'F8'!I29</f>
        <v>1</v>
      </c>
      <c r="H30" s="124">
        <f t="shared" si="1"/>
        <v>0</v>
      </c>
    </row>
    <row r="31" ht="18" customHeight="1" spans="1:8">
      <c r="A31" s="72" t="s">
        <v>85</v>
      </c>
      <c r="B31" s="70">
        <v>232</v>
      </c>
      <c r="C31" s="70">
        <f>'F14'!D6</f>
        <v>232</v>
      </c>
      <c r="D31" s="122">
        <f t="shared" si="0"/>
        <v>0</v>
      </c>
      <c r="E31" s="72" t="s">
        <v>86</v>
      </c>
      <c r="F31" s="84"/>
      <c r="G31" s="84">
        <f>'F14'!I6</f>
        <v>0</v>
      </c>
      <c r="H31" s="124">
        <f t="shared" si="1"/>
        <v>0</v>
      </c>
    </row>
    <row r="32" ht="18" customHeight="1" spans="1:8">
      <c r="A32" s="72" t="s">
        <v>87</v>
      </c>
      <c r="B32" s="70">
        <v>224</v>
      </c>
      <c r="C32" s="70">
        <f>'F12'!D6</f>
        <v>224</v>
      </c>
      <c r="D32" s="122">
        <f t="shared" si="0"/>
        <v>0</v>
      </c>
      <c r="E32" s="72" t="s">
        <v>88</v>
      </c>
      <c r="F32" s="85">
        <f>SUM(F33:F39)</f>
        <v>904211</v>
      </c>
      <c r="G32" s="85">
        <f>SUM(G33:G39)</f>
        <v>904211</v>
      </c>
      <c r="H32" s="122">
        <f t="shared" si="1"/>
        <v>0</v>
      </c>
    </row>
    <row r="33" ht="18" customHeight="1" spans="1:8">
      <c r="A33" s="72"/>
      <c r="B33" s="70"/>
      <c r="C33" s="70"/>
      <c r="D33" s="122"/>
      <c r="E33" s="73" t="s">
        <v>89</v>
      </c>
      <c r="F33" s="126">
        <v>105</v>
      </c>
      <c r="G33" s="126">
        <v>105</v>
      </c>
      <c r="H33" s="122">
        <f t="shared" si="1"/>
        <v>0</v>
      </c>
    </row>
    <row r="34" ht="18" customHeight="1" spans="1:8">
      <c r="A34" s="72"/>
      <c r="B34" s="70"/>
      <c r="C34" s="70"/>
      <c r="D34" s="122"/>
      <c r="E34" s="73" t="s">
        <v>52</v>
      </c>
      <c r="F34" s="86">
        <v>347</v>
      </c>
      <c r="G34" s="126">
        <v>347</v>
      </c>
      <c r="H34" s="124">
        <f t="shared" si="1"/>
        <v>0</v>
      </c>
    </row>
    <row r="35" ht="18" customHeight="1" spans="1:8">
      <c r="A35" s="127"/>
      <c r="B35" s="74"/>
      <c r="C35" s="74"/>
      <c r="D35" s="124">
        <f t="shared" si="0"/>
        <v>0</v>
      </c>
      <c r="E35" s="73" t="s">
        <v>58</v>
      </c>
      <c r="F35" s="86">
        <v>870258</v>
      </c>
      <c r="G35" s="126">
        <v>870258</v>
      </c>
      <c r="H35" s="124">
        <f t="shared" si="1"/>
        <v>0</v>
      </c>
    </row>
    <row r="36" ht="18" customHeight="1" spans="1:8">
      <c r="A36" s="127"/>
      <c r="B36" s="74"/>
      <c r="C36" s="74"/>
      <c r="D36" s="124"/>
      <c r="E36" s="73" t="s">
        <v>60</v>
      </c>
      <c r="F36" s="86">
        <v>3657</v>
      </c>
      <c r="G36" s="126">
        <v>3657</v>
      </c>
      <c r="H36" s="124">
        <f t="shared" si="1"/>
        <v>0</v>
      </c>
    </row>
    <row r="37" ht="18" customHeight="1" spans="1:8">
      <c r="A37" s="127"/>
      <c r="B37" s="74"/>
      <c r="C37" s="74"/>
      <c r="D37" s="124">
        <f t="shared" si="0"/>
        <v>0</v>
      </c>
      <c r="E37" s="73" t="s">
        <v>80</v>
      </c>
      <c r="F37" s="86">
        <v>5284</v>
      </c>
      <c r="G37" s="126">
        <v>5284</v>
      </c>
      <c r="H37" s="124">
        <f t="shared" si="1"/>
        <v>0</v>
      </c>
    </row>
    <row r="38" ht="18" customHeight="1" spans="1:8">
      <c r="A38" s="127"/>
      <c r="B38" s="74"/>
      <c r="C38" s="74"/>
      <c r="D38" s="124"/>
      <c r="E38" s="73" t="s">
        <v>82</v>
      </c>
      <c r="F38" s="86">
        <v>24554</v>
      </c>
      <c r="G38" s="126">
        <v>24554</v>
      </c>
      <c r="H38" s="124">
        <f t="shared" si="1"/>
        <v>0</v>
      </c>
    </row>
    <row r="39" ht="18" customHeight="1" spans="1:8">
      <c r="A39" s="127"/>
      <c r="B39" s="74"/>
      <c r="C39" s="74"/>
      <c r="D39" s="124">
        <f t="shared" si="0"/>
        <v>0</v>
      </c>
      <c r="E39" s="73" t="s">
        <v>84</v>
      </c>
      <c r="F39" s="86">
        <v>6</v>
      </c>
      <c r="G39" s="126">
        <v>6</v>
      </c>
      <c r="H39" s="124">
        <f t="shared" si="1"/>
        <v>0</v>
      </c>
    </row>
    <row r="40" ht="18" customHeight="1" spans="1:8">
      <c r="A40" s="69" t="s">
        <v>90</v>
      </c>
      <c r="B40" s="70">
        <f>B41+B46+B47+B48+B45</f>
        <v>1798434</v>
      </c>
      <c r="C40" s="70">
        <f>C41+C46+C47+C48+C45</f>
        <v>1798434</v>
      </c>
      <c r="D40" s="122">
        <f t="shared" si="0"/>
        <v>0</v>
      </c>
      <c r="E40" s="69" t="s">
        <v>93</v>
      </c>
      <c r="F40" s="82">
        <f>SUM(F41,F42,F44,F45,F46)</f>
        <v>572375</v>
      </c>
      <c r="G40" s="82">
        <f>SUM(G41,G42,G44,G45,G46)</f>
        <v>572375</v>
      </c>
      <c r="H40" s="124">
        <f t="shared" si="1"/>
        <v>0</v>
      </c>
    </row>
    <row r="41" ht="18" customHeight="1" spans="1:8">
      <c r="A41" s="78" t="s">
        <v>91</v>
      </c>
      <c r="B41" s="74">
        <f>SUM(B42:B44)</f>
        <v>1427050</v>
      </c>
      <c r="C41" s="74">
        <f>SUM(C42:C44)</f>
        <v>1427050</v>
      </c>
      <c r="D41" s="124">
        <f t="shared" si="0"/>
        <v>0</v>
      </c>
      <c r="E41" s="77" t="s">
        <v>137</v>
      </c>
      <c r="F41" s="126">
        <v>154508</v>
      </c>
      <c r="G41" s="126">
        <f>'F8'!I31+'F12'!I15</f>
        <v>154508</v>
      </c>
      <c r="H41" s="124"/>
    </row>
    <row r="42" ht="18" customHeight="1" spans="1:8">
      <c r="A42" s="73" t="s">
        <v>92</v>
      </c>
      <c r="B42" s="74">
        <v>78545</v>
      </c>
      <c r="C42" s="74">
        <f>'F8'!D32</f>
        <v>78545</v>
      </c>
      <c r="D42" s="124">
        <f t="shared" si="0"/>
        <v>0</v>
      </c>
      <c r="E42" s="77" t="s">
        <v>95</v>
      </c>
      <c r="F42" s="86">
        <f>F43</f>
        <v>133518</v>
      </c>
      <c r="G42" s="86">
        <f>SUM(G43)</f>
        <v>133518</v>
      </c>
      <c r="H42" s="122">
        <f>G42-F42</f>
        <v>0</v>
      </c>
    </row>
    <row r="43" ht="18" customHeight="1" spans="1:8">
      <c r="A43" s="73" t="s">
        <v>94</v>
      </c>
      <c r="B43" s="74">
        <v>280263</v>
      </c>
      <c r="C43" s="74">
        <f>'F8'!D33</f>
        <v>280263</v>
      </c>
      <c r="D43" s="124">
        <f t="shared" si="0"/>
        <v>0</v>
      </c>
      <c r="E43" s="73" t="s">
        <v>97</v>
      </c>
      <c r="F43" s="86">
        <v>133518</v>
      </c>
      <c r="G43" s="86">
        <f>'F8'!I33+'F12'!I17</f>
        <v>133518</v>
      </c>
      <c r="H43" s="124">
        <f t="shared" si="1"/>
        <v>0</v>
      </c>
    </row>
    <row r="44" ht="18" customHeight="1" spans="1:8">
      <c r="A44" s="73" t="s">
        <v>96</v>
      </c>
      <c r="B44" s="74">
        <v>1068242</v>
      </c>
      <c r="C44" s="74">
        <f>'F8'!D34+'F12'!D16+'F14'!D14</f>
        <v>1068242</v>
      </c>
      <c r="D44" s="124">
        <f t="shared" si="0"/>
        <v>0</v>
      </c>
      <c r="E44" s="77" t="s">
        <v>99</v>
      </c>
      <c r="F44" s="86">
        <v>101300</v>
      </c>
      <c r="G44" s="86">
        <f>'F8'!I34+'F12'!I18</f>
        <v>101300</v>
      </c>
      <c r="H44" s="124">
        <f t="shared" si="1"/>
        <v>0</v>
      </c>
    </row>
    <row r="45" ht="18" customHeight="1" spans="1:8">
      <c r="A45" s="77" t="s">
        <v>138</v>
      </c>
      <c r="B45" s="74">
        <v>6908</v>
      </c>
      <c r="C45" s="74">
        <f>'F8'!D35+'F12'!D17</f>
        <v>6908</v>
      </c>
      <c r="D45" s="124">
        <f t="shared" si="0"/>
        <v>0</v>
      </c>
      <c r="E45" s="77" t="s">
        <v>101</v>
      </c>
      <c r="F45" s="86">
        <v>87377</v>
      </c>
      <c r="G45" s="86">
        <f>'F8'!I35</f>
        <v>87377</v>
      </c>
      <c r="H45" s="124">
        <f t="shared" si="1"/>
        <v>0</v>
      </c>
    </row>
    <row r="46" ht="13.5" spans="1:8">
      <c r="A46" s="77" t="s">
        <v>98</v>
      </c>
      <c r="B46" s="74">
        <v>151300</v>
      </c>
      <c r="C46" s="74">
        <f>'F8'!C36+'F12'!D18</f>
        <v>151300</v>
      </c>
      <c r="D46" s="124">
        <f t="shared" si="0"/>
        <v>0</v>
      </c>
      <c r="E46" s="77" t="s">
        <v>103</v>
      </c>
      <c r="F46" s="86">
        <v>95672</v>
      </c>
      <c r="G46" s="86">
        <f>'F8'!I36+'F12'!I20+'F14'!I15</f>
        <v>95672</v>
      </c>
      <c r="H46" s="124">
        <f t="shared" si="1"/>
        <v>0</v>
      </c>
    </row>
    <row r="47" spans="1:8">
      <c r="A47" s="117" t="s">
        <v>100</v>
      </c>
      <c r="B47" s="74">
        <v>98954</v>
      </c>
      <c r="C47" s="74">
        <f>'F8'!D37</f>
        <v>98954</v>
      </c>
      <c r="D47" s="124">
        <f t="shared" si="0"/>
        <v>0</v>
      </c>
      <c r="E47" s="83"/>
      <c r="F47" s="86"/>
      <c r="G47" s="86"/>
      <c r="H47" s="124">
        <f t="shared" si="1"/>
        <v>0</v>
      </c>
    </row>
    <row r="48" spans="1:8">
      <c r="A48" s="77" t="s">
        <v>102</v>
      </c>
      <c r="B48" s="74">
        <v>114222</v>
      </c>
      <c r="C48" s="74">
        <f>'F8'!D39+'F12'!D19</f>
        <v>114222</v>
      </c>
      <c r="D48" s="124">
        <f t="shared" si="0"/>
        <v>0</v>
      </c>
      <c r="E48" s="83"/>
      <c r="F48" s="83"/>
      <c r="G48" s="83"/>
      <c r="H48" s="83"/>
    </row>
    <row r="50" spans="3:3">
      <c r="C50" s="80"/>
    </row>
    <row r="51" spans="2:7">
      <c r="B51" s="80"/>
      <c r="F51" s="80"/>
      <c r="G51" s="80"/>
    </row>
    <row r="53" spans="3:3">
      <c r="C53" s="80"/>
    </row>
    <row r="54" spans="3:3">
      <c r="C54" s="80"/>
    </row>
    <row r="57" spans="3:3">
      <c r="C57" s="80"/>
    </row>
  </sheetData>
  <mergeCells count="5">
    <mergeCell ref="A1:H1"/>
    <mergeCell ref="C2:E2"/>
    <mergeCell ref="G2:H2"/>
    <mergeCell ref="A3:D3"/>
    <mergeCell ref="E3:H3"/>
  </mergeCells>
  <printOptions horizontalCentered="1"/>
  <pageMargins left="0.31496062992126" right="0.31496062992126" top="0.748031496062992" bottom="0.748031496062992" header="0.31496062992126" footer="0.31496062992126"/>
  <pageSetup paperSize="9" scale="85" orientation="portrait"/>
  <headerFooter alignWithMargins="0">
    <oddFooter>&amp;C第 &amp;P+6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8"/>
  <sheetViews>
    <sheetView showZeros="0" workbookViewId="0">
      <selection activeCell="A1" sqref="A1:J1"/>
    </sheetView>
  </sheetViews>
  <sheetFormatPr defaultColWidth="9" defaultRowHeight="14.25"/>
  <cols>
    <col min="1" max="1" width="27.5" style="60" customWidth="1"/>
    <col min="2" max="2" width="11.125" style="60" customWidth="1"/>
    <col min="3" max="3" width="9.875" style="60" customWidth="1"/>
    <col min="4" max="5" width="8.5" style="60" customWidth="1"/>
    <col min="6" max="6" width="21.5" style="60" customWidth="1"/>
    <col min="7" max="7" width="10.25" style="60" customWidth="1"/>
    <col min="8" max="9" width="9" style="60"/>
    <col min="10" max="10" width="9" style="114"/>
    <col min="11" max="12" width="9" style="60" hidden="1" customWidth="1"/>
    <col min="13" max="226" width="9" style="60"/>
    <col min="227" max="227" width="25.5" style="60" customWidth="1"/>
    <col min="228" max="228" width="8.5" style="60" customWidth="1"/>
    <col min="229" max="229" width="9.5" style="60" customWidth="1"/>
    <col min="230" max="230" width="6.75" style="60" customWidth="1"/>
    <col min="231" max="231" width="22.25" style="60" customWidth="1"/>
    <col min="232" max="233" width="9.5" style="60" customWidth="1"/>
    <col min="234" max="234" width="7.375" style="60" customWidth="1"/>
    <col min="235" max="235" width="12.625" style="60" customWidth="1"/>
    <col min="236" max="482" width="9" style="60"/>
    <col min="483" max="483" width="25.5" style="60" customWidth="1"/>
    <col min="484" max="484" width="8.5" style="60" customWidth="1"/>
    <col min="485" max="485" width="9.5" style="60" customWidth="1"/>
    <col min="486" max="486" width="6.75" style="60" customWidth="1"/>
    <col min="487" max="487" width="22.25" style="60" customWidth="1"/>
    <col min="488" max="489" width="9.5" style="60" customWidth="1"/>
    <col min="490" max="490" width="7.375" style="60" customWidth="1"/>
    <col min="491" max="491" width="12.625" style="60" customWidth="1"/>
    <col min="492" max="738" width="9" style="60"/>
    <col min="739" max="739" width="25.5" style="60" customWidth="1"/>
    <col min="740" max="740" width="8.5" style="60" customWidth="1"/>
    <col min="741" max="741" width="9.5" style="60" customWidth="1"/>
    <col min="742" max="742" width="6.75" style="60" customWidth="1"/>
    <col min="743" max="743" width="22.25" style="60" customWidth="1"/>
    <col min="744" max="745" width="9.5" style="60" customWidth="1"/>
    <col min="746" max="746" width="7.375" style="60" customWidth="1"/>
    <col min="747" max="747" width="12.625" style="60" customWidth="1"/>
    <col min="748" max="994" width="9" style="60"/>
    <col min="995" max="995" width="25.5" style="60" customWidth="1"/>
    <col min="996" max="996" width="8.5" style="60" customWidth="1"/>
    <col min="997" max="997" width="9.5" style="60" customWidth="1"/>
    <col min="998" max="998" width="6.75" style="60" customWidth="1"/>
    <col min="999" max="999" width="22.25" style="60" customWidth="1"/>
    <col min="1000" max="1001" width="9.5" style="60" customWidth="1"/>
    <col min="1002" max="1002" width="7.375" style="60" customWidth="1"/>
    <col min="1003" max="1003" width="12.625" style="60" customWidth="1"/>
    <col min="1004" max="1250" width="9" style="60"/>
    <col min="1251" max="1251" width="25.5" style="60" customWidth="1"/>
    <col min="1252" max="1252" width="8.5" style="60" customWidth="1"/>
    <col min="1253" max="1253" width="9.5" style="60" customWidth="1"/>
    <col min="1254" max="1254" width="6.75" style="60" customWidth="1"/>
    <col min="1255" max="1255" width="22.25" style="60" customWidth="1"/>
    <col min="1256" max="1257" width="9.5" style="60" customWidth="1"/>
    <col min="1258" max="1258" width="7.375" style="60" customWidth="1"/>
    <col min="1259" max="1259" width="12.625" style="60" customWidth="1"/>
    <col min="1260" max="1506" width="9" style="60"/>
    <col min="1507" max="1507" width="25.5" style="60" customWidth="1"/>
    <col min="1508" max="1508" width="8.5" style="60" customWidth="1"/>
    <col min="1509" max="1509" width="9.5" style="60" customWidth="1"/>
    <col min="1510" max="1510" width="6.75" style="60" customWidth="1"/>
    <col min="1511" max="1511" width="22.25" style="60" customWidth="1"/>
    <col min="1512" max="1513" width="9.5" style="60" customWidth="1"/>
    <col min="1514" max="1514" width="7.375" style="60" customWidth="1"/>
    <col min="1515" max="1515" width="12.625" style="60" customWidth="1"/>
    <col min="1516" max="1762" width="9" style="60"/>
    <col min="1763" max="1763" width="25.5" style="60" customWidth="1"/>
    <col min="1764" max="1764" width="8.5" style="60" customWidth="1"/>
    <col min="1765" max="1765" width="9.5" style="60" customWidth="1"/>
    <col min="1766" max="1766" width="6.75" style="60" customWidth="1"/>
    <col min="1767" max="1767" width="22.25" style="60" customWidth="1"/>
    <col min="1768" max="1769" width="9.5" style="60" customWidth="1"/>
    <col min="1770" max="1770" width="7.375" style="60" customWidth="1"/>
    <col min="1771" max="1771" width="12.625" style="60" customWidth="1"/>
    <col min="1772" max="2018" width="9" style="60"/>
    <col min="2019" max="2019" width="25.5" style="60" customWidth="1"/>
    <col min="2020" max="2020" width="8.5" style="60" customWidth="1"/>
    <col min="2021" max="2021" width="9.5" style="60" customWidth="1"/>
    <col min="2022" max="2022" width="6.75" style="60" customWidth="1"/>
    <col min="2023" max="2023" width="22.25" style="60" customWidth="1"/>
    <col min="2024" max="2025" width="9.5" style="60" customWidth="1"/>
    <col min="2026" max="2026" width="7.375" style="60" customWidth="1"/>
    <col min="2027" max="2027" width="12.625" style="60" customWidth="1"/>
    <col min="2028" max="2274" width="9" style="60"/>
    <col min="2275" max="2275" width="25.5" style="60" customWidth="1"/>
    <col min="2276" max="2276" width="8.5" style="60" customWidth="1"/>
    <col min="2277" max="2277" width="9.5" style="60" customWidth="1"/>
    <col min="2278" max="2278" width="6.75" style="60" customWidth="1"/>
    <col min="2279" max="2279" width="22.25" style="60" customWidth="1"/>
    <col min="2280" max="2281" width="9.5" style="60" customWidth="1"/>
    <col min="2282" max="2282" width="7.375" style="60" customWidth="1"/>
    <col min="2283" max="2283" width="12.625" style="60" customWidth="1"/>
    <col min="2284" max="2530" width="9" style="60"/>
    <col min="2531" max="2531" width="25.5" style="60" customWidth="1"/>
    <col min="2532" max="2532" width="8.5" style="60" customWidth="1"/>
    <col min="2533" max="2533" width="9.5" style="60" customWidth="1"/>
    <col min="2534" max="2534" width="6.75" style="60" customWidth="1"/>
    <col min="2535" max="2535" width="22.25" style="60" customWidth="1"/>
    <col min="2536" max="2537" width="9.5" style="60" customWidth="1"/>
    <col min="2538" max="2538" width="7.375" style="60" customWidth="1"/>
    <col min="2539" max="2539" width="12.625" style="60" customWidth="1"/>
    <col min="2540" max="2786" width="9" style="60"/>
    <col min="2787" max="2787" width="25.5" style="60" customWidth="1"/>
    <col min="2788" max="2788" width="8.5" style="60" customWidth="1"/>
    <col min="2789" max="2789" width="9.5" style="60" customWidth="1"/>
    <col min="2790" max="2790" width="6.75" style="60" customWidth="1"/>
    <col min="2791" max="2791" width="22.25" style="60" customWidth="1"/>
    <col min="2792" max="2793" width="9.5" style="60" customWidth="1"/>
    <col min="2794" max="2794" width="7.375" style="60" customWidth="1"/>
    <col min="2795" max="2795" width="12.625" style="60" customWidth="1"/>
    <col min="2796" max="3042" width="9" style="60"/>
    <col min="3043" max="3043" width="25.5" style="60" customWidth="1"/>
    <col min="3044" max="3044" width="8.5" style="60" customWidth="1"/>
    <col min="3045" max="3045" width="9.5" style="60" customWidth="1"/>
    <col min="3046" max="3046" width="6.75" style="60" customWidth="1"/>
    <col min="3047" max="3047" width="22.25" style="60" customWidth="1"/>
    <col min="3048" max="3049" width="9.5" style="60" customWidth="1"/>
    <col min="3050" max="3050" width="7.375" style="60" customWidth="1"/>
    <col min="3051" max="3051" width="12.625" style="60" customWidth="1"/>
    <col min="3052" max="3298" width="9" style="60"/>
    <col min="3299" max="3299" width="25.5" style="60" customWidth="1"/>
    <col min="3300" max="3300" width="8.5" style="60" customWidth="1"/>
    <col min="3301" max="3301" width="9.5" style="60" customWidth="1"/>
    <col min="3302" max="3302" width="6.75" style="60" customWidth="1"/>
    <col min="3303" max="3303" width="22.25" style="60" customWidth="1"/>
    <col min="3304" max="3305" width="9.5" style="60" customWidth="1"/>
    <col min="3306" max="3306" width="7.375" style="60" customWidth="1"/>
    <col min="3307" max="3307" width="12.625" style="60" customWidth="1"/>
    <col min="3308" max="3554" width="9" style="60"/>
    <col min="3555" max="3555" width="25.5" style="60" customWidth="1"/>
    <col min="3556" max="3556" width="8.5" style="60" customWidth="1"/>
    <col min="3557" max="3557" width="9.5" style="60" customWidth="1"/>
    <col min="3558" max="3558" width="6.75" style="60" customWidth="1"/>
    <col min="3559" max="3559" width="22.25" style="60" customWidth="1"/>
    <col min="3560" max="3561" width="9.5" style="60" customWidth="1"/>
    <col min="3562" max="3562" width="7.375" style="60" customWidth="1"/>
    <col min="3563" max="3563" width="12.625" style="60" customWidth="1"/>
    <col min="3564" max="3810" width="9" style="60"/>
    <col min="3811" max="3811" width="25.5" style="60" customWidth="1"/>
    <col min="3812" max="3812" width="8.5" style="60" customWidth="1"/>
    <col min="3813" max="3813" width="9.5" style="60" customWidth="1"/>
    <col min="3814" max="3814" width="6.75" style="60" customWidth="1"/>
    <col min="3815" max="3815" width="22.25" style="60" customWidth="1"/>
    <col min="3816" max="3817" width="9.5" style="60" customWidth="1"/>
    <col min="3818" max="3818" width="7.375" style="60" customWidth="1"/>
    <col min="3819" max="3819" width="12.625" style="60" customWidth="1"/>
    <col min="3820" max="4066" width="9" style="60"/>
    <col min="4067" max="4067" width="25.5" style="60" customWidth="1"/>
    <col min="4068" max="4068" width="8.5" style="60" customWidth="1"/>
    <col min="4069" max="4069" width="9.5" style="60" customWidth="1"/>
    <col min="4070" max="4070" width="6.75" style="60" customWidth="1"/>
    <col min="4071" max="4071" width="22.25" style="60" customWidth="1"/>
    <col min="4072" max="4073" width="9.5" style="60" customWidth="1"/>
    <col min="4074" max="4074" width="7.375" style="60" customWidth="1"/>
    <col min="4075" max="4075" width="12.625" style="60" customWidth="1"/>
    <col min="4076" max="4322" width="9" style="60"/>
    <col min="4323" max="4323" width="25.5" style="60" customWidth="1"/>
    <col min="4324" max="4324" width="8.5" style="60" customWidth="1"/>
    <col min="4325" max="4325" width="9.5" style="60" customWidth="1"/>
    <col min="4326" max="4326" width="6.75" style="60" customWidth="1"/>
    <col min="4327" max="4327" width="22.25" style="60" customWidth="1"/>
    <col min="4328" max="4329" width="9.5" style="60" customWidth="1"/>
    <col min="4330" max="4330" width="7.375" style="60" customWidth="1"/>
    <col min="4331" max="4331" width="12.625" style="60" customWidth="1"/>
    <col min="4332" max="4578" width="9" style="60"/>
    <col min="4579" max="4579" width="25.5" style="60" customWidth="1"/>
    <col min="4580" max="4580" width="8.5" style="60" customWidth="1"/>
    <col min="4581" max="4581" width="9.5" style="60" customWidth="1"/>
    <col min="4582" max="4582" width="6.75" style="60" customWidth="1"/>
    <col min="4583" max="4583" width="22.25" style="60" customWidth="1"/>
    <col min="4584" max="4585" width="9.5" style="60" customWidth="1"/>
    <col min="4586" max="4586" width="7.375" style="60" customWidth="1"/>
    <col min="4587" max="4587" width="12.625" style="60" customWidth="1"/>
    <col min="4588" max="4834" width="9" style="60"/>
    <col min="4835" max="4835" width="25.5" style="60" customWidth="1"/>
    <col min="4836" max="4836" width="8.5" style="60" customWidth="1"/>
    <col min="4837" max="4837" width="9.5" style="60" customWidth="1"/>
    <col min="4838" max="4838" width="6.75" style="60" customWidth="1"/>
    <col min="4839" max="4839" width="22.25" style="60" customWidth="1"/>
    <col min="4840" max="4841" width="9.5" style="60" customWidth="1"/>
    <col min="4842" max="4842" width="7.375" style="60" customWidth="1"/>
    <col min="4843" max="4843" width="12.625" style="60" customWidth="1"/>
    <col min="4844" max="5090" width="9" style="60"/>
    <col min="5091" max="5091" width="25.5" style="60" customWidth="1"/>
    <col min="5092" max="5092" width="8.5" style="60" customWidth="1"/>
    <col min="5093" max="5093" width="9.5" style="60" customWidth="1"/>
    <col min="5094" max="5094" width="6.75" style="60" customWidth="1"/>
    <col min="5095" max="5095" width="22.25" style="60" customWidth="1"/>
    <col min="5096" max="5097" width="9.5" style="60" customWidth="1"/>
    <col min="5098" max="5098" width="7.375" style="60" customWidth="1"/>
    <col min="5099" max="5099" width="12.625" style="60" customWidth="1"/>
    <col min="5100" max="5346" width="9" style="60"/>
    <col min="5347" max="5347" width="25.5" style="60" customWidth="1"/>
    <col min="5348" max="5348" width="8.5" style="60" customWidth="1"/>
    <col min="5349" max="5349" width="9.5" style="60" customWidth="1"/>
    <col min="5350" max="5350" width="6.75" style="60" customWidth="1"/>
    <col min="5351" max="5351" width="22.25" style="60" customWidth="1"/>
    <col min="5352" max="5353" width="9.5" style="60" customWidth="1"/>
    <col min="5354" max="5354" width="7.375" style="60" customWidth="1"/>
    <col min="5355" max="5355" width="12.625" style="60" customWidth="1"/>
    <col min="5356" max="5602" width="9" style="60"/>
    <col min="5603" max="5603" width="25.5" style="60" customWidth="1"/>
    <col min="5604" max="5604" width="8.5" style="60" customWidth="1"/>
    <col min="5605" max="5605" width="9.5" style="60" customWidth="1"/>
    <col min="5606" max="5606" width="6.75" style="60" customWidth="1"/>
    <col min="5607" max="5607" width="22.25" style="60" customWidth="1"/>
    <col min="5608" max="5609" width="9.5" style="60" customWidth="1"/>
    <col min="5610" max="5610" width="7.375" style="60" customWidth="1"/>
    <col min="5611" max="5611" width="12.625" style="60" customWidth="1"/>
    <col min="5612" max="5858" width="9" style="60"/>
    <col min="5859" max="5859" width="25.5" style="60" customWidth="1"/>
    <col min="5860" max="5860" width="8.5" style="60" customWidth="1"/>
    <col min="5861" max="5861" width="9.5" style="60" customWidth="1"/>
    <col min="5862" max="5862" width="6.75" style="60" customWidth="1"/>
    <col min="5863" max="5863" width="22.25" style="60" customWidth="1"/>
    <col min="5864" max="5865" width="9.5" style="60" customWidth="1"/>
    <col min="5866" max="5866" width="7.375" style="60" customWidth="1"/>
    <col min="5867" max="5867" width="12.625" style="60" customWidth="1"/>
    <col min="5868" max="6114" width="9" style="60"/>
    <col min="6115" max="6115" width="25.5" style="60" customWidth="1"/>
    <col min="6116" max="6116" width="8.5" style="60" customWidth="1"/>
    <col min="6117" max="6117" width="9.5" style="60" customWidth="1"/>
    <col min="6118" max="6118" width="6.75" style="60" customWidth="1"/>
    <col min="6119" max="6119" width="22.25" style="60" customWidth="1"/>
    <col min="6120" max="6121" width="9.5" style="60" customWidth="1"/>
    <col min="6122" max="6122" width="7.375" style="60" customWidth="1"/>
    <col min="6123" max="6123" width="12.625" style="60" customWidth="1"/>
    <col min="6124" max="6370" width="9" style="60"/>
    <col min="6371" max="6371" width="25.5" style="60" customWidth="1"/>
    <col min="6372" max="6372" width="8.5" style="60" customWidth="1"/>
    <col min="6373" max="6373" width="9.5" style="60" customWidth="1"/>
    <col min="6374" max="6374" width="6.75" style="60" customWidth="1"/>
    <col min="6375" max="6375" width="22.25" style="60" customWidth="1"/>
    <col min="6376" max="6377" width="9.5" style="60" customWidth="1"/>
    <col min="6378" max="6378" width="7.375" style="60" customWidth="1"/>
    <col min="6379" max="6379" width="12.625" style="60" customWidth="1"/>
    <col min="6380" max="6626" width="9" style="60"/>
    <col min="6627" max="6627" width="25.5" style="60" customWidth="1"/>
    <col min="6628" max="6628" width="8.5" style="60" customWidth="1"/>
    <col min="6629" max="6629" width="9.5" style="60" customWidth="1"/>
    <col min="6630" max="6630" width="6.75" style="60" customWidth="1"/>
    <col min="6631" max="6631" width="22.25" style="60" customWidth="1"/>
    <col min="6632" max="6633" width="9.5" style="60" customWidth="1"/>
    <col min="6634" max="6634" width="7.375" style="60" customWidth="1"/>
    <col min="6635" max="6635" width="12.625" style="60" customWidth="1"/>
    <col min="6636" max="6882" width="9" style="60"/>
    <col min="6883" max="6883" width="25.5" style="60" customWidth="1"/>
    <col min="6884" max="6884" width="8.5" style="60" customWidth="1"/>
    <col min="6885" max="6885" width="9.5" style="60" customWidth="1"/>
    <col min="6886" max="6886" width="6.75" style="60" customWidth="1"/>
    <col min="6887" max="6887" width="22.25" style="60" customWidth="1"/>
    <col min="6888" max="6889" width="9.5" style="60" customWidth="1"/>
    <col min="6890" max="6890" width="7.375" style="60" customWidth="1"/>
    <col min="6891" max="6891" width="12.625" style="60" customWidth="1"/>
    <col min="6892" max="7138" width="9" style="60"/>
    <col min="7139" max="7139" width="25.5" style="60" customWidth="1"/>
    <col min="7140" max="7140" width="8.5" style="60" customWidth="1"/>
    <col min="7141" max="7141" width="9.5" style="60" customWidth="1"/>
    <col min="7142" max="7142" width="6.75" style="60" customWidth="1"/>
    <col min="7143" max="7143" width="22.25" style="60" customWidth="1"/>
    <col min="7144" max="7145" width="9.5" style="60" customWidth="1"/>
    <col min="7146" max="7146" width="7.375" style="60" customWidth="1"/>
    <col min="7147" max="7147" width="12.625" style="60" customWidth="1"/>
    <col min="7148" max="7394" width="9" style="60"/>
    <col min="7395" max="7395" width="25.5" style="60" customWidth="1"/>
    <col min="7396" max="7396" width="8.5" style="60" customWidth="1"/>
    <col min="7397" max="7397" width="9.5" style="60" customWidth="1"/>
    <col min="7398" max="7398" width="6.75" style="60" customWidth="1"/>
    <col min="7399" max="7399" width="22.25" style="60" customWidth="1"/>
    <col min="7400" max="7401" width="9.5" style="60" customWidth="1"/>
    <col min="7402" max="7402" width="7.375" style="60" customWidth="1"/>
    <col min="7403" max="7403" width="12.625" style="60" customWidth="1"/>
    <col min="7404" max="7650" width="9" style="60"/>
    <col min="7651" max="7651" width="25.5" style="60" customWidth="1"/>
    <col min="7652" max="7652" width="8.5" style="60" customWidth="1"/>
    <col min="7653" max="7653" width="9.5" style="60" customWidth="1"/>
    <col min="7654" max="7654" width="6.75" style="60" customWidth="1"/>
    <col min="7655" max="7655" width="22.25" style="60" customWidth="1"/>
    <col min="7656" max="7657" width="9.5" style="60" customWidth="1"/>
    <col min="7658" max="7658" width="7.375" style="60" customWidth="1"/>
    <col min="7659" max="7659" width="12.625" style="60" customWidth="1"/>
    <col min="7660" max="7906" width="9" style="60"/>
    <col min="7907" max="7907" width="25.5" style="60" customWidth="1"/>
    <col min="7908" max="7908" width="8.5" style="60" customWidth="1"/>
    <col min="7909" max="7909" width="9.5" style="60" customWidth="1"/>
    <col min="7910" max="7910" width="6.75" style="60" customWidth="1"/>
    <col min="7911" max="7911" width="22.25" style="60" customWidth="1"/>
    <col min="7912" max="7913" width="9.5" style="60" customWidth="1"/>
    <col min="7914" max="7914" width="7.375" style="60" customWidth="1"/>
    <col min="7915" max="7915" width="12.625" style="60" customWidth="1"/>
    <col min="7916" max="8162" width="9" style="60"/>
    <col min="8163" max="8163" width="25.5" style="60" customWidth="1"/>
    <col min="8164" max="8164" width="8.5" style="60" customWidth="1"/>
    <col min="8165" max="8165" width="9.5" style="60" customWidth="1"/>
    <col min="8166" max="8166" width="6.75" style="60" customWidth="1"/>
    <col min="8167" max="8167" width="22.25" style="60" customWidth="1"/>
    <col min="8168" max="8169" width="9.5" style="60" customWidth="1"/>
    <col min="8170" max="8170" width="7.375" style="60" customWidth="1"/>
    <col min="8171" max="8171" width="12.625" style="60" customWidth="1"/>
    <col min="8172" max="8418" width="9" style="60"/>
    <col min="8419" max="8419" width="25.5" style="60" customWidth="1"/>
    <col min="8420" max="8420" width="8.5" style="60" customWidth="1"/>
    <col min="8421" max="8421" width="9.5" style="60" customWidth="1"/>
    <col min="8422" max="8422" width="6.75" style="60" customWidth="1"/>
    <col min="8423" max="8423" width="22.25" style="60" customWidth="1"/>
    <col min="8424" max="8425" width="9.5" style="60" customWidth="1"/>
    <col min="8426" max="8426" width="7.375" style="60" customWidth="1"/>
    <col min="8427" max="8427" width="12.625" style="60" customWidth="1"/>
    <col min="8428" max="8674" width="9" style="60"/>
    <col min="8675" max="8675" width="25.5" style="60" customWidth="1"/>
    <col min="8676" max="8676" width="8.5" style="60" customWidth="1"/>
    <col min="8677" max="8677" width="9.5" style="60" customWidth="1"/>
    <col min="8678" max="8678" width="6.75" style="60" customWidth="1"/>
    <col min="8679" max="8679" width="22.25" style="60" customWidth="1"/>
    <col min="8680" max="8681" width="9.5" style="60" customWidth="1"/>
    <col min="8682" max="8682" width="7.375" style="60" customWidth="1"/>
    <col min="8683" max="8683" width="12.625" style="60" customWidth="1"/>
    <col min="8684" max="8930" width="9" style="60"/>
    <col min="8931" max="8931" width="25.5" style="60" customWidth="1"/>
    <col min="8932" max="8932" width="8.5" style="60" customWidth="1"/>
    <col min="8933" max="8933" width="9.5" style="60" customWidth="1"/>
    <col min="8934" max="8934" width="6.75" style="60" customWidth="1"/>
    <col min="8935" max="8935" width="22.25" style="60" customWidth="1"/>
    <col min="8936" max="8937" width="9.5" style="60" customWidth="1"/>
    <col min="8938" max="8938" width="7.375" style="60" customWidth="1"/>
    <col min="8939" max="8939" width="12.625" style="60" customWidth="1"/>
    <col min="8940" max="9186" width="9" style="60"/>
    <col min="9187" max="9187" width="25.5" style="60" customWidth="1"/>
    <col min="9188" max="9188" width="8.5" style="60" customWidth="1"/>
    <col min="9189" max="9189" width="9.5" style="60" customWidth="1"/>
    <col min="9190" max="9190" width="6.75" style="60" customWidth="1"/>
    <col min="9191" max="9191" width="22.25" style="60" customWidth="1"/>
    <col min="9192" max="9193" width="9.5" style="60" customWidth="1"/>
    <col min="9194" max="9194" width="7.375" style="60" customWidth="1"/>
    <col min="9195" max="9195" width="12.625" style="60" customWidth="1"/>
    <col min="9196" max="9442" width="9" style="60"/>
    <col min="9443" max="9443" width="25.5" style="60" customWidth="1"/>
    <col min="9444" max="9444" width="8.5" style="60" customWidth="1"/>
    <col min="9445" max="9445" width="9.5" style="60" customWidth="1"/>
    <col min="9446" max="9446" width="6.75" style="60" customWidth="1"/>
    <col min="9447" max="9447" width="22.25" style="60" customWidth="1"/>
    <col min="9448" max="9449" width="9.5" style="60" customWidth="1"/>
    <col min="9450" max="9450" width="7.375" style="60" customWidth="1"/>
    <col min="9451" max="9451" width="12.625" style="60" customWidth="1"/>
    <col min="9452" max="9698" width="9" style="60"/>
    <col min="9699" max="9699" width="25.5" style="60" customWidth="1"/>
    <col min="9700" max="9700" width="8.5" style="60" customWidth="1"/>
    <col min="9701" max="9701" width="9.5" style="60" customWidth="1"/>
    <col min="9702" max="9702" width="6.75" style="60" customWidth="1"/>
    <col min="9703" max="9703" width="22.25" style="60" customWidth="1"/>
    <col min="9704" max="9705" width="9.5" style="60" customWidth="1"/>
    <col min="9706" max="9706" width="7.375" style="60" customWidth="1"/>
    <col min="9707" max="9707" width="12.625" style="60" customWidth="1"/>
    <col min="9708" max="9954" width="9" style="60"/>
    <col min="9955" max="9955" width="25.5" style="60" customWidth="1"/>
    <col min="9956" max="9956" width="8.5" style="60" customWidth="1"/>
    <col min="9957" max="9957" width="9.5" style="60" customWidth="1"/>
    <col min="9958" max="9958" width="6.75" style="60" customWidth="1"/>
    <col min="9959" max="9959" width="22.25" style="60" customWidth="1"/>
    <col min="9960" max="9961" width="9.5" style="60" customWidth="1"/>
    <col min="9962" max="9962" width="7.375" style="60" customWidth="1"/>
    <col min="9963" max="9963" width="12.625" style="60" customWidth="1"/>
    <col min="9964" max="10210" width="9" style="60"/>
    <col min="10211" max="10211" width="25.5" style="60" customWidth="1"/>
    <col min="10212" max="10212" width="8.5" style="60" customWidth="1"/>
    <col min="10213" max="10213" width="9.5" style="60" customWidth="1"/>
    <col min="10214" max="10214" width="6.75" style="60" customWidth="1"/>
    <col min="10215" max="10215" width="22.25" style="60" customWidth="1"/>
    <col min="10216" max="10217" width="9.5" style="60" customWidth="1"/>
    <col min="10218" max="10218" width="7.375" style="60" customWidth="1"/>
    <col min="10219" max="10219" width="12.625" style="60" customWidth="1"/>
    <col min="10220" max="10466" width="9" style="60"/>
    <col min="10467" max="10467" width="25.5" style="60" customWidth="1"/>
    <col min="10468" max="10468" width="8.5" style="60" customWidth="1"/>
    <col min="10469" max="10469" width="9.5" style="60" customWidth="1"/>
    <col min="10470" max="10470" width="6.75" style="60" customWidth="1"/>
    <col min="10471" max="10471" width="22.25" style="60" customWidth="1"/>
    <col min="10472" max="10473" width="9.5" style="60" customWidth="1"/>
    <col min="10474" max="10474" width="7.375" style="60" customWidth="1"/>
    <col min="10475" max="10475" width="12.625" style="60" customWidth="1"/>
    <col min="10476" max="10722" width="9" style="60"/>
    <col min="10723" max="10723" width="25.5" style="60" customWidth="1"/>
    <col min="10724" max="10724" width="8.5" style="60" customWidth="1"/>
    <col min="10725" max="10725" width="9.5" style="60" customWidth="1"/>
    <col min="10726" max="10726" width="6.75" style="60" customWidth="1"/>
    <col min="10727" max="10727" width="22.25" style="60" customWidth="1"/>
    <col min="10728" max="10729" width="9.5" style="60" customWidth="1"/>
    <col min="10730" max="10730" width="7.375" style="60" customWidth="1"/>
    <col min="10731" max="10731" width="12.625" style="60" customWidth="1"/>
    <col min="10732" max="10978" width="9" style="60"/>
    <col min="10979" max="10979" width="25.5" style="60" customWidth="1"/>
    <col min="10980" max="10980" width="8.5" style="60" customWidth="1"/>
    <col min="10981" max="10981" width="9.5" style="60" customWidth="1"/>
    <col min="10982" max="10982" width="6.75" style="60" customWidth="1"/>
    <col min="10983" max="10983" width="22.25" style="60" customWidth="1"/>
    <col min="10984" max="10985" width="9.5" style="60" customWidth="1"/>
    <col min="10986" max="10986" width="7.375" style="60" customWidth="1"/>
    <col min="10987" max="10987" width="12.625" style="60" customWidth="1"/>
    <col min="10988" max="11234" width="9" style="60"/>
    <col min="11235" max="11235" width="25.5" style="60" customWidth="1"/>
    <col min="11236" max="11236" width="8.5" style="60" customWidth="1"/>
    <col min="11237" max="11237" width="9.5" style="60" customWidth="1"/>
    <col min="11238" max="11238" width="6.75" style="60" customWidth="1"/>
    <col min="11239" max="11239" width="22.25" style="60" customWidth="1"/>
    <col min="11240" max="11241" width="9.5" style="60" customWidth="1"/>
    <col min="11242" max="11242" width="7.375" style="60" customWidth="1"/>
    <col min="11243" max="11243" width="12.625" style="60" customWidth="1"/>
    <col min="11244" max="11490" width="9" style="60"/>
    <col min="11491" max="11491" width="25.5" style="60" customWidth="1"/>
    <col min="11492" max="11492" width="8.5" style="60" customWidth="1"/>
    <col min="11493" max="11493" width="9.5" style="60" customWidth="1"/>
    <col min="11494" max="11494" width="6.75" style="60" customWidth="1"/>
    <col min="11495" max="11495" width="22.25" style="60" customWidth="1"/>
    <col min="11496" max="11497" width="9.5" style="60" customWidth="1"/>
    <col min="11498" max="11498" width="7.375" style="60" customWidth="1"/>
    <col min="11499" max="11499" width="12.625" style="60" customWidth="1"/>
    <col min="11500" max="11746" width="9" style="60"/>
    <col min="11747" max="11747" width="25.5" style="60" customWidth="1"/>
    <col min="11748" max="11748" width="8.5" style="60" customWidth="1"/>
    <col min="11749" max="11749" width="9.5" style="60" customWidth="1"/>
    <col min="11750" max="11750" width="6.75" style="60" customWidth="1"/>
    <col min="11751" max="11751" width="22.25" style="60" customWidth="1"/>
    <col min="11752" max="11753" width="9.5" style="60" customWidth="1"/>
    <col min="11754" max="11754" width="7.375" style="60" customWidth="1"/>
    <col min="11755" max="11755" width="12.625" style="60" customWidth="1"/>
    <col min="11756" max="12002" width="9" style="60"/>
    <col min="12003" max="12003" width="25.5" style="60" customWidth="1"/>
    <col min="12004" max="12004" width="8.5" style="60" customWidth="1"/>
    <col min="12005" max="12005" width="9.5" style="60" customWidth="1"/>
    <col min="12006" max="12006" width="6.75" style="60" customWidth="1"/>
    <col min="12007" max="12007" width="22.25" style="60" customWidth="1"/>
    <col min="12008" max="12009" width="9.5" style="60" customWidth="1"/>
    <col min="12010" max="12010" width="7.375" style="60" customWidth="1"/>
    <col min="12011" max="12011" width="12.625" style="60" customWidth="1"/>
    <col min="12012" max="12258" width="9" style="60"/>
    <col min="12259" max="12259" width="25.5" style="60" customWidth="1"/>
    <col min="12260" max="12260" width="8.5" style="60" customWidth="1"/>
    <col min="12261" max="12261" width="9.5" style="60" customWidth="1"/>
    <col min="12262" max="12262" width="6.75" style="60" customWidth="1"/>
    <col min="12263" max="12263" width="22.25" style="60" customWidth="1"/>
    <col min="12264" max="12265" width="9.5" style="60" customWidth="1"/>
    <col min="12266" max="12266" width="7.375" style="60" customWidth="1"/>
    <col min="12267" max="12267" width="12.625" style="60" customWidth="1"/>
    <col min="12268" max="12514" width="9" style="60"/>
    <col min="12515" max="12515" width="25.5" style="60" customWidth="1"/>
    <col min="12516" max="12516" width="8.5" style="60" customWidth="1"/>
    <col min="12517" max="12517" width="9.5" style="60" customWidth="1"/>
    <col min="12518" max="12518" width="6.75" style="60" customWidth="1"/>
    <col min="12519" max="12519" width="22.25" style="60" customWidth="1"/>
    <col min="12520" max="12521" width="9.5" style="60" customWidth="1"/>
    <col min="12522" max="12522" width="7.375" style="60" customWidth="1"/>
    <col min="12523" max="12523" width="12.625" style="60" customWidth="1"/>
    <col min="12524" max="12770" width="9" style="60"/>
    <col min="12771" max="12771" width="25.5" style="60" customWidth="1"/>
    <col min="12772" max="12772" width="8.5" style="60" customWidth="1"/>
    <col min="12773" max="12773" width="9.5" style="60" customWidth="1"/>
    <col min="12774" max="12774" width="6.75" style="60" customWidth="1"/>
    <col min="12775" max="12775" width="22.25" style="60" customWidth="1"/>
    <col min="12776" max="12777" width="9.5" style="60" customWidth="1"/>
    <col min="12778" max="12778" width="7.375" style="60" customWidth="1"/>
    <col min="12779" max="12779" width="12.625" style="60" customWidth="1"/>
    <col min="12780" max="13026" width="9" style="60"/>
    <col min="13027" max="13027" width="25.5" style="60" customWidth="1"/>
    <col min="13028" max="13028" width="8.5" style="60" customWidth="1"/>
    <col min="13029" max="13029" width="9.5" style="60" customWidth="1"/>
    <col min="13030" max="13030" width="6.75" style="60" customWidth="1"/>
    <col min="13031" max="13031" width="22.25" style="60" customWidth="1"/>
    <col min="13032" max="13033" width="9.5" style="60" customWidth="1"/>
    <col min="13034" max="13034" width="7.375" style="60" customWidth="1"/>
    <col min="13035" max="13035" width="12.625" style="60" customWidth="1"/>
    <col min="13036" max="13282" width="9" style="60"/>
    <col min="13283" max="13283" width="25.5" style="60" customWidth="1"/>
    <col min="13284" max="13284" width="8.5" style="60" customWidth="1"/>
    <col min="13285" max="13285" width="9.5" style="60" customWidth="1"/>
    <col min="13286" max="13286" width="6.75" style="60" customWidth="1"/>
    <col min="13287" max="13287" width="22.25" style="60" customWidth="1"/>
    <col min="13288" max="13289" width="9.5" style="60" customWidth="1"/>
    <col min="13290" max="13290" width="7.375" style="60" customWidth="1"/>
    <col min="13291" max="13291" width="12.625" style="60" customWidth="1"/>
    <col min="13292" max="13538" width="9" style="60"/>
    <col min="13539" max="13539" width="25.5" style="60" customWidth="1"/>
    <col min="13540" max="13540" width="8.5" style="60" customWidth="1"/>
    <col min="13541" max="13541" width="9.5" style="60" customWidth="1"/>
    <col min="13542" max="13542" width="6.75" style="60" customWidth="1"/>
    <col min="13543" max="13543" width="22.25" style="60" customWidth="1"/>
    <col min="13544" max="13545" width="9.5" style="60" customWidth="1"/>
    <col min="13546" max="13546" width="7.375" style="60" customWidth="1"/>
    <col min="13547" max="13547" width="12.625" style="60" customWidth="1"/>
    <col min="13548" max="13794" width="9" style="60"/>
    <col min="13795" max="13795" width="25.5" style="60" customWidth="1"/>
    <col min="13796" max="13796" width="8.5" style="60" customWidth="1"/>
    <col min="13797" max="13797" width="9.5" style="60" customWidth="1"/>
    <col min="13798" max="13798" width="6.75" style="60" customWidth="1"/>
    <col min="13799" max="13799" width="22.25" style="60" customWidth="1"/>
    <col min="13800" max="13801" width="9.5" style="60" customWidth="1"/>
    <col min="13802" max="13802" width="7.375" style="60" customWidth="1"/>
    <col min="13803" max="13803" width="12.625" style="60" customWidth="1"/>
    <col min="13804" max="14050" width="9" style="60"/>
    <col min="14051" max="14051" width="25.5" style="60" customWidth="1"/>
    <col min="14052" max="14052" width="8.5" style="60" customWidth="1"/>
    <col min="14053" max="14053" width="9.5" style="60" customWidth="1"/>
    <col min="14054" max="14054" width="6.75" style="60" customWidth="1"/>
    <col min="14055" max="14055" width="22.25" style="60" customWidth="1"/>
    <col min="14056" max="14057" width="9.5" style="60" customWidth="1"/>
    <col min="14058" max="14058" width="7.375" style="60" customWidth="1"/>
    <col min="14059" max="14059" width="12.625" style="60" customWidth="1"/>
    <col min="14060" max="14306" width="9" style="60"/>
    <col min="14307" max="14307" width="25.5" style="60" customWidth="1"/>
    <col min="14308" max="14308" width="8.5" style="60" customWidth="1"/>
    <col min="14309" max="14309" width="9.5" style="60" customWidth="1"/>
    <col min="14310" max="14310" width="6.75" style="60" customWidth="1"/>
    <col min="14311" max="14311" width="22.25" style="60" customWidth="1"/>
    <col min="14312" max="14313" width="9.5" style="60" customWidth="1"/>
    <col min="14314" max="14314" width="7.375" style="60" customWidth="1"/>
    <col min="14315" max="14315" width="12.625" style="60" customWidth="1"/>
    <col min="14316" max="14562" width="9" style="60"/>
    <col min="14563" max="14563" width="25.5" style="60" customWidth="1"/>
    <col min="14564" max="14564" width="8.5" style="60" customWidth="1"/>
    <col min="14565" max="14565" width="9.5" style="60" customWidth="1"/>
    <col min="14566" max="14566" width="6.75" style="60" customWidth="1"/>
    <col min="14567" max="14567" width="22.25" style="60" customWidth="1"/>
    <col min="14568" max="14569" width="9.5" style="60" customWidth="1"/>
    <col min="14570" max="14570" width="7.375" style="60" customWidth="1"/>
    <col min="14571" max="14571" width="12.625" style="60" customWidth="1"/>
    <col min="14572" max="14818" width="9" style="60"/>
    <col min="14819" max="14819" width="25.5" style="60" customWidth="1"/>
    <col min="14820" max="14820" width="8.5" style="60" customWidth="1"/>
    <col min="14821" max="14821" width="9.5" style="60" customWidth="1"/>
    <col min="14822" max="14822" width="6.75" style="60" customWidth="1"/>
    <col min="14823" max="14823" width="22.25" style="60" customWidth="1"/>
    <col min="14824" max="14825" width="9.5" style="60" customWidth="1"/>
    <col min="14826" max="14826" width="7.375" style="60" customWidth="1"/>
    <col min="14827" max="14827" width="12.625" style="60" customWidth="1"/>
    <col min="14828" max="15074" width="9" style="60"/>
    <col min="15075" max="15075" width="25.5" style="60" customWidth="1"/>
    <col min="15076" max="15076" width="8.5" style="60" customWidth="1"/>
    <col min="15077" max="15077" width="9.5" style="60" customWidth="1"/>
    <col min="15078" max="15078" width="6.75" style="60" customWidth="1"/>
    <col min="15079" max="15079" width="22.25" style="60" customWidth="1"/>
    <col min="15080" max="15081" width="9.5" style="60" customWidth="1"/>
    <col min="15082" max="15082" width="7.375" style="60" customWidth="1"/>
    <col min="15083" max="15083" width="12.625" style="60" customWidth="1"/>
    <col min="15084" max="15330" width="9" style="60"/>
    <col min="15331" max="15331" width="25.5" style="60" customWidth="1"/>
    <col min="15332" max="15332" width="8.5" style="60" customWidth="1"/>
    <col min="15333" max="15333" width="9.5" style="60" customWidth="1"/>
    <col min="15334" max="15334" width="6.75" style="60" customWidth="1"/>
    <col min="15335" max="15335" width="22.25" style="60" customWidth="1"/>
    <col min="15336" max="15337" width="9.5" style="60" customWidth="1"/>
    <col min="15338" max="15338" width="7.375" style="60" customWidth="1"/>
    <col min="15339" max="15339" width="12.625" style="60" customWidth="1"/>
    <col min="15340" max="15586" width="9" style="60"/>
    <col min="15587" max="15587" width="25.5" style="60" customWidth="1"/>
    <col min="15588" max="15588" width="8.5" style="60" customWidth="1"/>
    <col min="15589" max="15589" width="9.5" style="60" customWidth="1"/>
    <col min="15590" max="15590" width="6.75" style="60" customWidth="1"/>
    <col min="15591" max="15591" width="22.25" style="60" customWidth="1"/>
    <col min="15592" max="15593" width="9.5" style="60" customWidth="1"/>
    <col min="15594" max="15594" width="7.375" style="60" customWidth="1"/>
    <col min="15595" max="15595" width="12.625" style="60" customWidth="1"/>
    <col min="15596" max="15842" width="9" style="60"/>
    <col min="15843" max="15843" width="25.5" style="60" customWidth="1"/>
    <col min="15844" max="15844" width="8.5" style="60" customWidth="1"/>
    <col min="15845" max="15845" width="9.5" style="60" customWidth="1"/>
    <col min="15846" max="15846" width="6.75" style="60" customWidth="1"/>
    <col min="15847" max="15847" width="22.25" style="60" customWidth="1"/>
    <col min="15848" max="15849" width="9.5" style="60" customWidth="1"/>
    <col min="15850" max="15850" width="7.375" style="60" customWidth="1"/>
    <col min="15851" max="15851" width="12.625" style="60" customWidth="1"/>
    <col min="15852" max="16098" width="9" style="60"/>
    <col min="16099" max="16099" width="25.5" style="60" customWidth="1"/>
    <col min="16100" max="16100" width="8.5" style="60" customWidth="1"/>
    <col min="16101" max="16101" width="9.5" style="60" customWidth="1"/>
    <col min="16102" max="16102" width="6.75" style="60" customWidth="1"/>
    <col min="16103" max="16103" width="22.25" style="60" customWidth="1"/>
    <col min="16104" max="16105" width="9.5" style="60" customWidth="1"/>
    <col min="16106" max="16106" width="7.375" style="60" customWidth="1"/>
    <col min="16107" max="16107" width="12.625" style="60" customWidth="1"/>
    <col min="16108" max="16384" width="9" style="60"/>
  </cols>
  <sheetData>
    <row r="1" ht="24" spans="1:10">
      <c r="A1" s="61" t="s">
        <v>139</v>
      </c>
      <c r="B1" s="61"/>
      <c r="C1" s="61"/>
      <c r="D1" s="61"/>
      <c r="E1" s="61"/>
      <c r="F1" s="61"/>
      <c r="G1" s="61"/>
      <c r="H1" s="61"/>
      <c r="I1" s="61"/>
      <c r="J1" s="61"/>
    </row>
    <row r="2" s="59" customFormat="1" ht="18.75" customHeight="1" spans="1:10">
      <c r="A2" s="62" t="s">
        <v>26</v>
      </c>
      <c r="B2" s="64"/>
      <c r="C2" s="64"/>
      <c r="J2" s="118" t="s">
        <v>27</v>
      </c>
    </row>
    <row r="3" ht="18.95" customHeight="1" spans="1:12">
      <c r="A3" s="66" t="s">
        <v>28</v>
      </c>
      <c r="B3" s="66"/>
      <c r="C3" s="66"/>
      <c r="D3" s="66"/>
      <c r="E3" s="66"/>
      <c r="F3" s="66" t="s">
        <v>29</v>
      </c>
      <c r="G3" s="66"/>
      <c r="H3" s="66"/>
      <c r="I3" s="66"/>
      <c r="J3" s="66"/>
      <c r="K3" s="60" t="s">
        <v>140</v>
      </c>
      <c r="L3" s="60" t="s">
        <v>141</v>
      </c>
    </row>
    <row r="4" ht="18.95" customHeight="1" spans="1:10">
      <c r="A4" s="67" t="s">
        <v>30</v>
      </c>
      <c r="B4" s="68" t="s">
        <v>105</v>
      </c>
      <c r="C4" s="68" t="s">
        <v>106</v>
      </c>
      <c r="D4" s="68" t="s">
        <v>107</v>
      </c>
      <c r="E4" s="68" t="s">
        <v>108</v>
      </c>
      <c r="F4" s="67" t="s">
        <v>30</v>
      </c>
      <c r="G4" s="68" t="s">
        <v>105</v>
      </c>
      <c r="H4" s="68" t="s">
        <v>106</v>
      </c>
      <c r="I4" s="68" t="s">
        <v>107</v>
      </c>
      <c r="J4" s="119" t="s">
        <v>108</v>
      </c>
    </row>
    <row r="5" ht="18.95" customHeight="1" spans="1:12">
      <c r="A5" s="69" t="s">
        <v>34</v>
      </c>
      <c r="B5" s="70">
        <f>B6+B30</f>
        <v>1265281</v>
      </c>
      <c r="C5" s="70">
        <f>C6+C30</f>
        <v>1260832.35061559</v>
      </c>
      <c r="D5" s="70">
        <f>D6+D30</f>
        <v>1468376</v>
      </c>
      <c r="E5" s="87">
        <f>(D5-K5)/K5*100</f>
        <v>13.2018009512435</v>
      </c>
      <c r="F5" s="69" t="s">
        <v>34</v>
      </c>
      <c r="G5" s="82">
        <f>G6+G30</f>
        <v>1265281</v>
      </c>
      <c r="H5" s="82">
        <f>H6+H30</f>
        <v>1260832</v>
      </c>
      <c r="I5" s="82">
        <f>I6+I30</f>
        <v>1468376</v>
      </c>
      <c r="J5" s="89">
        <f>(I5-L5)/L5*100</f>
        <v>13.2018355803425</v>
      </c>
      <c r="K5" s="70">
        <f>K6+K30</f>
        <v>1297131.3068</v>
      </c>
      <c r="L5" s="82">
        <f>L6+L30</f>
        <v>1297130.91</v>
      </c>
    </row>
    <row r="6" ht="18.95" customHeight="1" spans="1:12">
      <c r="A6" s="71" t="s">
        <v>37</v>
      </c>
      <c r="B6" s="70">
        <f>B7+B22</f>
        <v>786440</v>
      </c>
      <c r="C6" s="70">
        <f>C7+C22</f>
        <v>713598.350615591</v>
      </c>
      <c r="D6" s="70">
        <f>D7+D22</f>
        <v>741102</v>
      </c>
      <c r="E6" s="87">
        <f t="shared" ref="E6:E39" si="0">(D6-K6)/K6*100</f>
        <v>0.0763896644641839</v>
      </c>
      <c r="F6" s="72" t="s">
        <v>38</v>
      </c>
      <c r="G6" s="82">
        <f>SUM(G7:G29)</f>
        <v>1078582</v>
      </c>
      <c r="H6" s="82">
        <f>SUM(H7:H29)</f>
        <v>1004451</v>
      </c>
      <c r="I6" s="82">
        <f>SUM(I7:I29)</f>
        <v>1063406</v>
      </c>
      <c r="J6" s="89">
        <f t="shared" ref="J6:J36" si="1">(I6-L6)/L6*100</f>
        <v>12.5584515524707</v>
      </c>
      <c r="K6" s="70">
        <f>K7+K22</f>
        <v>740536.3068</v>
      </c>
      <c r="L6" s="82">
        <f>SUM(L7:L29)</f>
        <v>944758.91</v>
      </c>
    </row>
    <row r="7" ht="18.95" customHeight="1" spans="1:12">
      <c r="A7" s="73" t="s">
        <v>39</v>
      </c>
      <c r="B7" s="74">
        <f>SUM(B8:B21)</f>
        <v>736131</v>
      </c>
      <c r="C7" s="74">
        <f>SUM(C8:C21)</f>
        <v>646802.350615591</v>
      </c>
      <c r="D7" s="74">
        <f>SUM(D8:D21)</f>
        <v>676851</v>
      </c>
      <c r="E7" s="87">
        <f t="shared" si="0"/>
        <v>0.231139745208548</v>
      </c>
      <c r="F7" s="73" t="s">
        <v>40</v>
      </c>
      <c r="G7" s="73">
        <v>80059</v>
      </c>
      <c r="H7" s="84">
        <v>77920</v>
      </c>
      <c r="I7" s="84">
        <v>71655</v>
      </c>
      <c r="J7" s="120">
        <f t="shared" si="1"/>
        <v>0.530325350393535</v>
      </c>
      <c r="K7" s="74">
        <f>SUM(K8:K21)</f>
        <v>675290.1361</v>
      </c>
      <c r="L7" s="60">
        <v>71277</v>
      </c>
    </row>
    <row r="8" ht="18.95" customHeight="1" spans="1:12">
      <c r="A8" s="75" t="s">
        <v>41</v>
      </c>
      <c r="B8" s="74">
        <v>121001</v>
      </c>
      <c r="C8" s="74">
        <v>111197.174396238</v>
      </c>
      <c r="D8" s="74">
        <v>121124</v>
      </c>
      <c r="E8" s="87">
        <f t="shared" si="0"/>
        <v>3.8824949527528</v>
      </c>
      <c r="F8" s="73" t="s">
        <v>42</v>
      </c>
      <c r="G8" s="73">
        <v>1219</v>
      </c>
      <c r="H8" s="84">
        <v>1451</v>
      </c>
      <c r="I8" s="84">
        <v>1205</v>
      </c>
      <c r="J8" s="120">
        <f t="shared" si="1"/>
        <v>6.82624113475177</v>
      </c>
      <c r="K8" s="60">
        <v>116597.1226</v>
      </c>
      <c r="L8" s="60">
        <v>1128</v>
      </c>
    </row>
    <row r="9" ht="18.95" customHeight="1" spans="1:12">
      <c r="A9" s="75" t="s">
        <v>43</v>
      </c>
      <c r="B9" s="74">
        <v>875</v>
      </c>
      <c r="C9" s="74">
        <v>0</v>
      </c>
      <c r="D9" s="74">
        <v>0</v>
      </c>
      <c r="E9" s="87">
        <f t="shared" si="0"/>
        <v>-100</v>
      </c>
      <c r="F9" s="73" t="s">
        <v>44</v>
      </c>
      <c r="G9" s="73">
        <v>96071</v>
      </c>
      <c r="H9" s="84">
        <v>96254</v>
      </c>
      <c r="I9" s="84">
        <v>102369</v>
      </c>
      <c r="J9" s="120">
        <f t="shared" si="1"/>
        <v>1.17313356130537</v>
      </c>
      <c r="K9" s="60">
        <v>1199</v>
      </c>
      <c r="L9" s="60">
        <v>101182</v>
      </c>
    </row>
    <row r="10" ht="18.95" customHeight="1" spans="1:12">
      <c r="A10" s="75" t="s">
        <v>45</v>
      </c>
      <c r="B10" s="74">
        <v>74717</v>
      </c>
      <c r="C10" s="74">
        <v>78355.0344517505</v>
      </c>
      <c r="D10" s="74">
        <v>76416</v>
      </c>
      <c r="E10" s="87">
        <f t="shared" si="0"/>
        <v>18.0674133225411</v>
      </c>
      <c r="F10" s="73" t="s">
        <v>46</v>
      </c>
      <c r="G10" s="73">
        <v>203005</v>
      </c>
      <c r="H10" s="84">
        <v>207552</v>
      </c>
      <c r="I10" s="84">
        <v>224843</v>
      </c>
      <c r="J10" s="120">
        <f t="shared" si="1"/>
        <v>17.520109971096</v>
      </c>
      <c r="K10" s="60">
        <v>64722.3462</v>
      </c>
      <c r="L10" s="60">
        <v>191323</v>
      </c>
    </row>
    <row r="11" ht="18.95" customHeight="1" spans="1:12">
      <c r="A11" s="75" t="s">
        <v>47</v>
      </c>
      <c r="B11" s="74">
        <v>35424</v>
      </c>
      <c r="C11" s="74">
        <v>20388.682872628</v>
      </c>
      <c r="D11" s="74">
        <v>19506</v>
      </c>
      <c r="E11" s="87">
        <f t="shared" si="0"/>
        <v>-35.155710947669</v>
      </c>
      <c r="F11" s="73" t="s">
        <v>48</v>
      </c>
      <c r="G11" s="73">
        <v>15845</v>
      </c>
      <c r="H11" s="84">
        <v>15723</v>
      </c>
      <c r="I11" s="84">
        <v>26680</v>
      </c>
      <c r="J11" s="120">
        <f t="shared" si="1"/>
        <v>11.6364701451944</v>
      </c>
      <c r="K11" s="60">
        <v>30081.2921</v>
      </c>
      <c r="L11" s="60">
        <v>23899</v>
      </c>
    </row>
    <row r="12" ht="18.95" customHeight="1" spans="1:12">
      <c r="A12" s="75" t="s">
        <v>49</v>
      </c>
      <c r="B12" s="74">
        <v>42</v>
      </c>
      <c r="C12" s="74">
        <v>14</v>
      </c>
      <c r="D12" s="74">
        <v>10</v>
      </c>
      <c r="E12" s="87">
        <f t="shared" si="0"/>
        <v>-80.4716106039155</v>
      </c>
      <c r="F12" s="73" t="s">
        <v>50</v>
      </c>
      <c r="G12" s="73">
        <v>14121</v>
      </c>
      <c r="H12" s="84">
        <v>14120</v>
      </c>
      <c r="I12" s="84">
        <v>14422</v>
      </c>
      <c r="J12" s="120">
        <f t="shared" si="1"/>
        <v>18.9099073175518</v>
      </c>
      <c r="K12" s="60">
        <v>51.2075</v>
      </c>
      <c r="L12" s="60">
        <v>12128.51</v>
      </c>
    </row>
    <row r="13" ht="18.95" customHeight="1" spans="1:12">
      <c r="A13" s="75" t="s">
        <v>51</v>
      </c>
      <c r="B13" s="74">
        <v>24387</v>
      </c>
      <c r="C13" s="74">
        <v>22835.0599479691</v>
      </c>
      <c r="D13" s="74">
        <v>22805</v>
      </c>
      <c r="E13" s="87">
        <f t="shared" si="0"/>
        <v>-2.45102232868509</v>
      </c>
      <c r="F13" s="73" t="s">
        <v>52</v>
      </c>
      <c r="G13" s="73">
        <v>101674</v>
      </c>
      <c r="H13" s="84">
        <v>107238</v>
      </c>
      <c r="I13" s="84">
        <v>107175</v>
      </c>
      <c r="J13" s="120">
        <f t="shared" si="1"/>
        <v>16.0190636073501</v>
      </c>
      <c r="K13" s="60">
        <v>23378</v>
      </c>
      <c r="L13" s="60">
        <v>92377.06</v>
      </c>
    </row>
    <row r="14" ht="18.95" customHeight="1" spans="1:12">
      <c r="A14" s="75" t="s">
        <v>53</v>
      </c>
      <c r="B14" s="74">
        <v>29366</v>
      </c>
      <c r="C14" s="74">
        <v>21839.9450724662</v>
      </c>
      <c r="D14" s="74">
        <v>23974</v>
      </c>
      <c r="E14" s="87">
        <f t="shared" si="0"/>
        <v>20.0817106603883</v>
      </c>
      <c r="F14" s="73" t="s">
        <v>54</v>
      </c>
      <c r="G14" s="73">
        <v>103837</v>
      </c>
      <c r="H14" s="84">
        <v>101121</v>
      </c>
      <c r="I14" s="84">
        <v>98162</v>
      </c>
      <c r="J14" s="120">
        <f t="shared" si="1"/>
        <v>0.295854481608916</v>
      </c>
      <c r="K14" s="60">
        <v>19964.7389</v>
      </c>
      <c r="L14" s="60">
        <v>97872.44</v>
      </c>
    </row>
    <row r="15" ht="18.95" customHeight="1" spans="1:12">
      <c r="A15" s="75" t="s">
        <v>55</v>
      </c>
      <c r="B15" s="74">
        <v>21659</v>
      </c>
      <c r="C15" s="74">
        <v>15503.4538745387</v>
      </c>
      <c r="D15" s="74">
        <v>19225</v>
      </c>
      <c r="E15" s="87">
        <f t="shared" si="0"/>
        <v>-0.0935405082367614</v>
      </c>
      <c r="F15" s="73" t="s">
        <v>56</v>
      </c>
      <c r="G15" s="73">
        <v>23181</v>
      </c>
      <c r="H15" s="84">
        <v>22777</v>
      </c>
      <c r="I15" s="84">
        <v>24263</v>
      </c>
      <c r="J15" s="120">
        <f t="shared" si="1"/>
        <v>-2.6907923022132</v>
      </c>
      <c r="K15" s="60">
        <v>19243</v>
      </c>
      <c r="L15" s="60">
        <v>24933.92</v>
      </c>
    </row>
    <row r="16" ht="18.95" customHeight="1" spans="1:12">
      <c r="A16" s="75" t="s">
        <v>57</v>
      </c>
      <c r="B16" s="74">
        <v>53070</v>
      </c>
      <c r="C16" s="74">
        <v>40583</v>
      </c>
      <c r="D16" s="74">
        <v>41391</v>
      </c>
      <c r="E16" s="87">
        <f t="shared" si="0"/>
        <v>-29.3203720466602</v>
      </c>
      <c r="F16" s="73" t="s">
        <v>58</v>
      </c>
      <c r="G16" s="73">
        <v>120676</v>
      </c>
      <c r="H16" s="84">
        <v>121876</v>
      </c>
      <c r="I16" s="84">
        <v>159110</v>
      </c>
      <c r="J16" s="120">
        <f t="shared" si="1"/>
        <v>-1.7160436837625</v>
      </c>
      <c r="K16" s="60">
        <v>58561.4288</v>
      </c>
      <c r="L16" s="60">
        <v>161888.07</v>
      </c>
    </row>
    <row r="17" ht="18.95" customHeight="1" spans="1:12">
      <c r="A17" s="75" t="s">
        <v>59</v>
      </c>
      <c r="B17" s="74">
        <v>119788</v>
      </c>
      <c r="C17" s="74">
        <v>115161</v>
      </c>
      <c r="D17" s="74">
        <v>116167</v>
      </c>
      <c r="E17" s="87">
        <f t="shared" si="0"/>
        <v>-2.99692708507298</v>
      </c>
      <c r="F17" s="73" t="s">
        <v>60</v>
      </c>
      <c r="G17" s="73">
        <v>65577</v>
      </c>
      <c r="H17" s="84">
        <v>67723</v>
      </c>
      <c r="I17" s="84">
        <v>43268</v>
      </c>
      <c r="J17" s="120">
        <f t="shared" si="1"/>
        <v>-17.5489860171709</v>
      </c>
      <c r="K17" s="60">
        <v>119756</v>
      </c>
      <c r="L17" s="60">
        <v>52477.22</v>
      </c>
    </row>
    <row r="18" ht="18.95" customHeight="1" spans="1:12">
      <c r="A18" s="75" t="s">
        <v>61</v>
      </c>
      <c r="B18" s="74">
        <v>39000</v>
      </c>
      <c r="C18" s="74">
        <v>26344</v>
      </c>
      <c r="D18" s="74">
        <v>27067</v>
      </c>
      <c r="E18" s="87">
        <f t="shared" si="0"/>
        <v>199.281291463954</v>
      </c>
      <c r="F18" s="73" t="s">
        <v>62</v>
      </c>
      <c r="G18" s="73">
        <v>58891</v>
      </c>
      <c r="H18" s="84">
        <v>58514</v>
      </c>
      <c r="I18" s="84">
        <v>73021</v>
      </c>
      <c r="J18" s="120">
        <f t="shared" si="1"/>
        <v>277.553310190284</v>
      </c>
      <c r="K18" s="60">
        <v>9044</v>
      </c>
      <c r="L18" s="60">
        <v>19340.58</v>
      </c>
    </row>
    <row r="19" ht="18.95" customHeight="1" spans="1:12">
      <c r="A19" s="75" t="s">
        <v>63</v>
      </c>
      <c r="B19" s="74">
        <v>216750</v>
      </c>
      <c r="C19" s="74">
        <v>194575</v>
      </c>
      <c r="D19" s="74">
        <v>209120</v>
      </c>
      <c r="E19" s="87">
        <f t="shared" si="0"/>
        <v>-1.66185446782097</v>
      </c>
      <c r="F19" s="73" t="s">
        <v>64</v>
      </c>
      <c r="G19" s="73">
        <v>19296</v>
      </c>
      <c r="H19" s="84">
        <v>20387</v>
      </c>
      <c r="I19" s="84">
        <v>21042</v>
      </c>
      <c r="J19" s="120">
        <f t="shared" si="1"/>
        <v>-22.6294087669021</v>
      </c>
      <c r="K19" s="60">
        <v>212654</v>
      </c>
      <c r="L19" s="60">
        <v>27196.38</v>
      </c>
    </row>
    <row r="20" ht="18.95" customHeight="1" spans="1:12">
      <c r="A20" s="75" t="s">
        <v>65</v>
      </c>
      <c r="B20" s="74">
        <v>52</v>
      </c>
      <c r="C20" s="74">
        <v>41</v>
      </c>
      <c r="D20" s="74">
        <v>44</v>
      </c>
      <c r="E20" s="87">
        <f t="shared" si="0"/>
        <v>15.7894736842105</v>
      </c>
      <c r="F20" s="73" t="s">
        <v>66</v>
      </c>
      <c r="G20" s="73">
        <v>7959</v>
      </c>
      <c r="H20" s="84">
        <v>8022</v>
      </c>
      <c r="I20" s="84">
        <v>4589</v>
      </c>
      <c r="J20" s="120">
        <f t="shared" si="1"/>
        <v>-59.7070175993144</v>
      </c>
      <c r="K20" s="60">
        <v>38</v>
      </c>
      <c r="L20" s="60">
        <v>11389.08</v>
      </c>
    </row>
    <row r="21" ht="18.95" customHeight="1" spans="1:10">
      <c r="A21" s="75" t="s">
        <v>67</v>
      </c>
      <c r="B21" s="74"/>
      <c r="C21" s="74">
        <v>-35</v>
      </c>
      <c r="D21" s="74">
        <v>2</v>
      </c>
      <c r="E21" s="87"/>
      <c r="F21" s="73" t="s">
        <v>68</v>
      </c>
      <c r="G21" s="73">
        <v>0</v>
      </c>
      <c r="H21" s="84">
        <v>400</v>
      </c>
      <c r="I21" s="84">
        <v>5060</v>
      </c>
      <c r="J21" s="120"/>
    </row>
    <row r="22" ht="18.95" customHeight="1" spans="1:12">
      <c r="A22" s="73" t="s">
        <v>69</v>
      </c>
      <c r="B22" s="74">
        <f>SUM(B23:B29)</f>
        <v>50309</v>
      </c>
      <c r="C22" s="74">
        <f>SUM(C23:C29)</f>
        <v>66796</v>
      </c>
      <c r="D22" s="74">
        <f>SUM(D23:D29)</f>
        <v>64251</v>
      </c>
      <c r="E22" s="87">
        <f t="shared" si="0"/>
        <v>-1.52525533578939</v>
      </c>
      <c r="F22" s="73" t="s">
        <v>70</v>
      </c>
      <c r="G22" s="73">
        <v>25077</v>
      </c>
      <c r="H22" s="84">
        <v>25963</v>
      </c>
      <c r="I22" s="84">
        <v>400</v>
      </c>
      <c r="J22" s="120">
        <f t="shared" si="1"/>
        <v>-44.7719773012827</v>
      </c>
      <c r="K22" s="74">
        <f>SUM(K23:K29)</f>
        <v>65246.1707</v>
      </c>
      <c r="L22" s="60">
        <v>724.27</v>
      </c>
    </row>
    <row r="23" ht="18.95" customHeight="1" spans="1:12">
      <c r="A23" s="75" t="s">
        <v>71</v>
      </c>
      <c r="B23" s="74">
        <v>27553</v>
      </c>
      <c r="C23" s="74">
        <v>21482</v>
      </c>
      <c r="D23" s="74">
        <v>24186</v>
      </c>
      <c r="E23" s="87">
        <f t="shared" si="0"/>
        <v>-2.04924671958529</v>
      </c>
      <c r="F23" s="73" t="s">
        <v>72</v>
      </c>
      <c r="G23" s="73">
        <v>21529</v>
      </c>
      <c r="H23" s="84">
        <v>21673</v>
      </c>
      <c r="I23" s="84">
        <v>23672</v>
      </c>
      <c r="J23" s="120">
        <f t="shared" si="1"/>
        <v>1521.74753024677</v>
      </c>
      <c r="K23" s="60">
        <v>24692</v>
      </c>
      <c r="L23" s="60">
        <v>1459.66</v>
      </c>
    </row>
    <row r="24" ht="18.95" customHeight="1" spans="1:12">
      <c r="A24" s="75" t="s">
        <v>73</v>
      </c>
      <c r="B24" s="74">
        <v>1011</v>
      </c>
      <c r="C24" s="74">
        <v>2346</v>
      </c>
      <c r="D24" s="74">
        <v>2118</v>
      </c>
      <c r="E24" s="87">
        <f t="shared" si="0"/>
        <v>17.0812603648425</v>
      </c>
      <c r="F24" s="73" t="s">
        <v>74</v>
      </c>
      <c r="G24" s="73">
        <v>2064</v>
      </c>
      <c r="H24" s="84">
        <v>2064</v>
      </c>
      <c r="I24" s="84">
        <v>24293</v>
      </c>
      <c r="J24" s="120">
        <f t="shared" si="1"/>
        <v>9.71605612938482</v>
      </c>
      <c r="K24" s="60">
        <v>1809</v>
      </c>
      <c r="L24" s="60">
        <v>22141.7</v>
      </c>
    </row>
    <row r="25" ht="18.95" customHeight="1" spans="1:12">
      <c r="A25" s="75" t="s">
        <v>75</v>
      </c>
      <c r="B25" s="74">
        <v>12859</v>
      </c>
      <c r="C25" s="74">
        <v>23749</v>
      </c>
      <c r="D25" s="74">
        <v>18050</v>
      </c>
      <c r="E25" s="87">
        <f t="shared" si="0"/>
        <v>-14.047619047619</v>
      </c>
      <c r="F25" s="73" t="s">
        <v>76</v>
      </c>
      <c r="G25" s="73">
        <v>9017</v>
      </c>
      <c r="H25" s="84">
        <v>9002</v>
      </c>
      <c r="I25" s="84">
        <v>2122</v>
      </c>
      <c r="J25" s="120">
        <f t="shared" si="1"/>
        <v>-59.9587133198604</v>
      </c>
      <c r="K25" s="60">
        <v>21000</v>
      </c>
      <c r="L25" s="60">
        <v>5299.53</v>
      </c>
    </row>
    <row r="26" ht="18.95" customHeight="1" spans="1:12">
      <c r="A26" s="115" t="s">
        <v>77</v>
      </c>
      <c r="B26" s="74">
        <v>8366</v>
      </c>
      <c r="C26" s="74">
        <v>11458</v>
      </c>
      <c r="D26" s="74">
        <v>13034</v>
      </c>
      <c r="E26" s="87">
        <f t="shared" si="0"/>
        <v>-11.9988536760298</v>
      </c>
      <c r="F26" s="73" t="s">
        <v>78</v>
      </c>
      <c r="G26" s="73">
        <v>27366</v>
      </c>
      <c r="H26" s="84"/>
      <c r="I26" s="84">
        <v>11123</v>
      </c>
      <c r="J26" s="120"/>
      <c r="K26" s="60">
        <v>14811.1707</v>
      </c>
      <c r="L26" s="60">
        <v>0</v>
      </c>
    </row>
    <row r="27" ht="18.95" customHeight="1" spans="1:12">
      <c r="A27" s="75" t="s">
        <v>79</v>
      </c>
      <c r="B27" s="116">
        <v>0</v>
      </c>
      <c r="C27" s="116">
        <v>6841</v>
      </c>
      <c r="D27" s="116">
        <v>6161</v>
      </c>
      <c r="E27" s="87">
        <f t="shared" si="0"/>
        <v>193.241313660162</v>
      </c>
      <c r="F27" s="73" t="s">
        <v>80</v>
      </c>
      <c r="G27" s="73">
        <v>60838</v>
      </c>
      <c r="H27" s="84">
        <v>3391</v>
      </c>
      <c r="I27" s="84">
        <v>3652</v>
      </c>
      <c r="J27" s="120">
        <f t="shared" si="1"/>
        <v>-32.8803553738906</v>
      </c>
      <c r="K27" s="60">
        <v>2101</v>
      </c>
      <c r="L27" s="60">
        <v>5441.03</v>
      </c>
    </row>
    <row r="28" ht="18.95" customHeight="1" spans="1:12">
      <c r="A28" s="75" t="s">
        <v>81</v>
      </c>
      <c r="B28" s="74">
        <v>50</v>
      </c>
      <c r="C28" s="74">
        <v>52</v>
      </c>
      <c r="D28" s="74">
        <v>38</v>
      </c>
      <c r="E28" s="87">
        <f t="shared" si="0"/>
        <v>-56.8181818181818</v>
      </c>
      <c r="F28" s="73" t="s">
        <v>82</v>
      </c>
      <c r="G28" s="73">
        <v>21279</v>
      </c>
      <c r="H28" s="84">
        <v>21279</v>
      </c>
      <c r="I28" s="84">
        <v>21279</v>
      </c>
      <c r="J28" s="120">
        <f t="shared" si="1"/>
        <v>-0.00187975224866047</v>
      </c>
      <c r="K28" s="60">
        <v>88</v>
      </c>
      <c r="L28" s="60">
        <v>21279.4</v>
      </c>
    </row>
    <row r="29" ht="18.95" customHeight="1" spans="1:13">
      <c r="A29" s="75" t="s">
        <v>83</v>
      </c>
      <c r="B29" s="74">
        <v>470</v>
      </c>
      <c r="C29" s="74">
        <v>868</v>
      </c>
      <c r="D29" s="74">
        <v>664</v>
      </c>
      <c r="E29" s="87">
        <f t="shared" si="0"/>
        <v>-10.8724832214765</v>
      </c>
      <c r="F29" s="73" t="s">
        <v>84</v>
      </c>
      <c r="G29" s="73">
        <v>1</v>
      </c>
      <c r="H29" s="84">
        <v>1</v>
      </c>
      <c r="I29" s="84">
        <v>1</v>
      </c>
      <c r="J29" s="120">
        <f t="shared" si="1"/>
        <v>-5.66037735849057</v>
      </c>
      <c r="K29" s="60">
        <v>745</v>
      </c>
      <c r="L29" s="60">
        <v>1.06</v>
      </c>
      <c r="M29" s="80"/>
    </row>
    <row r="30" ht="18.95" customHeight="1" spans="1:12">
      <c r="A30" s="76" t="s">
        <v>90</v>
      </c>
      <c r="B30" s="70">
        <f>B31+B36+B37+B39+B38+B35</f>
        <v>478841</v>
      </c>
      <c r="C30" s="70">
        <f>C31+C36+C37+C39+C38+C35</f>
        <v>547234</v>
      </c>
      <c r="D30" s="70">
        <f>D31+D36+D37+D39+D38+D35</f>
        <v>727274</v>
      </c>
      <c r="E30" s="87">
        <f t="shared" si="0"/>
        <v>30.6648460729974</v>
      </c>
      <c r="F30" s="76" t="s">
        <v>93</v>
      </c>
      <c r="G30" s="85">
        <f>G31+G32+G34+G35+G36</f>
        <v>186699</v>
      </c>
      <c r="H30" s="85">
        <f>H31+H32+H34+H35+H36</f>
        <v>256381</v>
      </c>
      <c r="I30" s="85">
        <f>I31+I32+I34+I35+I36</f>
        <v>404970</v>
      </c>
      <c r="J30" s="99">
        <f t="shared" si="1"/>
        <v>14.9268386818476</v>
      </c>
      <c r="K30" s="70">
        <f>K31+K36+K37+K39+K38+K35</f>
        <v>556595</v>
      </c>
      <c r="L30" s="85">
        <f>L31+L32+L34+L35+L36</f>
        <v>352372</v>
      </c>
    </row>
    <row r="31" ht="18.95" customHeight="1" spans="1:12">
      <c r="A31" s="78" t="s">
        <v>91</v>
      </c>
      <c r="B31" s="74">
        <f>SUM(B32:B34)</f>
        <v>312110</v>
      </c>
      <c r="C31" s="74">
        <f>SUM(C32:C34)</f>
        <v>375786</v>
      </c>
      <c r="D31" s="74">
        <f>SUM(D32:D34)</f>
        <v>499871</v>
      </c>
      <c r="E31" s="87">
        <f t="shared" si="0"/>
        <v>16.8722980919181</v>
      </c>
      <c r="F31" s="77" t="s">
        <v>137</v>
      </c>
      <c r="G31" s="86">
        <v>82199</v>
      </c>
      <c r="H31" s="86">
        <v>111881</v>
      </c>
      <c r="I31" s="86">
        <v>124737</v>
      </c>
      <c r="J31" s="98">
        <f t="shared" si="1"/>
        <v>-0.971729344797199</v>
      </c>
      <c r="K31" s="74">
        <f>SUM(K32:K34)</f>
        <v>427707</v>
      </c>
      <c r="L31" s="60">
        <v>125961</v>
      </c>
    </row>
    <row r="32" ht="18.95" customHeight="1" spans="1:12">
      <c r="A32" s="73" t="s">
        <v>92</v>
      </c>
      <c r="B32" s="74">
        <v>78545</v>
      </c>
      <c r="C32" s="74">
        <v>78545</v>
      </c>
      <c r="D32" s="74">
        <v>78545</v>
      </c>
      <c r="E32" s="87">
        <f t="shared" si="0"/>
        <v>0</v>
      </c>
      <c r="F32" s="77" t="s">
        <v>95</v>
      </c>
      <c r="G32" s="86">
        <f>G33</f>
        <v>100000</v>
      </c>
      <c r="H32" s="86">
        <f>H33</f>
        <v>140000</v>
      </c>
      <c r="I32" s="86">
        <v>133356</v>
      </c>
      <c r="J32" s="98">
        <f t="shared" si="1"/>
        <v>94.6603996671873</v>
      </c>
      <c r="K32" s="60">
        <v>78545</v>
      </c>
      <c r="L32" s="60">
        <f>L33</f>
        <v>68507</v>
      </c>
    </row>
    <row r="33" ht="18.95" customHeight="1" spans="1:12">
      <c r="A33" s="73" t="s">
        <v>94</v>
      </c>
      <c r="B33" s="74">
        <v>132269</v>
      </c>
      <c r="C33" s="74">
        <v>168829</v>
      </c>
      <c r="D33" s="74">
        <v>280263</v>
      </c>
      <c r="E33" s="87">
        <f t="shared" si="0"/>
        <v>41.2551849966483</v>
      </c>
      <c r="F33" s="73" t="s">
        <v>97</v>
      </c>
      <c r="G33" s="73">
        <v>100000</v>
      </c>
      <c r="H33" s="86">
        <v>140000</v>
      </c>
      <c r="I33" s="86">
        <v>133356</v>
      </c>
      <c r="J33" s="98">
        <f t="shared" si="1"/>
        <v>94.6603996671873</v>
      </c>
      <c r="K33" s="60">
        <v>198409</v>
      </c>
      <c r="L33" s="60">
        <v>68507</v>
      </c>
    </row>
    <row r="34" ht="18.95" customHeight="1" spans="1:11">
      <c r="A34" s="73" t="s">
        <v>96</v>
      </c>
      <c r="B34" s="74">
        <v>101296</v>
      </c>
      <c r="C34" s="74">
        <v>128412</v>
      </c>
      <c r="D34" s="74">
        <v>141063</v>
      </c>
      <c r="E34" s="87">
        <f t="shared" si="0"/>
        <v>-6.42773278143719</v>
      </c>
      <c r="F34" s="77" t="s">
        <v>99</v>
      </c>
      <c r="G34" s="77">
        <v>4500</v>
      </c>
      <c r="H34" s="86">
        <v>4500</v>
      </c>
      <c r="I34" s="86">
        <v>4500</v>
      </c>
      <c r="J34" s="98"/>
      <c r="K34" s="60">
        <v>150753</v>
      </c>
    </row>
    <row r="35" ht="18.95" customHeight="1" spans="1:12">
      <c r="A35" s="77" t="s">
        <v>138</v>
      </c>
      <c r="B35" s="74">
        <v>4327</v>
      </c>
      <c r="C35" s="74">
        <v>4327</v>
      </c>
      <c r="D35" s="74">
        <v>5583</v>
      </c>
      <c r="E35" s="87">
        <f t="shared" si="0"/>
        <v>-15.035763201948</v>
      </c>
      <c r="F35" s="77" t="s">
        <v>101</v>
      </c>
      <c r="G35" s="77"/>
      <c r="H35" s="86"/>
      <c r="I35" s="86">
        <v>87377</v>
      </c>
      <c r="J35" s="98">
        <f t="shared" si="1"/>
        <v>-13.2467558256138</v>
      </c>
      <c r="K35" s="60">
        <v>6571</v>
      </c>
      <c r="L35" s="60">
        <v>100719</v>
      </c>
    </row>
    <row r="36" ht="18.95" customHeight="1" spans="1:12">
      <c r="A36" s="77" t="s">
        <v>98</v>
      </c>
      <c r="B36" s="74">
        <v>4500</v>
      </c>
      <c r="C36" s="74">
        <v>4500</v>
      </c>
      <c r="D36" s="74">
        <v>4500</v>
      </c>
      <c r="E36" s="87"/>
      <c r="F36" s="77" t="s">
        <v>103</v>
      </c>
      <c r="G36" s="77"/>
      <c r="H36" s="86"/>
      <c r="I36" s="86">
        <v>55000</v>
      </c>
      <c r="J36" s="98">
        <f t="shared" si="1"/>
        <v>-3.82093206260383</v>
      </c>
      <c r="L36" s="60">
        <v>57185</v>
      </c>
    </row>
    <row r="37" ht="18.95" customHeight="1" spans="1:11">
      <c r="A37" s="117" t="s">
        <v>100</v>
      </c>
      <c r="B37" s="74">
        <v>100719</v>
      </c>
      <c r="C37" s="74">
        <v>98954</v>
      </c>
      <c r="D37" s="74">
        <v>98954</v>
      </c>
      <c r="E37" s="87">
        <f t="shared" si="0"/>
        <v>29.145676176555</v>
      </c>
      <c r="F37" s="77" t="s">
        <v>113</v>
      </c>
      <c r="G37" s="77"/>
      <c r="H37" s="86"/>
      <c r="I37" s="84"/>
      <c r="J37" s="120"/>
      <c r="K37" s="60">
        <v>76622</v>
      </c>
    </row>
    <row r="38" ht="18.95" customHeight="1" spans="1:11">
      <c r="A38" s="117" t="s">
        <v>112</v>
      </c>
      <c r="B38" s="74">
        <v>57185</v>
      </c>
      <c r="C38" s="74">
        <v>63434</v>
      </c>
      <c r="D38" s="74">
        <v>54932</v>
      </c>
      <c r="E38" s="87">
        <f t="shared" si="0"/>
        <v>725.052568338841</v>
      </c>
      <c r="F38" s="77"/>
      <c r="G38" s="77"/>
      <c r="H38" s="86"/>
      <c r="I38" s="83"/>
      <c r="J38" s="121"/>
      <c r="K38" s="60">
        <v>6658</v>
      </c>
    </row>
    <row r="39" spans="1:11">
      <c r="A39" s="77" t="s">
        <v>102</v>
      </c>
      <c r="B39" s="74"/>
      <c r="C39" s="74">
        <v>233</v>
      </c>
      <c r="D39" s="74">
        <v>63434</v>
      </c>
      <c r="E39" s="87">
        <f t="shared" si="0"/>
        <v>62.4971181187079</v>
      </c>
      <c r="F39" s="77"/>
      <c r="G39" s="77"/>
      <c r="H39" s="86"/>
      <c r="I39" s="83"/>
      <c r="J39" s="121"/>
      <c r="K39" s="60">
        <v>39037</v>
      </c>
    </row>
    <row r="41" spans="2:2">
      <c r="B41" s="80"/>
    </row>
    <row r="42" spans="4:5">
      <c r="D42" s="80"/>
      <c r="E42" s="80"/>
    </row>
    <row r="44" spans="2:2">
      <c r="B44" s="80"/>
    </row>
    <row r="45" spans="2:2">
      <c r="B45" s="80"/>
    </row>
    <row r="48" spans="2:2">
      <c r="B48" s="80"/>
    </row>
  </sheetData>
  <mergeCells count="4">
    <mergeCell ref="A1:J1"/>
    <mergeCell ref="B2:C2"/>
    <mergeCell ref="A3:E3"/>
    <mergeCell ref="F3:J3"/>
  </mergeCells>
  <printOptions horizontalCentered="1"/>
  <pageMargins left="0.708661417322835" right="0.708661417322835" top="0.748031496062992" bottom="0.748031496062992" header="0.31496062992126" footer="0.31496062992126"/>
  <pageSetup paperSize="9" scale="66" orientation="portrait"/>
  <headerFooter alignWithMargins="0">
    <oddFooter>&amp;C第 &amp;P+7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杨倩怡</cp:lastModifiedBy>
  <dcterms:created xsi:type="dcterms:W3CDTF">2017-07-04T02:20:00Z</dcterms:created>
  <cp:lastPrinted>2021-05-28T09:01:00Z</cp:lastPrinted>
  <dcterms:modified xsi:type="dcterms:W3CDTF">2025-03-14T01:18:40Z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