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codeName="ThisWorkbook" defaultThemeVersion="124226"/>
  <bookViews>
    <workbookView xWindow="14085" yWindow="60" windowWidth="16530" windowHeight="12255" tabRatio="791" firstSheet="30" activeTab="40"/>
  </bookViews>
  <sheets>
    <sheet name="封面" sheetId="74" r:id="rId1"/>
    <sheet name="目录" sheetId="75" r:id="rId2"/>
    <sheet name="01-2022全区收入" sheetId="57" r:id="rId3"/>
    <sheet name="02-2022全区支出" sheetId="58" r:id="rId4"/>
    <sheet name="03-2022公共全区" sheetId="76" r:id="rId5"/>
    <sheet name="04-2022公共区级 " sheetId="26" r:id="rId6"/>
    <sheet name="05-2022公共本级支出功能科目" sheetId="82" r:id="rId7"/>
    <sheet name="06-2022公共线下 " sheetId="32" r:id="rId8"/>
    <sheet name="07-2022转移支付分地区" sheetId="59" r:id="rId9"/>
    <sheet name="08-2022转移支付分项目" sheetId="60" r:id="rId10"/>
    <sheet name="09-2022基金全区" sheetId="77" r:id="rId11"/>
    <sheet name="10-2022基金区级" sheetId="33" r:id="rId12"/>
    <sheet name="11-基金支出" sheetId="83" r:id="rId13"/>
    <sheet name="12-2022基金转移支付" sheetId="62" r:id="rId14"/>
    <sheet name="13-2022全区国资 " sheetId="78" r:id="rId15"/>
    <sheet name="14-2022区级国资 " sheetId="48" r:id="rId16"/>
    <sheet name="15-2022社保执行" sheetId="21" r:id="rId17"/>
    <sheet name="16-2023全区收入" sheetId="72" r:id="rId18"/>
    <sheet name="17-2023全区支出" sheetId="73" r:id="rId19"/>
    <sheet name="18-2023全区公共" sheetId="71" r:id="rId20"/>
    <sheet name="19-2023区级公共 " sheetId="79" r:id="rId21"/>
    <sheet name="20-公共本级支出" sheetId="84" r:id="rId22"/>
    <sheet name="21-公共基本和项目" sheetId="85" r:id="rId23"/>
    <sheet name="22-公共本级基本支出经济科目" sheetId="86" r:id="rId24"/>
    <sheet name="23-2023公共线下" sheetId="29" r:id="rId25"/>
    <sheet name="24-2023转移支付分地区" sheetId="53" r:id="rId26"/>
    <sheet name="25-2023转移支付分项目" sheetId="54" r:id="rId27"/>
    <sheet name="26-2023全区基金" sheetId="35" r:id="rId28"/>
    <sheet name="27-2023区级基金" sheetId="80" r:id="rId29"/>
    <sheet name="28-基金本级支出" sheetId="87" r:id="rId30"/>
    <sheet name="29-2023基金转移支付" sheetId="61" r:id="rId31"/>
    <sheet name="30-2023全区国资" sheetId="49" r:id="rId32"/>
    <sheet name="31-2023区级国资 " sheetId="81" r:id="rId33"/>
    <sheet name="32-2023社保" sheetId="11" r:id="rId34"/>
    <sheet name="33-2022债务限额、余额" sheetId="65" r:id="rId35"/>
    <sheet name="34-2022、2023一般债务余额" sheetId="66" r:id="rId36"/>
    <sheet name="35-2022、2023专项债务余额" sheetId="67" r:id="rId37"/>
    <sheet name="36-债务还本付息" sheetId="68" r:id="rId38"/>
    <sheet name="三公经费" sheetId="88" r:id="rId39"/>
    <sheet name="重大项目" sheetId="89" r:id="rId40"/>
    <sheet name="重大政策" sheetId="90" r:id="rId41"/>
  </sheets>
  <definedNames>
    <definedName name="_xlnm._FilterDatabase" localSheetId="9" hidden="1">'08-2022转移支付分项目'!$A$6:$C$971</definedName>
    <definedName name="_xlnm._FilterDatabase" localSheetId="21" hidden="1">'20-公共本级支出'!$B$6:$B$547</definedName>
    <definedName name="_xlnm._FilterDatabase" localSheetId="26" hidden="1">'25-2023转移支付分项目'!$A$6:$B$373</definedName>
    <definedName name="fa" localSheetId="4">#REF!</definedName>
    <definedName name="fa" localSheetId="9">#REF!</definedName>
    <definedName name="fa" localSheetId="10">#REF!</definedName>
    <definedName name="fa" localSheetId="13">#REF!</definedName>
    <definedName name="fa" localSheetId="14">#REF!</definedName>
    <definedName name="fa" localSheetId="17">#REF!</definedName>
    <definedName name="fa" localSheetId="18">#REF!</definedName>
    <definedName name="fa" localSheetId="20">#REF!</definedName>
    <definedName name="fa" localSheetId="26">#REF!</definedName>
    <definedName name="fa" localSheetId="28">#REF!</definedName>
    <definedName name="fa" localSheetId="30">#REF!</definedName>
    <definedName name="fa" localSheetId="32">#REF!</definedName>
    <definedName name="fa">#REF!</definedName>
    <definedName name="_xlnm.Print_Area" localSheetId="2">'01-2022全区收入'!$A$1:$C$37</definedName>
    <definedName name="_xlnm.Print_Area" localSheetId="3">'02-2022全区支出'!$A$1:$C$35</definedName>
    <definedName name="_xlnm.Print_Area" localSheetId="4">'03-2022公共全区'!$A$1:$J$40</definedName>
    <definedName name="_xlnm.Print_Area" localSheetId="5">'04-2022公共区级 '!$A$1:$J$41</definedName>
    <definedName name="_xlnm.Print_Area" localSheetId="7">'06-2022公共线下 '!$A$1:$D$50</definedName>
    <definedName name="_xlnm.Print_Area" localSheetId="8">'07-2022转移支付分地区'!$A$1:$C$17</definedName>
    <definedName name="_xlnm.Print_Area" localSheetId="10">'09-2022基金全区'!$A$1:$J$27</definedName>
    <definedName name="_xlnm.Print_Area" localSheetId="11">'10-2022基金区级'!$A$1:$K$28</definedName>
    <definedName name="_xlnm.Print_Area" localSheetId="14">'13-2022全区国资 '!$A$1:$K$24</definedName>
    <definedName name="_xlnm.Print_Area" localSheetId="15">'14-2022区级国资 '!$A$1:$K$24</definedName>
    <definedName name="_xlnm.Print_Area" localSheetId="16">'15-2022社保执行'!$A$1:$N$17</definedName>
    <definedName name="_xlnm.Print_Area" localSheetId="17">'16-2023全区收入'!$A$1:$C$37</definedName>
    <definedName name="_xlnm.Print_Area" localSheetId="18">'17-2023全区支出'!$A$1:$D$33</definedName>
    <definedName name="_xlnm.Print_Area" localSheetId="19">'18-2023全区公共'!$A$1:$F$40</definedName>
    <definedName name="_xlnm.Print_Area" localSheetId="20">'19-2023区级公共 '!$A$1:$F$41</definedName>
    <definedName name="_xlnm.Print_Area" localSheetId="24">'23-2023公共线下'!$A$1:$D$43</definedName>
    <definedName name="_xlnm.Print_Area" localSheetId="25">'24-2023转移支付分地区'!$A$1:$B$17</definedName>
    <definedName name="_xlnm.Print_Area" localSheetId="37">'36-债务还本付息'!$A$1:$D$26</definedName>
    <definedName name="_xlnm.Print_Area" localSheetId="1">目录!$B$1:$B$42</definedName>
    <definedName name="_xlnm.Print_Titles" localSheetId="4">'03-2022公共全区'!$2:$4</definedName>
    <definedName name="_xlnm.Print_Titles" localSheetId="5">'04-2022公共区级 '!$2:$4</definedName>
    <definedName name="_xlnm.Print_Titles" localSheetId="6">'05-2022公共本级支出功能科目'!$1:$6</definedName>
    <definedName name="_xlnm.Print_Titles" localSheetId="7">'06-2022公共线下 '!$2:$4</definedName>
    <definedName name="_xlnm.Print_Titles" localSheetId="8">'07-2022转移支付分地区'!$2:$7</definedName>
    <definedName name="_xlnm.Print_Titles" localSheetId="9">'08-2022转移支付分项目'!$1:$5</definedName>
    <definedName name="_xlnm.Print_Titles" localSheetId="10">'09-2022基金全区'!$1:$4</definedName>
    <definedName name="_xlnm.Print_Titles" localSheetId="11">'10-2022基金区级'!$1:$4</definedName>
    <definedName name="_xlnm.Print_Titles" localSheetId="13">'12-2022基金转移支付'!$1:$5</definedName>
    <definedName name="_xlnm.Print_Titles" localSheetId="24">'23-2023公共线下'!$1:$4</definedName>
    <definedName name="_xlnm.Print_Titles" localSheetId="25">'24-2023转移支付分地区'!$2:$5</definedName>
    <definedName name="_xlnm.Print_Titles" localSheetId="26">'25-2023转移支付分项目'!$1:$5</definedName>
    <definedName name="_xlnm.Print_Titles" localSheetId="29">'28-基金本级支出'!$1:$5</definedName>
    <definedName name="_xlnm.Print_Titles" localSheetId="39">重大项目!$1:$4</definedName>
    <definedName name="_xlnm.Print_Titles" localSheetId="40">重大政策!$1:$4</definedName>
    <definedName name="地区名称" localSheetId="4">#REF!</definedName>
    <definedName name="地区名称" localSheetId="5">#REF!</definedName>
    <definedName name="地区名称" localSheetId="7">#REF!</definedName>
    <definedName name="地区名称" localSheetId="8">#REF!</definedName>
    <definedName name="地区名称" localSheetId="9">#REF!</definedName>
    <definedName name="地区名称" localSheetId="10">#REF!</definedName>
    <definedName name="地区名称" localSheetId="11">#REF!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20">#REF!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30">#REF!</definedName>
    <definedName name="地区名称" localSheetId="31">#REF!</definedName>
    <definedName name="地区名称" localSheetId="32">#REF!</definedName>
    <definedName name="地区名称">#REF!</definedName>
    <definedName name="区级国资" localSheetId="20">#REF!</definedName>
    <definedName name="区级国资" localSheetId="28">#REF!</definedName>
    <definedName name="区级国资" localSheetId="32">#REF!</definedName>
    <definedName name="区级国资">#REF!</definedName>
  </definedNames>
  <calcPr calcId="144525"/>
</workbook>
</file>

<file path=xl/calcChain.xml><?xml version="1.0" encoding="utf-8"?>
<calcChain xmlns="http://schemas.openxmlformats.org/spreadsheetml/2006/main">
  <c r="D5" i="90" l="1"/>
  <c r="D5" i="89" l="1"/>
  <c r="D11" i="88" l="1"/>
  <c r="E11" i="88" s="1"/>
  <c r="D10" i="88"/>
  <c r="E10" i="88" s="1"/>
  <c r="C9" i="88"/>
  <c r="D9" i="88" s="1"/>
  <c r="E9" i="88" s="1"/>
  <c r="D8" i="88"/>
  <c r="E8" i="88" s="1"/>
  <c r="D7" i="88"/>
  <c r="E7" i="88" s="1"/>
  <c r="B6" i="88"/>
  <c r="C6" i="88" l="1"/>
  <c r="D6" i="88" s="1"/>
  <c r="E6" i="88" s="1"/>
  <c r="E18" i="81" l="1"/>
  <c r="B18" i="81"/>
  <c r="C7" i="81"/>
  <c r="E6" i="81"/>
  <c r="B6" i="81"/>
  <c r="C6" i="81" s="1"/>
  <c r="C7" i="49"/>
  <c r="C6" i="49"/>
  <c r="B5" i="81" l="1"/>
  <c r="E5" i="81" s="1"/>
  <c r="D44" i="32" l="1"/>
  <c r="D40" i="32"/>
  <c r="D37" i="32"/>
  <c r="D36" i="32"/>
  <c r="D35" i="32"/>
  <c r="D34" i="32"/>
  <c r="D32" i="29" l="1"/>
  <c r="B119" i="62" l="1"/>
  <c r="B111" i="62"/>
  <c r="B93" i="62" l="1"/>
  <c r="B88" i="62"/>
  <c r="B80" i="62"/>
  <c r="B64" i="62"/>
  <c r="B40" i="62"/>
  <c r="B48" i="62"/>
  <c r="B31" i="62" l="1"/>
  <c r="B20" i="62"/>
  <c r="B6" i="62" s="1"/>
  <c r="B7" i="62"/>
  <c r="B5" i="84" l="1"/>
  <c r="B77" i="60"/>
  <c r="B7" i="60"/>
  <c r="E20" i="80" l="1"/>
  <c r="B23" i="80"/>
  <c r="B19" i="80"/>
  <c r="E7" i="65" l="1"/>
  <c r="B7" i="65"/>
  <c r="B26" i="86" l="1"/>
  <c r="B23" i="86"/>
  <c r="B12" i="86"/>
  <c r="C7" i="85" l="1"/>
  <c r="B7" i="86" l="1"/>
  <c r="B6" i="86" s="1"/>
  <c r="B31" i="85"/>
  <c r="B30" i="85"/>
  <c r="B29" i="85"/>
  <c r="B28" i="85"/>
  <c r="B27" i="85"/>
  <c r="B26" i="85"/>
  <c r="B25" i="85"/>
  <c r="B24" i="85"/>
  <c r="B23" i="85"/>
  <c r="B22" i="85"/>
  <c r="B21" i="85"/>
  <c r="B20" i="85"/>
  <c r="B19" i="85"/>
  <c r="B18" i="85"/>
  <c r="B17" i="85"/>
  <c r="B16" i="85"/>
  <c r="B15" i="85"/>
  <c r="B14" i="85"/>
  <c r="B13" i="85"/>
  <c r="B12" i="85"/>
  <c r="B11" i="85"/>
  <c r="B10" i="85"/>
  <c r="B9" i="85"/>
  <c r="B8" i="85"/>
  <c r="D7" i="85"/>
  <c r="B7" i="85" l="1"/>
  <c r="B340" i="54"/>
  <c r="B306" i="54"/>
  <c r="B271" i="54" l="1"/>
  <c r="B237" i="54"/>
  <c r="B205" i="54"/>
  <c r="B170" i="54"/>
  <c r="B136" i="54"/>
  <c r="B105" i="54"/>
  <c r="B71" i="54"/>
  <c r="B38" i="54"/>
  <c r="B7" i="54"/>
  <c r="B6" i="54" l="1"/>
  <c r="B710" i="60" l="1"/>
  <c r="B32" i="32" l="1"/>
  <c r="B885" i="60" l="1"/>
  <c r="B674" i="60" l="1"/>
  <c r="B776" i="60" l="1"/>
  <c r="B585" i="60"/>
  <c r="B521" i="60"/>
  <c r="B431" i="60" l="1"/>
  <c r="B340" i="60"/>
  <c r="B258" i="60"/>
  <c r="B172" i="60"/>
  <c r="B6" i="60" l="1"/>
  <c r="D6" i="32" l="1"/>
  <c r="D5" i="32" s="1"/>
  <c r="E21" i="80" l="1"/>
  <c r="B20" i="80"/>
  <c r="E18" i="80"/>
  <c r="E6" i="80"/>
  <c r="B6" i="80"/>
  <c r="B18" i="80" l="1"/>
  <c r="B5" i="80" s="1"/>
  <c r="E5" i="80"/>
  <c r="B32" i="29" l="1"/>
  <c r="B18" i="29"/>
  <c r="B18" i="32" l="1"/>
  <c r="B11" i="32" s="1"/>
  <c r="B5" i="61" l="1"/>
  <c r="B6" i="49" l="1"/>
  <c r="D6" i="29"/>
  <c r="D5" i="29" l="1"/>
  <c r="B6" i="29" l="1"/>
  <c r="B11" i="29"/>
  <c r="B5" i="29" l="1"/>
  <c r="C6" i="59" l="1"/>
  <c r="K3" i="26" l="1"/>
  <c r="B6" i="32" l="1"/>
  <c r="B5" i="32" l="1"/>
  <c r="B6" i="53"/>
  <c r="B6" i="59" l="1"/>
  <c r="I11" i="21" l="1"/>
  <c r="I7" i="21"/>
  <c r="K3" i="33" l="1"/>
  <c r="E6" i="49" l="1"/>
  <c r="E18" i="49" l="1"/>
  <c r="B18" i="49"/>
  <c r="B5" i="49" s="1"/>
  <c r="E5" i="49" s="1"/>
  <c r="B11" i="21" l="1"/>
  <c r="D5" i="61" l="1"/>
  <c r="B6" i="11" l="1"/>
  <c r="D5" i="11" s="1"/>
  <c r="D6" i="11" l="1"/>
  <c r="D17" i="11" s="1"/>
  <c r="B5" i="11"/>
</calcChain>
</file>

<file path=xl/sharedStrings.xml><?xml version="1.0" encoding="utf-8"?>
<sst xmlns="http://schemas.openxmlformats.org/spreadsheetml/2006/main" count="4214" uniqueCount="1931">
  <si>
    <t>收      入</t>
    <phoneticPr fontId="3" type="noConversion"/>
  </si>
  <si>
    <t>支      出</t>
    <phoneticPr fontId="3" type="noConversion"/>
  </si>
  <si>
    <t>总  计</t>
    <phoneticPr fontId="5" type="noConversion"/>
  </si>
  <si>
    <t>本级收入合计</t>
  </si>
  <si>
    <t>本级支出合计</t>
  </si>
  <si>
    <t>一、一般公共服务支出</t>
  </si>
  <si>
    <t>三、国防支出</t>
  </si>
  <si>
    <t>四、公共安全支出</t>
  </si>
  <si>
    <t>五、教育支出</t>
  </si>
  <si>
    <t>六、科学技术支出</t>
  </si>
  <si>
    <t>八、社会保障和就业支出</t>
  </si>
  <si>
    <t>十、节能环保支出</t>
  </si>
  <si>
    <t>十一、城乡社区支出</t>
  </si>
  <si>
    <t>十二、农林水支出</t>
  </si>
  <si>
    <t>十三、交通运输支出</t>
  </si>
  <si>
    <t>十五、商业服务业等支出</t>
  </si>
  <si>
    <t>十六、金融支出</t>
  </si>
  <si>
    <t>十九、住房保障支出</t>
  </si>
  <si>
    <t xml:space="preserve">    行政事业性收费收入</t>
  </si>
  <si>
    <t>二十、粮油物资储备支出</t>
  </si>
  <si>
    <t xml:space="preserve">    罚没收入</t>
  </si>
  <si>
    <t xml:space="preserve">    其他收入</t>
  </si>
  <si>
    <t>预算数</t>
    <phoneticPr fontId="3" type="noConversion"/>
  </si>
  <si>
    <t>转移性收入合计</t>
    <phoneticPr fontId="3" type="noConversion"/>
  </si>
  <si>
    <t>转移性支出合计</t>
    <phoneticPr fontId="3" type="noConversion"/>
  </si>
  <si>
    <t>单位：万元</t>
    <phoneticPr fontId="3" type="noConversion"/>
  </si>
  <si>
    <t>单位：万元</t>
    <phoneticPr fontId="12" type="noConversion"/>
  </si>
  <si>
    <t>预算数</t>
    <phoneticPr fontId="3" type="noConversion"/>
  </si>
  <si>
    <t>支        出</t>
    <phoneticPr fontId="3" type="noConversion"/>
  </si>
  <si>
    <t>总  计</t>
    <phoneticPr fontId="3" type="noConversion"/>
  </si>
  <si>
    <t>本级收入合计</t>
    <phoneticPr fontId="3" type="noConversion"/>
  </si>
  <si>
    <t>本级支出合计</t>
    <phoneticPr fontId="3" type="noConversion"/>
  </si>
  <si>
    <t>收        入</t>
    <phoneticPr fontId="3" type="noConversion"/>
  </si>
  <si>
    <t>总  计</t>
    <phoneticPr fontId="3" type="noConversion"/>
  </si>
  <si>
    <t>支        出</t>
    <phoneticPr fontId="3" type="noConversion"/>
  </si>
  <si>
    <t>执行数</t>
    <phoneticPr fontId="3" type="noConversion"/>
  </si>
  <si>
    <t xml:space="preserve"> </t>
    <phoneticPr fontId="3" type="noConversion"/>
  </si>
  <si>
    <t xml:space="preserve">       教育</t>
  </si>
  <si>
    <t xml:space="preserve">       社会保障和就业</t>
  </si>
  <si>
    <t>预算数</t>
    <phoneticPr fontId="3" type="noConversion"/>
  </si>
  <si>
    <t>单位：万元</t>
    <phoneticPr fontId="3" type="noConversion"/>
  </si>
  <si>
    <t>四、安排预算稳定调节基金</t>
  </si>
  <si>
    <t>表3</t>
    <phoneticPr fontId="3" type="noConversion"/>
  </si>
  <si>
    <t>四、调入资金</t>
    <phoneticPr fontId="3" type="noConversion"/>
  </si>
  <si>
    <t xml:space="preserve">    地方政府债券收入(新增）</t>
    <phoneticPr fontId="3" type="noConversion"/>
  </si>
  <si>
    <t>六、上年结转</t>
    <phoneticPr fontId="3" type="noConversion"/>
  </si>
  <si>
    <t>四、上年结转</t>
    <phoneticPr fontId="3" type="noConversion"/>
  </si>
  <si>
    <t xml:space="preserve">    国有资源(资产)有偿使用收入</t>
  </si>
  <si>
    <t>二、调出资金</t>
    <phoneticPr fontId="1" type="noConversion"/>
  </si>
  <si>
    <t>五、结转下年</t>
    <phoneticPr fontId="3" type="noConversion"/>
  </si>
  <si>
    <t xml:space="preserve">       国防</t>
  </si>
  <si>
    <t xml:space="preserve">       科学技术</t>
  </si>
  <si>
    <t xml:space="preserve">       节能环保</t>
  </si>
  <si>
    <t xml:space="preserve">       农林水</t>
  </si>
  <si>
    <t xml:space="preserve">       交通运输</t>
  </si>
  <si>
    <t xml:space="preserve">       资源勘探信息等</t>
  </si>
  <si>
    <t xml:space="preserve">       商业服务业等</t>
  </si>
  <si>
    <t xml:space="preserve">       住房保障</t>
  </si>
  <si>
    <t>科学技术支出</t>
  </si>
  <si>
    <t>金融支出</t>
  </si>
  <si>
    <t>收      入</t>
    <phoneticPr fontId="3" type="noConversion"/>
  </si>
  <si>
    <t>支       出</t>
    <phoneticPr fontId="3" type="noConversion"/>
  </si>
  <si>
    <t>总  计</t>
    <phoneticPr fontId="3" type="noConversion"/>
  </si>
  <si>
    <t>本级支出合计</t>
    <phoneticPr fontId="3" type="noConversion"/>
  </si>
  <si>
    <t>转移性收入合计</t>
    <phoneticPr fontId="3" type="noConversion"/>
  </si>
  <si>
    <t>转移性支出合计</t>
    <phoneticPr fontId="3" type="noConversion"/>
  </si>
  <si>
    <t>一、调出资金</t>
    <phoneticPr fontId="3" type="noConversion"/>
  </si>
  <si>
    <t>三、结转下年</t>
    <phoneticPr fontId="3" type="noConversion"/>
  </si>
  <si>
    <t>单位：万元</t>
    <phoneticPr fontId="1" type="noConversion"/>
  </si>
  <si>
    <t>一、税收收入</t>
    <phoneticPr fontId="1" type="noConversion"/>
  </si>
  <si>
    <t>二、非税收入</t>
    <phoneticPr fontId="1" type="noConversion"/>
  </si>
  <si>
    <t>三、地方政府债务还本支出</t>
    <phoneticPr fontId="1" type="noConversion"/>
  </si>
  <si>
    <t xml:space="preserve">    地方政府债券还本支出</t>
    <phoneticPr fontId="1" type="noConversion"/>
  </si>
  <si>
    <t>预算数</t>
    <phoneticPr fontId="3" type="noConversion"/>
  </si>
  <si>
    <t>一、农网还贷资金收入</t>
    <phoneticPr fontId="3" type="noConversion"/>
  </si>
  <si>
    <t>二、港口建设费收入</t>
    <phoneticPr fontId="3" type="noConversion"/>
  </si>
  <si>
    <t>三、国家电影事业发展专项资金收入</t>
    <phoneticPr fontId="3" type="noConversion"/>
  </si>
  <si>
    <t>一般公共服务支出</t>
  </si>
  <si>
    <t>国防支出</t>
  </si>
  <si>
    <t>公共安全支出</t>
  </si>
  <si>
    <t>教育支出</t>
  </si>
  <si>
    <t>社会保障和就业支出</t>
  </si>
  <si>
    <t>节能环保支出</t>
  </si>
  <si>
    <t>城乡社区支出</t>
  </si>
  <si>
    <t>农林水支出</t>
  </si>
  <si>
    <t>交通运输支出</t>
  </si>
  <si>
    <t>商业服务业等支出</t>
  </si>
  <si>
    <t>援助其他地区支出</t>
  </si>
  <si>
    <t>住房保障支出</t>
  </si>
  <si>
    <t>粮油物资储备支出</t>
  </si>
  <si>
    <t>预备费</t>
  </si>
  <si>
    <t>其他支出</t>
  </si>
  <si>
    <t>债务付息支出</t>
  </si>
  <si>
    <t>二、城乡社区支出</t>
    <phoneticPr fontId="3" type="noConversion"/>
  </si>
  <si>
    <t>三、农林水支出</t>
    <phoneticPr fontId="3" type="noConversion"/>
  </si>
  <si>
    <t xml:space="preserve">    地方政府其他债务还本支出</t>
    <phoneticPr fontId="1" type="noConversion"/>
  </si>
  <si>
    <t xml:space="preserve">    地方政府其他债务还本支出
   </t>
    <phoneticPr fontId="3" type="noConversion"/>
  </si>
  <si>
    <t>二、上年结转</t>
    <phoneticPr fontId="3" type="noConversion"/>
  </si>
  <si>
    <t>四、城市公用事业附加收入</t>
    <phoneticPr fontId="3" type="noConversion"/>
  </si>
  <si>
    <t>五、国有土地收益基金收入</t>
    <phoneticPr fontId="3" type="noConversion"/>
  </si>
  <si>
    <t>六、农业土地开发资金收入</t>
    <phoneticPr fontId="3" type="noConversion"/>
  </si>
  <si>
    <t>七、国有土地使用权出让收入</t>
    <phoneticPr fontId="3" type="noConversion"/>
  </si>
  <si>
    <t>八、大中型水库库区基金收入</t>
    <phoneticPr fontId="3" type="noConversion"/>
  </si>
  <si>
    <t>九、彩票公益金收入</t>
    <phoneticPr fontId="3" type="noConversion"/>
  </si>
  <si>
    <t>十、小型水库移民扶助基金收入</t>
    <phoneticPr fontId="3" type="noConversion"/>
  </si>
  <si>
    <t>十一、污水处理费收入</t>
    <phoneticPr fontId="3" type="noConversion"/>
  </si>
  <si>
    <t>十二、彩票发行机构和彩票销售机构的业务费用</t>
    <phoneticPr fontId="3" type="noConversion"/>
  </si>
  <si>
    <t>收       入</t>
    <phoneticPr fontId="3" type="noConversion"/>
  </si>
  <si>
    <t>执行数</t>
    <phoneticPr fontId="3" type="noConversion"/>
  </si>
  <si>
    <t>单位：万元</t>
    <phoneticPr fontId="3" type="noConversion"/>
  </si>
  <si>
    <t>收      入</t>
    <phoneticPr fontId="3" type="noConversion"/>
  </si>
  <si>
    <t>支       出</t>
    <phoneticPr fontId="3" type="noConversion"/>
  </si>
  <si>
    <t>总  计</t>
    <phoneticPr fontId="3" type="noConversion"/>
  </si>
  <si>
    <t>一、基本养老保险基金收入</t>
    <phoneticPr fontId="3" type="noConversion"/>
  </si>
  <si>
    <t>一、基本养老保险基金支出</t>
    <phoneticPr fontId="3" type="noConversion"/>
  </si>
  <si>
    <t>城镇企业职工基本养老保险基金</t>
    <phoneticPr fontId="3" type="noConversion"/>
  </si>
  <si>
    <t>城乡居民社会养老保险基金</t>
    <phoneticPr fontId="3" type="noConversion"/>
  </si>
  <si>
    <t>机关事业养老保险基金</t>
    <phoneticPr fontId="3" type="noConversion"/>
  </si>
  <si>
    <t>二、基本医疗保险基金收入</t>
    <phoneticPr fontId="3" type="noConversion"/>
  </si>
  <si>
    <t>二、基本医疗保险基金支出</t>
    <phoneticPr fontId="3" type="noConversion"/>
  </si>
  <si>
    <t>城镇职工基本医疗保险基金（含生育保险）</t>
    <phoneticPr fontId="3" type="noConversion"/>
  </si>
  <si>
    <t>城乡居民合作医疗保险基金</t>
    <phoneticPr fontId="3" type="noConversion"/>
  </si>
  <si>
    <t>三、失业保险基金收入</t>
    <phoneticPr fontId="3" type="noConversion"/>
  </si>
  <si>
    <t>三、失业保险基金支出</t>
    <phoneticPr fontId="3" type="noConversion"/>
  </si>
  <si>
    <t>四、工伤保险基金收入</t>
    <phoneticPr fontId="3" type="noConversion"/>
  </si>
  <si>
    <t>四、工伤保险基金支出</t>
    <phoneticPr fontId="3" type="noConversion"/>
  </si>
  <si>
    <t>本年收支结余</t>
    <phoneticPr fontId="3" type="noConversion"/>
  </si>
  <si>
    <t>收        入</t>
    <phoneticPr fontId="3" type="noConversion"/>
  </si>
  <si>
    <t>预算数</t>
    <phoneticPr fontId="3" type="noConversion"/>
  </si>
  <si>
    <t>支        出</t>
    <phoneticPr fontId="3" type="noConversion"/>
  </si>
  <si>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</si>
  <si>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</si>
  <si>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</si>
  <si>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</si>
  <si>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</si>
  <si>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</si>
  <si>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</si>
  <si>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城镇职工基本医疗保险基金（含生育保险）</t>
  </si>
  <si>
    <t>城乡居民合作医疗保险基金</t>
  </si>
  <si>
    <t>三、失业保险基金收入</t>
  </si>
  <si>
    <t>三、失业保险基金支出</t>
  </si>
  <si>
    <t>四、工伤保险基金收入</t>
  </si>
  <si>
    <t>四、工伤保险基金支出</t>
  </si>
  <si>
    <t xml:space="preserve">    地方政府外债借款收入</t>
    <phoneticPr fontId="1" type="noConversion"/>
  </si>
  <si>
    <t>二、地方政府债务收入</t>
    <phoneticPr fontId="1" type="noConversion"/>
  </si>
  <si>
    <t xml:space="preserve">      </t>
    <phoneticPr fontId="3" type="noConversion"/>
  </si>
  <si>
    <t xml:space="preserve">五、地方政府债务收入 </t>
    <phoneticPr fontId="3" type="noConversion"/>
  </si>
  <si>
    <t xml:space="preserve">三、地方政府债务收入 </t>
    <phoneticPr fontId="3" type="noConversion"/>
  </si>
  <si>
    <t>一、农网还贷资金收入</t>
    <phoneticPr fontId="1" type="noConversion"/>
  </si>
  <si>
    <t>二、国家电影事业发展专项资金</t>
    <phoneticPr fontId="1" type="noConversion"/>
  </si>
  <si>
    <t>三、国有土地收益基金收入</t>
    <phoneticPr fontId="3" type="noConversion"/>
  </si>
  <si>
    <t>四、农业土地开发资金收入</t>
    <phoneticPr fontId="3" type="noConversion"/>
  </si>
  <si>
    <t>五、国有土地使用权出让收入</t>
    <phoneticPr fontId="1" type="noConversion"/>
  </si>
  <si>
    <t>六、大中型水库库区基金收入</t>
    <phoneticPr fontId="1" type="noConversion"/>
  </si>
  <si>
    <t>七、彩票公益金收入</t>
    <phoneticPr fontId="1" type="noConversion"/>
  </si>
  <si>
    <t>八、小型水库移民扶助基金收入</t>
    <phoneticPr fontId="1" type="noConversion"/>
  </si>
  <si>
    <t>九、污水处理费收入</t>
    <phoneticPr fontId="1" type="noConversion"/>
  </si>
  <si>
    <t>十、彩票发行机构和彩票销售机构的业务费用</t>
    <phoneticPr fontId="1" type="noConversion"/>
  </si>
  <si>
    <t>大中型水库移民后期扶持基金支出</t>
    <phoneticPr fontId="1" type="noConversion"/>
  </si>
  <si>
    <t>三峡水库库区基金支出</t>
    <phoneticPr fontId="1" type="noConversion"/>
  </si>
  <si>
    <t>农网还贷资金支出</t>
    <phoneticPr fontId="1" type="noConversion"/>
  </si>
  <si>
    <t>彩票发行销售机构业务费安排的支出</t>
    <phoneticPr fontId="1" type="noConversion"/>
  </si>
  <si>
    <t>国有土地使用权出让收入安排的支出</t>
    <phoneticPr fontId="1" type="noConversion"/>
  </si>
  <si>
    <t>单位：万元</t>
    <phoneticPr fontId="3" type="noConversion"/>
  </si>
  <si>
    <t xml:space="preserve">    捐赠收入</t>
  </si>
  <si>
    <t xml:space="preserve">    政府住房基金收入</t>
  </si>
  <si>
    <t>表1</t>
    <phoneticPr fontId="3" type="noConversion"/>
  </si>
  <si>
    <t>单位：万元</t>
    <phoneticPr fontId="3" type="noConversion"/>
  </si>
  <si>
    <t>收      入</t>
    <phoneticPr fontId="3" type="noConversion"/>
  </si>
  <si>
    <t>执行数</t>
    <phoneticPr fontId="3" type="noConversion"/>
  </si>
  <si>
    <t>增长%</t>
    <phoneticPr fontId="3" type="noConversion"/>
  </si>
  <si>
    <t>一、一般公共预算收入</t>
    <phoneticPr fontId="3" type="noConversion"/>
  </si>
  <si>
    <t xml:space="preserve">  税收收入</t>
    <phoneticPr fontId="3" type="noConversion"/>
  </si>
  <si>
    <t xml:space="preserve">  非税收入</t>
    <phoneticPr fontId="3" type="noConversion"/>
  </si>
  <si>
    <t>二、政府性基金预算收入</t>
    <phoneticPr fontId="3" type="noConversion"/>
  </si>
  <si>
    <t>三、国有资本经营预算收入</t>
    <phoneticPr fontId="3" type="noConversion"/>
  </si>
  <si>
    <t>表2</t>
    <phoneticPr fontId="3" type="noConversion"/>
  </si>
  <si>
    <t>一、一般公共预算支出</t>
    <phoneticPr fontId="3" type="noConversion"/>
  </si>
  <si>
    <t>二、政府性基金预算支出</t>
    <phoneticPr fontId="3" type="noConversion"/>
  </si>
  <si>
    <t>三、国有资本经营预算支出</t>
    <phoneticPr fontId="3" type="noConversion"/>
  </si>
  <si>
    <t>表4</t>
    <phoneticPr fontId="3" type="noConversion"/>
  </si>
  <si>
    <t>农业土地开发资金安排的支出</t>
    <phoneticPr fontId="1" type="noConversion"/>
  </si>
  <si>
    <t>大中型水库库区基金安排的支出</t>
    <phoneticPr fontId="1" type="noConversion"/>
  </si>
  <si>
    <t>国家重大水利工程建设基金安排的支出</t>
    <phoneticPr fontId="1" type="noConversion"/>
  </si>
  <si>
    <t>彩票公益金安排的支出</t>
    <phoneticPr fontId="1" type="noConversion"/>
  </si>
  <si>
    <t>小型水库移民扶助基金安排的支出</t>
    <phoneticPr fontId="1" type="noConversion"/>
  </si>
  <si>
    <t>年初预算</t>
    <phoneticPr fontId="3" type="noConversion"/>
  </si>
  <si>
    <t>总  计</t>
    <phoneticPr fontId="3" type="noConversion"/>
  </si>
  <si>
    <t>本级支出合计</t>
    <phoneticPr fontId="3" type="noConversion"/>
  </si>
  <si>
    <t>转移性支出合计</t>
    <phoneticPr fontId="3" type="noConversion"/>
  </si>
  <si>
    <t>执行数比
上年决算
数增长%</t>
    <phoneticPr fontId="3" type="noConversion"/>
  </si>
  <si>
    <t>2018年决算数</t>
    <phoneticPr fontId="1" type="noConversion"/>
  </si>
  <si>
    <t>调整
预算数</t>
    <phoneticPr fontId="3" type="noConversion"/>
  </si>
  <si>
    <t>变动
预算数</t>
    <phoneticPr fontId="3" type="noConversion"/>
  </si>
  <si>
    <t>执行数
为变动
预算%</t>
    <phoneticPr fontId="3" type="noConversion"/>
  </si>
  <si>
    <t>调整
预算数</t>
    <phoneticPr fontId="3" type="noConversion"/>
  </si>
  <si>
    <t>合  计</t>
  </si>
  <si>
    <t>F</t>
  </si>
  <si>
    <t>E</t>
  </si>
  <si>
    <t>D=E+F</t>
  </si>
  <si>
    <t>C</t>
  </si>
  <si>
    <t>B</t>
  </si>
  <si>
    <t>A=B+C</t>
  </si>
  <si>
    <t>公  式</t>
  </si>
  <si>
    <t>专项债务</t>
  </si>
  <si>
    <t>一般债务</t>
  </si>
  <si>
    <t>地   区</t>
  </si>
  <si>
    <t>单位：亿元</t>
  </si>
  <si>
    <t>执行数</t>
  </si>
  <si>
    <t>预算数</t>
  </si>
  <si>
    <t>项    目</t>
  </si>
  <si>
    <t>S</t>
  </si>
  <si>
    <t>（二）专项债券</t>
  </si>
  <si>
    <t>R</t>
  </si>
  <si>
    <t>（一）一般债券</t>
  </si>
  <si>
    <t>Q=R+S</t>
  </si>
  <si>
    <t>P</t>
  </si>
  <si>
    <t xml:space="preserve">   其中：再融资</t>
  </si>
  <si>
    <t>O</t>
  </si>
  <si>
    <t>N</t>
  </si>
  <si>
    <t>M</t>
  </si>
  <si>
    <t>L=M+O</t>
  </si>
  <si>
    <t>K</t>
  </si>
  <si>
    <t>J</t>
  </si>
  <si>
    <t>I=J+K</t>
  </si>
  <si>
    <t>H</t>
  </si>
  <si>
    <t>G</t>
  </si>
  <si>
    <t>F=G+H</t>
  </si>
  <si>
    <t xml:space="preserve">   其中：再融资债券</t>
  </si>
  <si>
    <t>D</t>
  </si>
  <si>
    <t>A=B+D</t>
  </si>
  <si>
    <t>本级</t>
  </si>
  <si>
    <t>公式</t>
  </si>
  <si>
    <t>单位：万元</t>
    <phoneticPr fontId="3" type="noConversion"/>
  </si>
  <si>
    <t>单位：万元</t>
    <phoneticPr fontId="3" type="noConversion"/>
  </si>
  <si>
    <t>收        入</t>
    <phoneticPr fontId="3" type="noConversion"/>
  </si>
  <si>
    <t>预算数</t>
    <phoneticPr fontId="3" type="noConversion"/>
  </si>
  <si>
    <t>支        出</t>
    <phoneticPr fontId="3" type="noConversion"/>
  </si>
  <si>
    <t>一般公共服务</t>
  </si>
  <si>
    <t>社会保障和就业</t>
  </si>
  <si>
    <t>卫生健康</t>
  </si>
  <si>
    <t>农林水</t>
  </si>
  <si>
    <t>商业服务业等</t>
  </si>
  <si>
    <t>住房保障支出</t>
    <phoneticPr fontId="1" type="noConversion"/>
  </si>
  <si>
    <t>单位：万元</t>
    <phoneticPr fontId="3" type="noConversion"/>
  </si>
  <si>
    <t xml:space="preserve">    地方政府债券收入(再融资）</t>
    <phoneticPr fontId="1" type="noConversion"/>
  </si>
  <si>
    <t>总  计</t>
    <phoneticPr fontId="3" type="noConversion"/>
  </si>
  <si>
    <t>总  计</t>
    <phoneticPr fontId="3" type="noConversion"/>
  </si>
  <si>
    <t>一、税收收入</t>
  </si>
  <si>
    <t>七、文化旅游体育与传媒支出</t>
  </si>
  <si>
    <t>九、卫生健康支出</t>
    <phoneticPr fontId="3" type="noConversion"/>
  </si>
  <si>
    <t>二、非税收入</t>
  </si>
  <si>
    <t xml:space="preserve"> </t>
    <phoneticPr fontId="3" type="noConversion"/>
  </si>
  <si>
    <t>十七、援助其他地区支出</t>
    <phoneticPr fontId="1" type="noConversion"/>
  </si>
  <si>
    <t>十八、自然资源海洋气象等支出</t>
    <phoneticPr fontId="3" type="noConversion"/>
  </si>
  <si>
    <t>二十一、灾害防治及应急管理支出</t>
  </si>
  <si>
    <t>二十二、预备费</t>
  </si>
  <si>
    <t>二十三、其他支出</t>
  </si>
  <si>
    <t>二十四、债务付息支出</t>
  </si>
  <si>
    <t>转移性收入合计</t>
    <phoneticPr fontId="3" type="noConversion"/>
  </si>
  <si>
    <t>转移性支出合计</t>
    <phoneticPr fontId="3" type="noConversion"/>
  </si>
  <si>
    <t>三、动用预算稳定调节基金</t>
    <phoneticPr fontId="3" type="noConversion"/>
  </si>
  <si>
    <t>三、地方政府债务还本支出</t>
    <phoneticPr fontId="3" type="noConversion"/>
  </si>
  <si>
    <t>四、调入资金</t>
    <phoneticPr fontId="1" type="noConversion"/>
  </si>
  <si>
    <t xml:space="preserve">    地方政府债券还本支出(再融资）</t>
    <phoneticPr fontId="3" type="noConversion"/>
  </si>
  <si>
    <t>五、地方政府债务收入</t>
    <phoneticPr fontId="1" type="noConversion"/>
  </si>
  <si>
    <t xml:space="preserve">    地方政府债券收入(新增）</t>
    <phoneticPr fontId="3" type="noConversion"/>
  </si>
  <si>
    <t xml:space="preserve">    地方政府债券收入(再融资）</t>
    <phoneticPr fontId="3" type="noConversion"/>
  </si>
  <si>
    <t xml:space="preserve">    地方政府债券收入(再融资）</t>
    <phoneticPr fontId="3" type="noConversion"/>
  </si>
  <si>
    <t>执行数</t>
    <phoneticPr fontId="3" type="noConversion"/>
  </si>
  <si>
    <t>预算数</t>
    <phoneticPr fontId="3" type="noConversion"/>
  </si>
  <si>
    <t>一、一般性转移支付支出</t>
    <phoneticPr fontId="1" type="noConversion"/>
  </si>
  <si>
    <t>二、专项转移支付支出</t>
    <phoneticPr fontId="1" type="noConversion"/>
  </si>
  <si>
    <t xml:space="preserve">    国防</t>
    <phoneticPr fontId="3" type="noConversion"/>
  </si>
  <si>
    <t xml:space="preserve">    文化旅游体育与传媒</t>
    <phoneticPr fontId="3" type="noConversion"/>
  </si>
  <si>
    <t xml:space="preserve">    卫生健康</t>
    <phoneticPr fontId="1" type="noConversion"/>
  </si>
  <si>
    <t xml:space="preserve">    节能环保</t>
    <phoneticPr fontId="3" type="noConversion"/>
  </si>
  <si>
    <t xml:space="preserve">    农林水</t>
    <phoneticPr fontId="3" type="noConversion"/>
  </si>
  <si>
    <t xml:space="preserve">    交通运输</t>
    <phoneticPr fontId="3" type="noConversion"/>
  </si>
  <si>
    <t xml:space="preserve">    商业服务业等</t>
    <phoneticPr fontId="3" type="noConversion"/>
  </si>
  <si>
    <t>二、专项转移支付收入</t>
    <phoneticPr fontId="1" type="noConversion"/>
  </si>
  <si>
    <t>二、专项转移支付支出</t>
    <phoneticPr fontId="1" type="noConversion"/>
  </si>
  <si>
    <t>十三、城市基础设施配套费收入</t>
    <phoneticPr fontId="3" type="noConversion"/>
  </si>
  <si>
    <t>十四、资源勘探工业信息等支出</t>
    <phoneticPr fontId="1" type="noConversion"/>
  </si>
  <si>
    <t>二十五、债务发行费用支出</t>
    <phoneticPr fontId="1" type="noConversion"/>
  </si>
  <si>
    <t xml:space="preserve">    资源勘探工业信息等</t>
    <phoneticPr fontId="3" type="noConversion"/>
  </si>
  <si>
    <t>十一、城市基础设施配套费收入</t>
    <phoneticPr fontId="3" type="noConversion"/>
  </si>
  <si>
    <t>支出</t>
  </si>
  <si>
    <t>债务发行费用支出</t>
  </si>
  <si>
    <t>增值税</t>
  </si>
  <si>
    <t>企业所得税</t>
  </si>
  <si>
    <t>个人所得税</t>
  </si>
  <si>
    <t>资源税</t>
  </si>
  <si>
    <t>城市维护建设税</t>
  </si>
  <si>
    <t>房产税</t>
  </si>
  <si>
    <t>印花税</t>
  </si>
  <si>
    <t>城镇土地使用税</t>
  </si>
  <si>
    <t>土地增值税</t>
  </si>
  <si>
    <t>耕地占用税</t>
  </si>
  <si>
    <t>契税</t>
  </si>
  <si>
    <t>环境保护税</t>
  </si>
  <si>
    <t>其他税收收入</t>
  </si>
  <si>
    <t>文化体育与传媒支出</t>
  </si>
  <si>
    <t>资源勘探电力信息等支出</t>
  </si>
  <si>
    <t>灾害防治及应急管理支出</t>
  </si>
  <si>
    <t>一、上级补助收入</t>
    <phoneticPr fontId="3" type="noConversion"/>
  </si>
  <si>
    <t>自然资源海洋气象等支出</t>
  </si>
  <si>
    <t>一、上解上级支出</t>
    <phoneticPr fontId="1" type="noConversion"/>
  </si>
  <si>
    <t>玉峰山镇</t>
  </si>
  <si>
    <t>木耳镇</t>
  </si>
  <si>
    <t>古路镇</t>
  </si>
  <si>
    <t>兴隆镇</t>
  </si>
  <si>
    <t>茨竹镇</t>
  </si>
  <si>
    <t>大湾镇</t>
  </si>
  <si>
    <t>龙兴镇</t>
  </si>
  <si>
    <t>石船镇</t>
  </si>
  <si>
    <t>统景镇</t>
  </si>
  <si>
    <t>大盛镇</t>
  </si>
  <si>
    <t>洛碛镇</t>
  </si>
  <si>
    <t>合计</t>
    <phoneticPr fontId="1" type="noConversion"/>
  </si>
  <si>
    <t>单位名称</t>
    <phoneticPr fontId="3" type="noConversion"/>
  </si>
  <si>
    <t>一、文化旅游体育与传媒支出</t>
    <phoneticPr fontId="3" type="noConversion"/>
  </si>
  <si>
    <t>二、社会保障和就业支出</t>
    <phoneticPr fontId="3" type="noConversion"/>
  </si>
  <si>
    <t>三、城乡社区支出</t>
    <phoneticPr fontId="3" type="noConversion"/>
  </si>
  <si>
    <t>四、农林水支出</t>
    <phoneticPr fontId="3" type="noConversion"/>
  </si>
  <si>
    <t>五、其他支出</t>
    <phoneticPr fontId="3" type="noConversion"/>
  </si>
  <si>
    <t>六、债务付息支出</t>
    <phoneticPr fontId="3" type="noConversion"/>
  </si>
  <si>
    <t>七、债务发行费用支出</t>
    <phoneticPr fontId="3" type="noConversion"/>
  </si>
  <si>
    <t>调整预算数</t>
    <phoneticPr fontId="3" type="noConversion"/>
  </si>
  <si>
    <t>调整预算数</t>
    <phoneticPr fontId="3" type="noConversion"/>
  </si>
  <si>
    <t>二、补助下级</t>
    <phoneticPr fontId="3" type="noConversion"/>
  </si>
  <si>
    <t>收入合计</t>
    <phoneticPr fontId="3" type="noConversion"/>
  </si>
  <si>
    <t>支出合计</t>
    <phoneticPr fontId="3" type="noConversion"/>
  </si>
  <si>
    <t>四、上级补助收入</t>
    <phoneticPr fontId="1" type="noConversion"/>
  </si>
  <si>
    <t>税收返还</t>
    <phoneticPr fontId="1" type="noConversion"/>
  </si>
  <si>
    <t>一般性转移支付收入</t>
    <phoneticPr fontId="1" type="noConversion"/>
  </si>
  <si>
    <t>专项转移支付收入</t>
    <phoneticPr fontId="1" type="noConversion"/>
  </si>
  <si>
    <t>五、债务转贷收入</t>
    <phoneticPr fontId="1" type="noConversion"/>
  </si>
  <si>
    <t>六、动用预算稳定调节基金</t>
    <phoneticPr fontId="1" type="noConversion"/>
  </si>
  <si>
    <t>七、上年结转</t>
    <phoneticPr fontId="1" type="noConversion"/>
  </si>
  <si>
    <t>专项收入</t>
  </si>
  <si>
    <t>行政事业性收费收入</t>
  </si>
  <si>
    <t>罚没收入</t>
  </si>
  <si>
    <t>国有资源(资产)有偿使用收入</t>
  </si>
  <si>
    <t>捐赠收入</t>
  </si>
  <si>
    <t>政府住房基金收入</t>
  </si>
  <si>
    <t>其他收入</t>
  </si>
  <si>
    <t>收入总计</t>
    <phoneticPr fontId="1" type="noConversion"/>
  </si>
  <si>
    <t>四、上解上级支出</t>
    <phoneticPr fontId="3" type="noConversion"/>
  </si>
  <si>
    <t>五、债务还本支出</t>
    <phoneticPr fontId="3" type="noConversion"/>
  </si>
  <si>
    <t>六、安排预算稳定调节基金</t>
    <phoneticPr fontId="3" type="noConversion"/>
  </si>
  <si>
    <t>七、结转下年</t>
    <phoneticPr fontId="3" type="noConversion"/>
  </si>
  <si>
    <t>支出总计</t>
    <phoneticPr fontId="1" type="noConversion"/>
  </si>
  <si>
    <t>五、结转下年</t>
    <phoneticPr fontId="1" type="noConversion"/>
  </si>
  <si>
    <t>全区收入合计</t>
    <phoneticPr fontId="3" type="noConversion"/>
  </si>
  <si>
    <t>全区支出合计</t>
    <phoneticPr fontId="3" type="noConversion"/>
  </si>
  <si>
    <t xml:space="preserve">备注：社保基金预算由市级编制全市社会保险基金预决算草案，区县无数据。 </t>
    <phoneticPr fontId="3" type="noConversion"/>
  </si>
  <si>
    <t>一、返还性收入</t>
    <phoneticPr fontId="1" type="noConversion"/>
  </si>
  <si>
    <t>二、一般性转移支付收入</t>
    <phoneticPr fontId="1" type="noConversion"/>
  </si>
  <si>
    <t>体制补助收入</t>
    <phoneticPr fontId="1" type="noConversion"/>
  </si>
  <si>
    <t>均衡性转移支付补助收入</t>
    <phoneticPr fontId="1" type="noConversion"/>
  </si>
  <si>
    <t>县级基本财力保障机制奖补资金收入</t>
    <phoneticPr fontId="1" type="noConversion"/>
  </si>
  <si>
    <t>固定数额补助收入</t>
    <phoneticPr fontId="1" type="noConversion"/>
  </si>
  <si>
    <t>结算补助收入</t>
    <phoneticPr fontId="1" type="noConversion"/>
  </si>
  <si>
    <t>共同财政事权转移支付</t>
    <phoneticPr fontId="1" type="noConversion"/>
  </si>
  <si>
    <t xml:space="preserve">       其他一般性转移支付收入</t>
    <phoneticPr fontId="1" type="noConversion"/>
  </si>
  <si>
    <t>公共安全共同财政事权转移支付收入</t>
    <phoneticPr fontId="3" type="noConversion"/>
  </si>
  <si>
    <t>教育共同财政事权转移支付收入</t>
    <phoneticPr fontId="3" type="noConversion"/>
  </si>
  <si>
    <t>社会保障和就业共同财政事权转移支付收入</t>
    <phoneticPr fontId="3" type="noConversion"/>
  </si>
  <si>
    <t>医疗卫生共同财政事权转移支付收入</t>
    <phoneticPr fontId="3" type="noConversion"/>
  </si>
  <si>
    <t>农林水共同财政事权转移支付收入</t>
    <phoneticPr fontId="3" type="noConversion"/>
  </si>
  <si>
    <t>住房保障共同财政事权转移支付</t>
    <phoneticPr fontId="3" type="noConversion"/>
  </si>
  <si>
    <t>节能环保共同财政事权转移支付收入</t>
    <phoneticPr fontId="3" type="noConversion"/>
  </si>
  <si>
    <t>文化旅游体育与传媒共同财政事权转移支付收入</t>
    <phoneticPr fontId="3" type="noConversion"/>
  </si>
  <si>
    <t>收        入</t>
    <phoneticPr fontId="1" type="noConversion"/>
  </si>
  <si>
    <t>执行数</t>
    <phoneticPr fontId="1" type="noConversion"/>
  </si>
  <si>
    <t>支        出</t>
    <phoneticPr fontId="1" type="noConversion"/>
  </si>
  <si>
    <t>上级补助收入</t>
    <phoneticPr fontId="1" type="noConversion"/>
  </si>
  <si>
    <t>补助下级支出</t>
    <phoneticPr fontId="1" type="noConversion"/>
  </si>
  <si>
    <t xml:space="preserve">       灾害防治及应急管理</t>
  </si>
  <si>
    <t xml:space="preserve">       城乡社区</t>
    <phoneticPr fontId="1" type="noConversion"/>
  </si>
  <si>
    <t>三、专项转移支付收入</t>
    <phoneticPr fontId="1" type="noConversion"/>
  </si>
  <si>
    <t xml:space="preserve">    一般公共服务支出</t>
    <phoneticPr fontId="1" type="noConversion"/>
  </si>
  <si>
    <t>三、调出资金</t>
    <phoneticPr fontId="3" type="noConversion"/>
  </si>
  <si>
    <t>四、地方政府债务还本支出</t>
    <phoneticPr fontId="3" type="noConversion"/>
  </si>
  <si>
    <t>国有企业退休人员社会化管理补助</t>
    <phoneticPr fontId="3" type="noConversion"/>
  </si>
  <si>
    <t>债务发行费用支出</t>
    <phoneticPr fontId="1" type="noConversion"/>
  </si>
  <si>
    <t>债务付息支出</t>
    <phoneticPr fontId="1" type="noConversion"/>
  </si>
  <si>
    <t>三、动用预算稳定调节基金</t>
    <phoneticPr fontId="1" type="noConversion"/>
  </si>
  <si>
    <t>五、调入资金</t>
    <phoneticPr fontId="3" type="noConversion"/>
  </si>
  <si>
    <t>单位：万元</t>
    <phoneticPr fontId="1" type="noConversion"/>
  </si>
  <si>
    <t>上级补助收入</t>
    <phoneticPr fontId="3" type="noConversion"/>
  </si>
  <si>
    <t>补助下级支出</t>
    <phoneticPr fontId="3" type="noConversion"/>
  </si>
  <si>
    <t>卫生健康支出</t>
    <phoneticPr fontId="1" type="noConversion"/>
  </si>
  <si>
    <t>预备费</t>
    <phoneticPr fontId="1" type="noConversion"/>
  </si>
  <si>
    <t>一、上级补助收入</t>
    <phoneticPr fontId="3" type="noConversion"/>
  </si>
  <si>
    <t>一、上解上级支出</t>
    <phoneticPr fontId="3" type="noConversion"/>
  </si>
  <si>
    <t>六、上年结转</t>
  </si>
  <si>
    <t>消费税返还</t>
    <phoneticPr fontId="1" type="noConversion"/>
  </si>
  <si>
    <t>所得税基数返还</t>
    <phoneticPr fontId="1" type="noConversion"/>
  </si>
  <si>
    <t>增值税返还</t>
    <phoneticPr fontId="1" type="noConversion"/>
  </si>
  <si>
    <t>营改增基数返还</t>
    <phoneticPr fontId="1" type="noConversion"/>
  </si>
  <si>
    <t xml:space="preserve">       卫生健康</t>
    <phoneticPr fontId="1" type="noConversion"/>
  </si>
  <si>
    <t xml:space="preserve">       自然资源海洋气象等</t>
    <phoneticPr fontId="1" type="noConversion"/>
  </si>
  <si>
    <t xml:space="preserve">       体制补助</t>
    <phoneticPr fontId="1" type="noConversion"/>
  </si>
  <si>
    <t xml:space="preserve">       其他一般性转移支付</t>
    <phoneticPr fontId="1" type="noConversion"/>
  </si>
  <si>
    <t>六、调出资金</t>
    <phoneticPr fontId="1" type="noConversion"/>
  </si>
  <si>
    <t xml:space="preserve">    专项收入</t>
    <phoneticPr fontId="1" type="noConversion"/>
  </si>
  <si>
    <t>科学技术共同财政事权转移支付收入</t>
  </si>
  <si>
    <t xml:space="preserve">    自然灾害防治</t>
    <phoneticPr fontId="3" type="noConversion"/>
  </si>
  <si>
    <t xml:space="preserve">    体制补助</t>
    <phoneticPr fontId="1" type="noConversion"/>
  </si>
  <si>
    <t>其他一般性转移支付</t>
    <phoneticPr fontId="1" type="noConversion"/>
  </si>
  <si>
    <t>公共安全</t>
    <phoneticPr fontId="1" type="noConversion"/>
  </si>
  <si>
    <t>一、上级补助收入</t>
    <phoneticPr fontId="1" type="noConversion"/>
  </si>
  <si>
    <t>一、补助下级支出</t>
    <phoneticPr fontId="1" type="noConversion"/>
  </si>
  <si>
    <t>三、地方政府债务还本支出</t>
    <phoneticPr fontId="3" type="noConversion"/>
  </si>
  <si>
    <t xml:space="preserve">    地方政府债券还本支出（再融资）</t>
    <phoneticPr fontId="3" type="noConversion"/>
  </si>
  <si>
    <t>上级补助收入</t>
    <phoneticPr fontId="1" type="noConversion"/>
  </si>
  <si>
    <t>上年结转</t>
    <phoneticPr fontId="1" type="noConversion"/>
  </si>
  <si>
    <t>补助下级支出</t>
    <phoneticPr fontId="1" type="noConversion"/>
  </si>
  <si>
    <t xml:space="preserve">    地方政府债券还本支出(外债）</t>
    <phoneticPr fontId="3" type="noConversion"/>
  </si>
  <si>
    <t>一、社会保障和就业支出</t>
    <phoneticPr fontId="3" type="noConversion"/>
  </si>
  <si>
    <t>三、下级上解支出</t>
    <phoneticPr fontId="3" type="noConversion"/>
  </si>
  <si>
    <t>四、上年结转</t>
    <phoneticPr fontId="3" type="noConversion"/>
  </si>
  <si>
    <t>四、上解支出</t>
    <phoneticPr fontId="3" type="noConversion"/>
  </si>
  <si>
    <t>国有土地使用权出让相关收入</t>
  </si>
  <si>
    <t>小型水库移民扶助基金相关收入</t>
  </si>
  <si>
    <t>三峡水库库区基金收入</t>
  </si>
  <si>
    <t>国家重大水利工程建设基金相关收入</t>
  </si>
  <si>
    <t>彩票公益金收入</t>
  </si>
  <si>
    <t>大中型水库移民后期扶持基金</t>
    <phoneticPr fontId="3" type="noConversion"/>
  </si>
  <si>
    <t xml:space="preserve">备注：社保基金预算由市级编制全市社会保险基金预决算草案，区县无数据。 </t>
    <phoneticPr fontId="3" type="noConversion"/>
  </si>
  <si>
    <t>卫生健康支出</t>
    <phoneticPr fontId="1" type="noConversion"/>
  </si>
  <si>
    <t>自然资源海洋气象等支出</t>
    <phoneticPr fontId="1" type="noConversion"/>
  </si>
  <si>
    <t>卫生健康支出</t>
    <phoneticPr fontId="1" type="noConversion"/>
  </si>
  <si>
    <t>自然资源海洋气象等支出</t>
    <phoneticPr fontId="1" type="noConversion"/>
  </si>
  <si>
    <t>四、其他支出</t>
    <phoneticPr fontId="3" type="noConversion"/>
  </si>
  <si>
    <t>五、债务付息支出</t>
    <phoneticPr fontId="3" type="noConversion"/>
  </si>
  <si>
    <t>六、债务发行费支出</t>
    <phoneticPr fontId="3" type="noConversion"/>
  </si>
  <si>
    <t>利润收入</t>
    <phoneticPr fontId="1" type="noConversion"/>
  </si>
  <si>
    <t>调出资金</t>
    <phoneticPr fontId="1" type="noConversion"/>
  </si>
  <si>
    <t>利润收入</t>
    <phoneticPr fontId="3" type="noConversion"/>
  </si>
  <si>
    <t>解决历史遗留问题及改革成本支出</t>
    <phoneticPr fontId="3" type="noConversion"/>
  </si>
  <si>
    <t>注：由于四舍五入因素，部分分项合计与总数可能略有差异，下同。</t>
    <phoneticPr fontId="1" type="noConversion"/>
  </si>
  <si>
    <t>附件</t>
    <phoneticPr fontId="89" type="noConversion"/>
  </si>
  <si>
    <t>税收收入</t>
    <phoneticPr fontId="3" type="noConversion"/>
  </si>
  <si>
    <t>非税收入</t>
    <phoneticPr fontId="3" type="noConversion"/>
  </si>
  <si>
    <t>税收返还</t>
    <phoneticPr fontId="3" type="noConversion"/>
  </si>
  <si>
    <t>一般性转移支付收入</t>
    <phoneticPr fontId="3" type="noConversion"/>
  </si>
  <si>
    <t>专项转移支付收入</t>
    <phoneticPr fontId="3" type="noConversion"/>
  </si>
  <si>
    <t>城镇职工基本医疗保险基金
（含生育保险）</t>
    <phoneticPr fontId="3" type="noConversion"/>
  </si>
  <si>
    <t>镇名称</t>
    <phoneticPr fontId="3" type="noConversion"/>
  </si>
  <si>
    <t>欠发达地区转移支付</t>
    <phoneticPr fontId="1" type="noConversion"/>
  </si>
  <si>
    <t>一般公共服务共同财政事权转移支付收入</t>
    <phoneticPr fontId="3" type="noConversion"/>
  </si>
  <si>
    <t>科学技术共同财政事权转移支付收入</t>
    <phoneticPr fontId="3" type="noConversion"/>
  </si>
  <si>
    <t>增值税留抵退税转移支付收入</t>
    <phoneticPr fontId="1" type="noConversion"/>
  </si>
  <si>
    <t>其他退税减税降费转移支付收入</t>
    <phoneticPr fontId="1" type="noConversion"/>
  </si>
  <si>
    <t>其他一般性转移支付收入</t>
    <phoneticPr fontId="1" type="noConversion"/>
  </si>
  <si>
    <t xml:space="preserve">       一般公共服务</t>
    <phoneticPr fontId="1" type="noConversion"/>
  </si>
  <si>
    <t xml:space="preserve">       其他收入</t>
    <phoneticPr fontId="1" type="noConversion"/>
  </si>
  <si>
    <t>一、上解上级</t>
    <phoneticPr fontId="3" type="noConversion"/>
  </si>
  <si>
    <t>二、下级上解收入</t>
    <phoneticPr fontId="1" type="noConversion"/>
  </si>
  <si>
    <t>二、补助下级支出</t>
    <phoneticPr fontId="1" type="noConversion"/>
  </si>
  <si>
    <t xml:space="preserve">二、地方政府债务收入 </t>
    <phoneticPr fontId="3" type="noConversion"/>
  </si>
  <si>
    <t>三、上年结转</t>
    <phoneticPr fontId="3" type="noConversion"/>
  </si>
  <si>
    <t>四、调入资金</t>
    <phoneticPr fontId="3" type="noConversion"/>
  </si>
  <si>
    <t>二、调出资金</t>
    <phoneticPr fontId="3" type="noConversion"/>
  </si>
  <si>
    <t>三、地方政府债务还本支出</t>
    <phoneticPr fontId="3" type="noConversion"/>
  </si>
  <si>
    <t>四、结转下年</t>
    <phoneticPr fontId="3" type="noConversion"/>
  </si>
  <si>
    <t>二、下级上解收入</t>
    <phoneticPr fontId="3" type="noConversion"/>
  </si>
  <si>
    <t>二、补助下级</t>
    <phoneticPr fontId="3" type="noConversion"/>
  </si>
  <si>
    <t>巩固脱贫攻坚成果衔接乡村振兴转移支付收入</t>
  </si>
  <si>
    <t>交通运输共同财政事权转移支付收入</t>
    <phoneticPr fontId="1" type="noConversion"/>
  </si>
  <si>
    <t>增值税留抵退税转移支付收入</t>
  </si>
  <si>
    <t>其他退税减税降费转移支付收入</t>
    <phoneticPr fontId="1" type="noConversion"/>
  </si>
  <si>
    <t xml:space="preserve">    一般公共服务</t>
    <phoneticPr fontId="3" type="noConversion"/>
  </si>
  <si>
    <t>三、上年结转</t>
    <phoneticPr fontId="3" type="noConversion"/>
  </si>
  <si>
    <t>二、地方政府债务收入</t>
    <phoneticPr fontId="1" type="noConversion"/>
  </si>
  <si>
    <t>一、调出资金</t>
    <phoneticPr fontId="1" type="noConversion"/>
  </si>
  <si>
    <t>二、地方政府债务还本支出</t>
    <phoneticPr fontId="3" type="noConversion"/>
  </si>
  <si>
    <t>三、上解支出</t>
    <phoneticPr fontId="3" type="noConversion"/>
  </si>
  <si>
    <t>注：本表详细反映2023年政府性基金预算转移支付收入和转移支付支出情况。</t>
    <phoneticPr fontId="1" type="noConversion"/>
  </si>
  <si>
    <t>2022年区级一般公共预算转移支付收支执行表</t>
    <phoneticPr fontId="3" type="noConversion"/>
  </si>
  <si>
    <t>2022年区级政府性基金预算收支执行表</t>
    <phoneticPr fontId="3" type="noConversion"/>
  </si>
  <si>
    <t>表19</t>
    <phoneticPr fontId="3" type="noConversion"/>
  </si>
  <si>
    <t>表23</t>
    <phoneticPr fontId="3" type="noConversion"/>
  </si>
  <si>
    <t>二、下级上解收入</t>
    <phoneticPr fontId="1" type="noConversion"/>
  </si>
  <si>
    <t>二、补助下级支出</t>
    <phoneticPr fontId="1" type="noConversion"/>
  </si>
  <si>
    <t>（分地区分项目）</t>
    <phoneticPr fontId="3" type="noConversion"/>
  </si>
  <si>
    <t>智慧农业“四大行动”推广应用</t>
  </si>
  <si>
    <t>执法大队公用经费</t>
  </si>
  <si>
    <t>镇街司法所购买社区矫正社会工作者服务经费</t>
  </si>
  <si>
    <t>镇街民政工作购买服务经费</t>
  </si>
  <si>
    <t>镇街公共法律服务工作站和村居工作室运行补助</t>
  </si>
  <si>
    <t>在村挂职本土人才补贴</t>
  </si>
  <si>
    <t>雲美源家庭农场项目</t>
  </si>
  <si>
    <t>渝北区木耳镇2022年下半年村级公益事业建设一事一议财政奖补支持项目</t>
  </si>
  <si>
    <t>优抚对象医疗补助金</t>
  </si>
  <si>
    <t>优抚对象节日慰问金</t>
  </si>
  <si>
    <t>优抚对象家庭租住重庆市公共租赁住房的租金补助</t>
  </si>
  <si>
    <t>疫情防控经费（中央资金）</t>
  </si>
  <si>
    <t>义务兵服役期间家庭优待金及预备消防士优待金</t>
  </si>
  <si>
    <t>严重精神障碍患者监护人以奖代补资金</t>
  </si>
  <si>
    <t>新冠肺炎疫情防控和新冠疫苗接种</t>
  </si>
  <si>
    <t>现代农业产业园区创建</t>
  </si>
  <si>
    <t>衔接推进乡村振兴</t>
  </si>
  <si>
    <t>下达2021年土地指标跨省域调剂收入安排的支出及农村厕所革命市级奖补资金</t>
  </si>
  <si>
    <t>文化队伍培训</t>
  </si>
  <si>
    <t>未成年人保护工作示范点建设补助</t>
  </si>
  <si>
    <t>网格化社会治理经费</t>
  </si>
  <si>
    <t>脱贫户春节慰问</t>
  </si>
  <si>
    <t>退役军人和其他优抚对象优待证办理补助</t>
  </si>
  <si>
    <t>天保工程管护（镇街类）</t>
  </si>
  <si>
    <t>特殊疑难信访资金</t>
  </si>
  <si>
    <t>森林防火能力提升</t>
  </si>
  <si>
    <t>三四级智力精神残疾人护理补贴</t>
  </si>
  <si>
    <t>日常公用经费</t>
  </si>
  <si>
    <t>全国乡村治理示范试点区创建</t>
  </si>
  <si>
    <t>区政协委员活动经费</t>
  </si>
  <si>
    <t>区人大代表履职补助经费</t>
  </si>
  <si>
    <t>区人大代表活动经费</t>
  </si>
  <si>
    <t>普通省道和农村公路“以奖代补”资金</t>
  </si>
  <si>
    <t>贫困残疾人生活补贴和重度残疾人护理补贴</t>
  </si>
  <si>
    <t>农业生产社会化项目（2022年中央农业发展资金）</t>
  </si>
  <si>
    <t>农业产业发展-农旅融合精品线路</t>
  </si>
  <si>
    <t>农机购置补贴政策实施监管与农机化装备能力提升</t>
  </si>
  <si>
    <t>农村互助养老服务补助</t>
  </si>
  <si>
    <t>农村公路建设及养护资金</t>
  </si>
  <si>
    <t>农村低保金</t>
  </si>
  <si>
    <t>木耳镇新乡村2022年度产业项目</t>
  </si>
  <si>
    <t>木耳镇石鞋村2022年度第二批产业项目</t>
  </si>
  <si>
    <t>木耳镇石鞋村2022年产业基础配套设施项目</t>
  </si>
  <si>
    <t>木耳镇良桥村2022年公路硬化项目</t>
  </si>
  <si>
    <t>木耳镇金刚村山洪沟修复项目</t>
  </si>
  <si>
    <t>木耳镇金刚村柑橘溃疡病疫情处置项目</t>
  </si>
  <si>
    <t>木耳镇金刚村2022年度第二批产业项目</t>
  </si>
  <si>
    <t>木耳镇金刚村2022年度产业基础设施配套项目</t>
  </si>
  <si>
    <t>木耳镇法律服务智能终端服务费</t>
  </si>
  <si>
    <t>木耳镇白房村2022年度产业项目</t>
  </si>
  <si>
    <t>柳塘农业专业合作社项目</t>
  </si>
  <si>
    <t>临时救助</t>
  </si>
  <si>
    <t>粮食生产</t>
  </si>
  <si>
    <t>老年人高龄津贴</t>
  </si>
  <si>
    <t>困难群众救助资金预算（年中批）</t>
  </si>
  <si>
    <t>困境儿童救助</t>
  </si>
  <si>
    <t>经济困难高龄失能老年人养老服务补贴</t>
  </si>
  <si>
    <t>计生惠民资金</t>
  </si>
  <si>
    <t>计生惠民</t>
  </si>
  <si>
    <t>基层人民调解经费</t>
  </si>
  <si>
    <t>行政事业单位人员住房补贴</t>
  </si>
  <si>
    <t>国土绿化续建项目</t>
  </si>
  <si>
    <t>防止返贫动态监测和帮扶</t>
  </si>
  <si>
    <t>地质灾害防治</t>
  </si>
  <si>
    <t>到户到人扶持</t>
  </si>
  <si>
    <t>城市低保金</t>
  </si>
  <si>
    <t>城市低保</t>
  </si>
  <si>
    <t>城区菜市场管理经费</t>
  </si>
  <si>
    <t>白泉水库应急抢险工程</t>
  </si>
  <si>
    <t>安全隐患检查整治</t>
  </si>
  <si>
    <t>40年以上党龄老党员补贴</t>
  </si>
  <si>
    <t>2022年中央自然灾害救灾资金预算（第三批干旱灾害救灾补助）</t>
  </si>
  <si>
    <t>2022年中央农业生产和水利救灾资金预算（第四批）</t>
  </si>
  <si>
    <t>2022年中央农业生产和水利救灾资金（第八批）</t>
  </si>
  <si>
    <t>2022年元旦春节走访慰问经费(市级）</t>
  </si>
  <si>
    <t>2022年元旦春节走访慰问经费(区级）</t>
  </si>
  <si>
    <t>2022年优抚对象抚恤和生活中央补助资金（第二批）</t>
  </si>
  <si>
    <t>2022年新冠疫情防控经费</t>
  </si>
  <si>
    <t>2022年市级水利救灾（抗旱）资金</t>
  </si>
  <si>
    <t>2022年市级美丽乡村奖补资金</t>
  </si>
  <si>
    <t>2022年农村人居环境整治激励奖补资金预算</t>
  </si>
  <si>
    <t>2022年困难群众救助市级补助资金预算（年中批）</t>
  </si>
  <si>
    <t>2022年国土绿化项目</t>
  </si>
  <si>
    <t>2022年非公党建经费</t>
  </si>
  <si>
    <t>2022年村级公益事业建设财政奖补项目</t>
  </si>
  <si>
    <t>2021年下半年优抚对象医疗解困救助资金</t>
  </si>
  <si>
    <t>2021年农村生活垃圾治理工作补助</t>
  </si>
  <si>
    <t>2021—2022年度党员冬训专项经费</t>
  </si>
  <si>
    <t>“两防一体化”项目经费</t>
  </si>
  <si>
    <t>木耳镇</t>
    <phoneticPr fontId="1" type="noConversion"/>
  </si>
  <si>
    <t>实施河长制河道常规保护费</t>
  </si>
  <si>
    <t>实施河长制河道常规保护费</t>
    <phoneticPr fontId="1" type="noConversion"/>
  </si>
  <si>
    <t>集中供水工程运行维护费（转移支付部分）</t>
  </si>
  <si>
    <t>集中供水工程运行维护费（转移支付部分）</t>
    <phoneticPr fontId="1" type="noConversion"/>
  </si>
  <si>
    <t>农村自来水水价补贴</t>
  </si>
  <si>
    <t>农村自来水水价补贴</t>
    <phoneticPr fontId="1" type="noConversion"/>
  </si>
  <si>
    <t>特殊疑难信访问题专项资金</t>
  </si>
  <si>
    <t>离任村干部、老党员、党支部书记等补贴</t>
  </si>
  <si>
    <t>义务兵优待（优待金、奖励等）</t>
  </si>
  <si>
    <t>集中供水工程运行维护费（直拨部分地）</t>
  </si>
  <si>
    <t>玉峰山镇玉峰村2022年度产业提升配套建设项目</t>
  </si>
  <si>
    <t>农业生产发展资金（农业生产社会化项目）</t>
  </si>
  <si>
    <t>农业生产社会化服务项目（2022年中央农业发展资金）</t>
  </si>
  <si>
    <t>2022年扶残助学（学前到高中）补助资金</t>
  </si>
  <si>
    <t>市级农业专项资金（农业资源与生态保护）</t>
  </si>
  <si>
    <t>玉峰山镇农村公路养护</t>
  </si>
  <si>
    <t>农村改厕</t>
  </si>
  <si>
    <t>玉峰山镇龙门.璞村旅游停车场建设资金</t>
  </si>
  <si>
    <t>农机构置补贴政策实施监管与农机化装备能力提升</t>
  </si>
  <si>
    <t>2022年国土绿化项目（森林植被恢复返还）</t>
  </si>
  <si>
    <t>玉峰山镇玉峰村2022年度产业项目</t>
  </si>
  <si>
    <t>玉峰山镇旱土村2022年度产业项目</t>
  </si>
  <si>
    <t>玉峰山镇法律服务智能终端服务费</t>
  </si>
  <si>
    <t>石坪老街消防安全隐患整改</t>
  </si>
  <si>
    <t>玉峰山镇</t>
    <phoneticPr fontId="1" type="noConversion"/>
  </si>
  <si>
    <t>2019年农村改厕经费（2019—2020年农村改厕资金）</t>
  </si>
  <si>
    <t>2020年农村人居环境整治激励奖补资金预算</t>
  </si>
  <si>
    <t>2022年“渝馨家园”建设资金</t>
  </si>
  <si>
    <t>2022年村级公益事业建设财政奖补资金</t>
  </si>
  <si>
    <t>2022年吉星村果蔬种植基地配套设备项目</t>
  </si>
  <si>
    <t>巩固衔接业务管理费</t>
  </si>
  <si>
    <t>古路镇法律服务智能终端服务费</t>
  </si>
  <si>
    <t>古路镇吉星村2022年香菇种植基地配套建设项目</t>
  </si>
  <si>
    <t>古路镇乌牛村2022年产业项目</t>
  </si>
  <si>
    <t>古路镇兴盛村2022年度产业项目</t>
  </si>
  <si>
    <t>古路镇熊家村2022年度产业项目</t>
  </si>
  <si>
    <t>古路镇政府校地租金</t>
  </si>
  <si>
    <t>古路镇中央自然灾害救灾资金</t>
  </si>
  <si>
    <t>离任村干部及老党员党龄补助</t>
  </si>
  <si>
    <t>农村公益事业财政奖补项目—中央</t>
  </si>
  <si>
    <t>农村贫困人员生活救济（农村低保）</t>
  </si>
  <si>
    <t>农业产业发展—农旅融合精品线路</t>
  </si>
  <si>
    <t>乌牛农业股份合作社项目（2022年中央农业发展资金）</t>
  </si>
  <si>
    <t>乡村振兴发展资金</t>
  </si>
  <si>
    <t>信访维稳安全监管应急经费</t>
  </si>
  <si>
    <t>义务兵家庭优待、慰问及奖励</t>
  </si>
  <si>
    <t>疫情防控经费</t>
  </si>
  <si>
    <t>驻镇驻村工作经费</t>
  </si>
  <si>
    <t>古路镇</t>
    <phoneticPr fontId="1" type="noConversion"/>
  </si>
  <si>
    <t>2021年结转－农业生产发展资金（农业生产社会化项目）</t>
  </si>
  <si>
    <t>2022年村级公益事业建设财政奖补项目资金</t>
  </si>
  <si>
    <t>2022年农产品产地冷藏保鲜设施建设项目（杜家村）</t>
  </si>
  <si>
    <t>2022年农产品产地冷藏保鲜设施建设项目（牛皇村）</t>
  </si>
  <si>
    <t>2022年兴隆镇农村低保金</t>
  </si>
  <si>
    <t>2022年兴隆镇信访维稳经费</t>
  </si>
  <si>
    <t>2022年中央成品油价格调整对渔业补助资金</t>
  </si>
  <si>
    <t>2022年中央美丽乡村奖补资金</t>
  </si>
  <si>
    <t>党员慰问及补贴</t>
  </si>
  <si>
    <t>地质灾害补助及整治工程经费</t>
  </si>
  <si>
    <t>行政执法监督体系建设试点工作经费</t>
  </si>
  <si>
    <t>解决郭艳信访问题经费</t>
  </si>
  <si>
    <t>粮油生产基地宜机化改造</t>
  </si>
  <si>
    <t>农产品产地冷藏保险设施建设项目（杜家村）</t>
  </si>
  <si>
    <t>农产品产地冷藏保险设施建设项目（牛皇村）</t>
  </si>
  <si>
    <t>农村“三变”改革成效明显激励支持</t>
  </si>
  <si>
    <t>农村公益事业财政奖补项目</t>
  </si>
  <si>
    <t>农机社会化服务组织能力提升</t>
  </si>
  <si>
    <t>区农业农村委（机关）2020年农村人居环境整治激励奖补资金预算</t>
  </si>
  <si>
    <t>乡村振兴驻乡驻村干部工作经费</t>
  </si>
  <si>
    <t>兴隆镇法律服务智能终端服务费</t>
  </si>
  <si>
    <t>兴隆镇南天门水厂饮用水源保护</t>
  </si>
  <si>
    <t>义务兵家庭优待金及奖励金</t>
  </si>
  <si>
    <t>中国农民丰收节</t>
  </si>
  <si>
    <t>兴隆镇</t>
    <phoneticPr fontId="1" type="noConversion"/>
  </si>
  <si>
    <t>2021年中央自然灾害救灾资金</t>
  </si>
  <si>
    <t>2022年第三批财政财政衔接推进乡村振兴补助资金（茨竹镇大面坡村2022年产业项目）</t>
  </si>
  <si>
    <t>2022年粮食生产保障资金</t>
  </si>
  <si>
    <t>2022年普通公路日常养护项目</t>
  </si>
  <si>
    <t>2022年疫情防控资金（第二批）</t>
  </si>
  <si>
    <t>冰岛畜禽养殖专业合作社项目(2022年中央农业发展资金)</t>
  </si>
  <si>
    <t>部门粮食单双解人员困难补助</t>
  </si>
  <si>
    <t>茨洋兔业家庭农场项目(2022年中央农业发展资金)</t>
  </si>
  <si>
    <t>茨竹镇2022年扶持集体经济发展项目</t>
  </si>
  <si>
    <t>茨竹镇方家沟2022年度产业配套提升项目（市级）</t>
  </si>
  <si>
    <t>地理标志农产品保护工程</t>
  </si>
  <si>
    <t>地质灾害项目</t>
  </si>
  <si>
    <t>锦年家庭农场项目（2022年中央农业发展资金)</t>
  </si>
  <si>
    <t>老党员及离任村（社区）干部、贫困党员补贴慰问</t>
  </si>
  <si>
    <t>农村公路建设等项目</t>
  </si>
  <si>
    <t>农村公益事业财政奖补资金项目—中央</t>
  </si>
  <si>
    <t>农村环境卫生治理专项补助资金</t>
  </si>
  <si>
    <t>森林防火以奖代补</t>
  </si>
  <si>
    <t>欣禾家庭农场项目（2022年中央农业发展资金)</t>
  </si>
  <si>
    <t>义务兵家庭优待金</t>
  </si>
  <si>
    <t>茨竹镇</t>
    <phoneticPr fontId="1" type="noConversion"/>
  </si>
  <si>
    <t>2022年农村人居环境整治激励奖补资金</t>
  </si>
  <si>
    <t>40年以上老党员补贴</t>
  </si>
  <si>
    <t>堤防维修养护</t>
  </si>
  <si>
    <t>大湾金凤村乡村旅游项目建设资金</t>
  </si>
  <si>
    <t>大湾镇2022年村级公益事业建设财政奖补项目</t>
  </si>
  <si>
    <t>大湾镇2022年龙洞岩村经果林包装盒项目</t>
  </si>
  <si>
    <t>大湾镇2022年杉木村经果林包装盒项目</t>
  </si>
  <si>
    <t>大湾镇地质灾害防治</t>
  </si>
  <si>
    <t>大湾镇法律服务智能终端服务费</t>
  </si>
  <si>
    <t>大湾镇金凤村2022年经果林包装盒项目</t>
  </si>
  <si>
    <t>大湾镇金凤村2022年桃园提升项目</t>
  </si>
  <si>
    <t>大湾镇粮食生产</t>
  </si>
  <si>
    <t>大湾镇两岔水库两岔水厂水源地规范化建设资金</t>
  </si>
  <si>
    <t>大湾镇龙洞岩村2022年基地产业路项目</t>
  </si>
  <si>
    <t>大湾镇杉木村2022年度乡村振兴项目</t>
  </si>
  <si>
    <t>大湾镇上古农耕乡村书房建设</t>
  </si>
  <si>
    <t>大湾镇太和村2022年度产业提升项目</t>
  </si>
  <si>
    <t>鹿子坝农业股份合作社项目（2022年中央农业发展资金）</t>
  </si>
  <si>
    <t>农村环境卫生治理专项补助</t>
  </si>
  <si>
    <t>萍静家庭农场项目（2022年中央农业发展资金）</t>
  </si>
  <si>
    <t>伊甘果蔬股份合作社项目（2022年中央农业发展资金）</t>
  </si>
  <si>
    <t>渝北区2022年数商兴农项目</t>
  </si>
  <si>
    <t>大湾镇</t>
    <phoneticPr fontId="1" type="noConversion"/>
  </si>
  <si>
    <t>2021年商贸监测基层数据采集街道（含龙兴镇）聘用统计人员经费</t>
  </si>
  <si>
    <t>国土绿化续建项目（森林植被恢复费）</t>
  </si>
  <si>
    <t>龙兴镇法律服务智能终端服务费</t>
  </si>
  <si>
    <t>特困人员经费</t>
  </si>
  <si>
    <t>义务兵优待金及奖励</t>
  </si>
  <si>
    <t>应急演练经费</t>
  </si>
  <si>
    <t>在乡复退军人、地方烈士遗属生活补助</t>
  </si>
  <si>
    <t>长江禁捕市级奖补退补转产</t>
  </si>
  <si>
    <t>专职消防队建设经费(2021)</t>
  </si>
  <si>
    <t>专职消防队聘用人员</t>
  </si>
  <si>
    <t>龙兴镇</t>
    <phoneticPr fontId="1" type="noConversion"/>
  </si>
  <si>
    <t>2022年村级文化室运行经费</t>
  </si>
  <si>
    <t>2022年到户到人扶持</t>
  </si>
  <si>
    <t>2022年度第三批财政衔接推进乡村振兴补助资金项目（民利村2022年产业管护配套项目）</t>
  </si>
  <si>
    <t>2022年计生惠民资金</t>
  </si>
  <si>
    <t>2022年农村低保金</t>
  </si>
  <si>
    <t>2022年区人大代表履职补助经费</t>
  </si>
  <si>
    <t>扶持集体经济发展</t>
  </si>
  <si>
    <t>公共法律服务管理运行经费</t>
  </si>
  <si>
    <t>关兴石壁缺水片区农田减产补助</t>
  </si>
  <si>
    <t>红石滩渡口拆除费用（区级）</t>
  </si>
  <si>
    <t>老党员生活补贴市级补助经费</t>
  </si>
  <si>
    <t>普法宣传经费</t>
  </si>
  <si>
    <t>石船镇地质灾害防治</t>
  </si>
  <si>
    <t>石船镇法律服务智能终端服务费</t>
  </si>
  <si>
    <t>石船镇石龙水库溢洪道修复项目</t>
  </si>
  <si>
    <t>水旱灾害防御培训演练和应急演练培训</t>
  </si>
  <si>
    <t>新冠肺炎疫情防控经费</t>
  </si>
  <si>
    <t>义务兵优待金</t>
  </si>
  <si>
    <t>优秀义务兵奖励金</t>
  </si>
  <si>
    <t>预备消防士家庭优待金</t>
  </si>
  <si>
    <t>悦美园家庭农场项目（2022年中央农业发展资金）</t>
  </si>
  <si>
    <t>镇级信访维稳经费</t>
  </si>
  <si>
    <t>石船镇</t>
    <phoneticPr fontId="1" type="noConversion"/>
  </si>
  <si>
    <t>2019年农村改厕经费</t>
  </si>
  <si>
    <t>2022年农产品产地冷藏保鲜设施建设项目（江口村）</t>
  </si>
  <si>
    <t>2022年农产品产地冷藏保鲜设施建设项目（荣光村）</t>
  </si>
  <si>
    <t>2022年农产品产地冷藏保鲜设施建设项目（远景村）</t>
  </si>
  <si>
    <t>2022年中央美丽乡村奖补项目</t>
  </si>
  <si>
    <t>基层政权补助项目</t>
  </si>
  <si>
    <t>集中供水工程运行维护费</t>
  </si>
  <si>
    <t>桔情居家庭农场项目（2022年中央农业发展资金）</t>
  </si>
  <si>
    <t>农产品产地冷藏保险设施建设项目（江口村）</t>
  </si>
  <si>
    <t>农产品产地冷藏保险设施建设项目（荣光村）</t>
  </si>
  <si>
    <t>农产品产地冷藏保险设施建设项目（远景村）</t>
  </si>
  <si>
    <t>区级文旅发展专项资金（李花观赏季补助）</t>
  </si>
  <si>
    <t>市级水利专项</t>
  </si>
  <si>
    <t>水土保持重点项目</t>
  </si>
  <si>
    <t>统景镇2022年村级公益事业建设财政奖补项目</t>
  </si>
  <si>
    <t>统景镇法律服务智能终端服务费</t>
  </si>
  <si>
    <t>统景镇江口村2022年度产业提升配套项目</t>
  </si>
  <si>
    <t>统景镇民权村2022年度产业路项目</t>
  </si>
  <si>
    <t>统景镇荣光村2022年度产业提升配套项目建设</t>
  </si>
  <si>
    <t>统景镇荣光村2022年度林下跑山猪养殖项目</t>
  </si>
  <si>
    <t>统景镇荣光村梨湾水毁修复项目</t>
  </si>
  <si>
    <t>统景镇远景村2022年度产业提升配套建设</t>
  </si>
  <si>
    <t>统景镇长堰村2022年度产业提升配套项目</t>
  </si>
  <si>
    <t>洋莓乐家庭农场项目（2022年中央农业发展资金）</t>
  </si>
  <si>
    <t>义务兵优待金奖励金及家属慰问金</t>
  </si>
  <si>
    <t>植物疫情监测防控</t>
  </si>
  <si>
    <t>自然灾害救灾资金</t>
  </si>
  <si>
    <t>统景镇</t>
    <phoneticPr fontId="1" type="noConversion"/>
  </si>
  <si>
    <t>青龙村2022年度第二批产业项目</t>
  </si>
  <si>
    <t>维稳经费</t>
  </si>
  <si>
    <t>40年以上党龄老党员生活补贴</t>
  </si>
  <si>
    <t>大盛镇2022年村级公益事业建设财政奖补资金</t>
  </si>
  <si>
    <t>义务兵优待金及奖励金</t>
  </si>
  <si>
    <t>大盛镇青龙村2022年度第二批产业项目</t>
  </si>
  <si>
    <t>农业产业发展—农旅融合精品路线</t>
  </si>
  <si>
    <t>2022年农产品产地冷藏保鲜设施建设项目（隆仁村）</t>
  </si>
  <si>
    <t>农产品产地冷藏保险设施建设项目（隆仁村）</t>
  </si>
  <si>
    <t>顺龙水厂片区抗旱供水工程</t>
  </si>
  <si>
    <t>大盛镇仙女洞水厂抗旱供水工程（中央）</t>
  </si>
  <si>
    <t>大盛镇抗旱设备物资购置</t>
  </si>
  <si>
    <t>业缘农民专业合作社项目（2022年中央农业发展资金）</t>
  </si>
  <si>
    <t>谭玉柱家庭农场项目（2022年中央农业发展资金）</t>
  </si>
  <si>
    <t>嘉邑黑沟家庭农场项目（2022年中央农业发展资金）</t>
  </si>
  <si>
    <t>2022年农村人居环境整治激励奖补资金预算表</t>
  </si>
  <si>
    <t>张伦烈士纪念馆及百年党史展览馆建设</t>
  </si>
  <si>
    <t>三峡库区次级河流清漂作业</t>
  </si>
  <si>
    <t>大盛镇大盛村2022年度集体经济产业项目</t>
  </si>
  <si>
    <t>大盛镇人和村2022年烘干加工厂房建设项目</t>
  </si>
  <si>
    <t>大盛镇鱼塘村2022年度第二批产业项目</t>
  </si>
  <si>
    <t>大盛镇千盏村2022年度第二批产业项目</t>
  </si>
  <si>
    <t>大盛镇东河村2022年度第二批产业项目</t>
  </si>
  <si>
    <t>大盛镇隆仁村2022年度第二批产业项目</t>
  </si>
  <si>
    <t>大盛镇三新村2022年度第二批产业项目</t>
  </si>
  <si>
    <t>大盛镇法律服务智能终端服务费</t>
  </si>
  <si>
    <t>区级文旅发展专项资金（樱花节补助）</t>
  </si>
  <si>
    <t>农村改厕经费（农村“厕所革命”整村推进）</t>
  </si>
  <si>
    <t>大盛镇鱼塘村2022年度产业项目</t>
  </si>
  <si>
    <t>大盛镇隆仁村2022年度产业项目</t>
  </si>
  <si>
    <t>大盛镇千盏村2022年度产业项目</t>
  </si>
  <si>
    <t>大盛镇东河村2022年度产业项目</t>
  </si>
  <si>
    <t>大盛镇云龙村2022年度产业项目</t>
  </si>
  <si>
    <t>大盛镇明月村2022年度产业项目</t>
  </si>
  <si>
    <t>大盛镇青龙村2022年度产业项目</t>
  </si>
  <si>
    <t>大盛镇东山村2022年度产业项目</t>
  </si>
  <si>
    <t>大盛镇三新村2022年度产业项目</t>
  </si>
  <si>
    <t>大盛镇人和村2022年度产业项目</t>
  </si>
  <si>
    <t>信访维稳安全监管</t>
  </si>
  <si>
    <t>大盛镇</t>
    <phoneticPr fontId="1" type="noConversion"/>
  </si>
  <si>
    <t>铁路外部环境隐患整治费</t>
  </si>
  <si>
    <t>离任村社区干部生活补贴和40年以上党龄的老党员补贴</t>
  </si>
  <si>
    <t>疫情防控经费、突发公共卫生事件经费</t>
  </si>
  <si>
    <t>义务兵优待金及立功受奖奖励</t>
  </si>
  <si>
    <t>重庆市渝北区洛碛镇大天池村大天池水厂分散式饮用水水源地规范化建设</t>
  </si>
  <si>
    <t>重庆市渝北区洛碛镇新石村新石水厂分散式饮用水水源地规范化建设</t>
  </si>
  <si>
    <t>2020年农业生产和水利救灾资金</t>
  </si>
  <si>
    <t>金山生产互助农业股份合作社项目（2022年中央农业发展资金）</t>
  </si>
  <si>
    <t>洛碛镇掩埋化工废物应急处置资金</t>
  </si>
  <si>
    <t>洛碛镇小天池精品旅游民宿配套设施建设资金</t>
  </si>
  <si>
    <t>沙湾村2022年经果林防草布项目</t>
  </si>
  <si>
    <t>新石村2022年经果林防草布项目</t>
  </si>
  <si>
    <t>宝华村2022年经果林防草布项目</t>
  </si>
  <si>
    <t>洛碛镇法律服务智能终端服务费</t>
  </si>
  <si>
    <t>基层政权建设补助资金（公共服务中心升级改造）</t>
  </si>
  <si>
    <t>新石村2022年度经果林建设管护项目</t>
  </si>
  <si>
    <t>宝华村2022年度经果林建设抚育管护项目</t>
  </si>
  <si>
    <t>沙湾村2022年度经果林建设管护项目</t>
  </si>
  <si>
    <t>洛碛镇</t>
    <phoneticPr fontId="1" type="noConversion"/>
  </si>
  <si>
    <t>重庆市渝北区洛碛镇宝华村宝华水厂分散式饮用水水源地规范化建设</t>
    <phoneticPr fontId="1" type="noConversion"/>
  </si>
  <si>
    <t>镇养老服务中心</t>
  </si>
  <si>
    <t>龙门至玉峰村联络公路（防火通道）黑化工程</t>
  </si>
  <si>
    <t>玉峰村14社至16社泥结石断头路连通工程</t>
  </si>
  <si>
    <t>玉峰山镇2020年第一批“四好农村路”建设项目</t>
  </si>
  <si>
    <t>社区养老服务设施运营补贴</t>
  </si>
  <si>
    <t>前沿科技城至玉峰山森林公园连接泥结石道路工程项目</t>
  </si>
  <si>
    <t>玉峰村14社至16社泥结石断头路连通工程项目</t>
  </si>
  <si>
    <t>新坪场镇环线道路黑化工程项目</t>
  </si>
  <si>
    <t>玉峰山镇新坪场镇旅游专用公路路域环境整治工程项目</t>
  </si>
  <si>
    <t>龙门至玉峰村联络公路（防火通道）黑化工程（二栋岩-望炉台）第三次项目</t>
  </si>
  <si>
    <t>玉峰村办公楼生态停车场建设项目</t>
  </si>
  <si>
    <t>移民补助（含三峡水库）大中型水库移民后期扶持摊薄项目（4季度）</t>
  </si>
  <si>
    <t>渝北区木耳镇观湖路环境改造工程</t>
  </si>
  <si>
    <t>木耳镇金刚村颐养园适老化改造</t>
  </si>
  <si>
    <t>未成年人保护工作站建设</t>
  </si>
  <si>
    <t>大中型水库移民后期扶持摊薄项目（1-3季度）</t>
  </si>
  <si>
    <t>木耳镇垭口水厂改扩建工程</t>
  </si>
  <si>
    <t>木耳镇</t>
    <phoneticPr fontId="1" type="noConversion"/>
  </si>
  <si>
    <t>移民补助（含三峡水库）大中型水库移民后期扶持摊薄项目（四季度）</t>
  </si>
  <si>
    <t>古路镇养老服务中心装修项目</t>
  </si>
  <si>
    <t>农村互助智慧养老试点资金</t>
  </si>
  <si>
    <t>古路镇希望村1、2、3社自来水安装工程</t>
  </si>
  <si>
    <t>古路镇大中型水库移民后期扶持摊薄项目(1-3季度）</t>
  </si>
  <si>
    <t>古路镇场镇管网改造工程项目</t>
  </si>
  <si>
    <t>古路镇2021年希望村1.2.3社供水保障工程</t>
  </si>
  <si>
    <t>古路镇</t>
    <phoneticPr fontId="1" type="noConversion"/>
  </si>
  <si>
    <t>兴隆镇养老中心改建暨适老化改造项目</t>
  </si>
  <si>
    <t>移民补助（含三峡水库）大中型水库移民后期扶持基金（摊薄1-3季度）</t>
  </si>
  <si>
    <t>兴隆镇</t>
    <phoneticPr fontId="1" type="noConversion"/>
  </si>
  <si>
    <t>敬老院安全改造</t>
  </si>
  <si>
    <t>茨竹镇养老服务中心装修项目</t>
  </si>
  <si>
    <t>茨竹镇华蓥山敬老院改造升级项目</t>
  </si>
  <si>
    <t>茨竹镇美丽乡村运动会</t>
  </si>
  <si>
    <t>华蓥村双水井水厂改扩建工程</t>
  </si>
  <si>
    <t>大湾镇红竹敬老院改造项目</t>
  </si>
  <si>
    <t>大湾镇养老服务中心装修项目</t>
  </si>
  <si>
    <t>大湾镇黑塘桥工程</t>
  </si>
  <si>
    <t>大湾镇黄阳村卫生室新建</t>
  </si>
  <si>
    <t>大湾镇两岔水厂天池泵站</t>
  </si>
  <si>
    <t>大湾镇场镇供水管道改造工程</t>
  </si>
  <si>
    <t>大湾镇大中型水库移民后期扶持摊薄项目（1-3季度）</t>
  </si>
  <si>
    <t>大湾场镇综合整治</t>
  </si>
  <si>
    <t>大湾镇两岔水厂天池泵站</t>
    <phoneticPr fontId="1" type="noConversion"/>
  </si>
  <si>
    <t>大湾镇</t>
    <phoneticPr fontId="1" type="noConversion"/>
  </si>
  <si>
    <t>排花洞水厂改扩建工程</t>
  </si>
  <si>
    <t>排花洞水厂管网改造及扩网工程</t>
  </si>
  <si>
    <t>三峡水库移民后期扶持摊薄项目4季度（移民补助（含三峡水库））</t>
  </si>
  <si>
    <t>龙兴镇高双路滑坡应急抢险工程经费</t>
  </si>
  <si>
    <t>三峡工程后续工作（渝北区龙兴镇排花洞村精准帮扶项目）</t>
  </si>
  <si>
    <t>龙兴镇</t>
    <phoneticPr fontId="1" type="noConversion"/>
  </si>
  <si>
    <t>2022年1-3季度三峡水库移民后期扶持摊薄项目</t>
  </si>
  <si>
    <t>石船镇民利村农产品线上线下综合服务中心后扶项目</t>
  </si>
  <si>
    <t>石船镇</t>
    <phoneticPr fontId="1" type="noConversion"/>
  </si>
  <si>
    <t>特色小城镇建设项目</t>
  </si>
  <si>
    <t>特困人员供养服务设施工程项目建设</t>
  </si>
  <si>
    <t>渝北区统景镇太阳能路灯后扶工程</t>
  </si>
  <si>
    <t>渝北区统景镇农村环境整治后扶工程</t>
  </si>
  <si>
    <t>渝北区统景镇双十万经果林后扶工程</t>
  </si>
  <si>
    <t>统景镇场镇整理提升项目资金</t>
  </si>
  <si>
    <t>统景镇荣光村、江口村后扶工程</t>
  </si>
  <si>
    <t>统景镇供水主管网改造工程</t>
  </si>
  <si>
    <t>统景镇</t>
    <phoneticPr fontId="1" type="noConversion"/>
  </si>
  <si>
    <t>统景镇两岔水厂黄印、西新村扩网工程</t>
    <phoneticPr fontId="1" type="noConversion"/>
  </si>
  <si>
    <t>2022年基本建设项目进度资金-统景镇供水主管网改造工程</t>
    <phoneticPr fontId="1" type="noConversion"/>
  </si>
  <si>
    <t>巴渝传统村落数字博物馆项目</t>
  </si>
  <si>
    <t>2021年传统村落保护发展项目绩效评价市级补助</t>
  </si>
  <si>
    <t>太洪岗达泥坎供水工程</t>
  </si>
  <si>
    <t>三峡工程后续工作（渝北区洛碛镇经开村农村移民安置区帮扶工程）</t>
  </si>
  <si>
    <t>三峡工程后续工作（渝北区洛碛镇沙地村农村移民安置区帮扶工程）</t>
  </si>
  <si>
    <t>三峡工程后续工作（渝北区洛碛镇高桥村农村移民安置区帮扶工程）</t>
  </si>
  <si>
    <t>三峡工程后续工作（渝北区洛碛镇青木村农村移民安置区帮扶工程）</t>
  </si>
  <si>
    <t>三峡工程后续工作（渝北区洛碛镇移民社区安全管理与帮扶工程）</t>
  </si>
  <si>
    <t>2022年度渝北区三峡库区移民安置区高切坡维护</t>
  </si>
  <si>
    <t>2022年度渝北区175米蓄退水影响安全监测</t>
  </si>
  <si>
    <t>2022年度175米试验性蓄水受影响补助资金</t>
  </si>
  <si>
    <t>三峡水库移民后期扶持摊薄项目1-3季度</t>
  </si>
  <si>
    <t>三峡后续工作（2021年度175米试验性蓄水受影响补助资金）</t>
  </si>
  <si>
    <t>洛碛镇</t>
    <phoneticPr fontId="1" type="noConversion"/>
  </si>
  <si>
    <t>大盛镇养老服务中心暨敬老院适老化改造工程</t>
  </si>
  <si>
    <t>红旗水库防汛公路改扩建扶助工程</t>
  </si>
  <si>
    <t>渝北区普通干线（十纵十横）湖滨路二期改建后扶工程</t>
  </si>
  <si>
    <t>渝北区大盛镇千盏村冷冻后扶工程</t>
  </si>
  <si>
    <t>大盛镇</t>
    <phoneticPr fontId="1" type="noConversion"/>
  </si>
  <si>
    <t>茨竹镇</t>
    <phoneticPr fontId="1" type="noConversion"/>
  </si>
  <si>
    <t>单位：万元</t>
    <phoneticPr fontId="3" type="noConversion"/>
  </si>
  <si>
    <t>支        出</t>
    <phoneticPr fontId="3" type="noConversion"/>
  </si>
  <si>
    <r>
      <rPr>
        <sz val="10"/>
        <rFont val="黑体"/>
        <family val="3"/>
        <charset val="134"/>
      </rPr>
      <t>执行数</t>
    </r>
    <phoneticPr fontId="3" type="noConversion"/>
  </si>
  <si>
    <t>执行数</t>
    <phoneticPr fontId="3" type="noConversion"/>
  </si>
  <si>
    <t xml:space="preserve">  人大事务</t>
  </si>
  <si>
    <t xml:space="preserve">    行政运行</t>
  </si>
  <si>
    <t xml:space="preserve">    一般行政管理事务</t>
  </si>
  <si>
    <t xml:space="preserve">    人大会议</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</si>
  <si>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</si>
  <si>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</si>
  <si>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</si>
  <si>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</si>
  <si>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</si>
  <si>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</si>
  <si>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</si>
  <si>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</si>
  <si>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</si>
  <si>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</si>
  <si>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</si>
  <si>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</si>
  <si>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机关服务</t>
  </si>
  <si>
    <t xml:space="preserve">    专项服务</t>
  </si>
  <si>
    <t xml:space="preserve">    政务公开审批</t>
  </si>
  <si>
    <t xml:space="preserve">    信访事务</t>
  </si>
  <si>
    <t xml:space="preserve">    其他政府办公厅(室)及相关机构事务支出</t>
  </si>
  <si>
    <t xml:space="preserve">  发展与改革事务</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</si>
  <si>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</si>
  <si>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</si>
  <si>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</si>
  <si>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</si>
  <si>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</si>
  <si>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</si>
  <si>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</si>
  <si>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</si>
  <si>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财政国库业务</t>
  </si>
  <si>
    <t xml:space="preserve">    信息化建设</t>
  </si>
  <si>
    <t xml:space="preserve">    财政委托业务支出</t>
  </si>
  <si>
    <t xml:space="preserve">    其他财政事务支出</t>
  </si>
  <si>
    <t xml:space="preserve">  税收事务</t>
  </si>
  <si>
    <t xml:space="preserve">    其他税收事务支出</t>
  </si>
  <si>
    <t xml:space="preserve">  审计事务</t>
  </si>
  <si>
    <t xml:space="preserve">    审计业务</t>
  </si>
  <si>
    <t xml:space="preserve">    其他审计事务支出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</si>
  <si>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</si>
  <si>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</si>
  <si>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</si>
  <si>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</si>
  <si>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</si>
  <si>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</si>
  <si>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</si>
  <si>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民族事务</t>
  </si>
  <si>
    <t xml:space="preserve">    民族工作专项</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</si>
  <si>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</si>
  <si>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</si>
  <si>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</si>
  <si>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</si>
  <si>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</si>
  <si>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</si>
  <si>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</si>
  <si>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</si>
  <si>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</si>
  <si>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</si>
  <si>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</si>
  <si>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</si>
  <si>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</si>
  <si>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宗教事务</t>
  </si>
  <si>
    <t xml:space="preserve">    其他统战事务支出</t>
  </si>
  <si>
    <t xml:space="preserve">  其他共产党事务支出(款)</t>
  </si>
  <si>
    <t xml:space="preserve">    其他共产党事务支出(项)</t>
  </si>
  <si>
    <t xml:space="preserve">  网信事务</t>
  </si>
  <si>
    <t xml:space="preserve">  市场监督管理事务</t>
  </si>
  <si>
    <t xml:space="preserve">    市场主体管理</t>
  </si>
  <si>
    <t xml:space="preserve">    市场秩序执法</t>
  </si>
  <si>
    <t xml:space="preserve">    质量基础</t>
  </si>
  <si>
    <t xml:space="preserve">    食品安全监管</t>
  </si>
  <si>
    <t xml:space="preserve">    其他市场监督管理事务</t>
  </si>
  <si>
    <t xml:space="preserve">  其他一般公共服务支出(款)</t>
  </si>
  <si>
    <t xml:space="preserve">    其他一般公共服务支出(项)</t>
  </si>
  <si>
    <t xml:space="preserve">  国防动员</t>
  </si>
  <si>
    <t xml:space="preserve">    兵役征集</t>
  </si>
  <si>
    <t xml:space="preserve">    人民防空</t>
  </si>
  <si>
    <t xml:space="preserve">    民兵</t>
  </si>
  <si>
    <t xml:space="preserve">    其他国防动员支出</t>
  </si>
  <si>
    <t xml:space="preserve">  公安</t>
  </si>
  <si>
    <t xml:space="preserve">    执法办案</t>
  </si>
  <si>
    <t xml:space="preserve">    其他公安支出</t>
  </si>
  <si>
    <t xml:space="preserve">  法院</t>
  </si>
  <si>
    <t xml:space="preserve">    案件审判</t>
  </si>
  <si>
    <t xml:space="preserve">  司法</t>
  </si>
  <si>
    <t xml:space="preserve">    基层司法业务</t>
  </si>
  <si>
    <t xml:space="preserve">    普法宣传</t>
  </si>
  <si>
    <t xml:space="preserve">    公共法律服务</t>
  </si>
  <si>
    <t xml:space="preserve">    国家统一法律职业资格考试</t>
  </si>
  <si>
    <t xml:space="preserve">    社区矫正</t>
  </si>
  <si>
    <t xml:space="preserve">    法治建设</t>
  </si>
  <si>
    <t xml:space="preserve">    其他司法支出</t>
  </si>
  <si>
    <t xml:space="preserve">  其他公共安全支出(款)</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</si>
  <si>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</si>
  <si>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</si>
  <si>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</si>
  <si>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</si>
  <si>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</si>
  <si>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</si>
  <si>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</si>
  <si>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</si>
  <si>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</si>
  <si>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</si>
  <si>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</si>
  <si>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技校教育</t>
  </si>
  <si>
    <t xml:space="preserve">  成人教育</t>
  </si>
  <si>
    <t xml:space="preserve">    成人初等教育</t>
  </si>
  <si>
    <t xml:space="preserve">  广播电视教育</t>
  </si>
  <si>
    <t xml:space="preserve">    广播电视学校</t>
  </si>
  <si>
    <t xml:space="preserve">  特殊教育</t>
  </si>
  <si>
    <t xml:space="preserve">    特殊学校教育</t>
  </si>
  <si>
    <t xml:space="preserve">    其他特殊教育支出</t>
  </si>
  <si>
    <t xml:space="preserve">  进修及培训</t>
  </si>
  <si>
    <t xml:space="preserve">    教师进修</t>
  </si>
  <si>
    <t xml:space="preserve">    干部教育</t>
  </si>
  <si>
    <t xml:space="preserve">    培训支出</t>
  </si>
  <si>
    <t xml:space="preserve">  其他教育支出(款)</t>
  </si>
  <si>
    <t xml:space="preserve">    其他教育支出(项)</t>
  </si>
  <si>
    <t xml:space="preserve">  科学技术管理事务</t>
  </si>
  <si>
    <t xml:space="preserve">    其他科学技术管理事务支出</t>
  </si>
  <si>
    <t xml:space="preserve">  技术研究与开发</t>
  </si>
  <si>
    <t xml:space="preserve">    科技成果转化与扩散</t>
  </si>
  <si>
    <t xml:space="preserve">    其他技术研究与开发支出</t>
  </si>
  <si>
    <t xml:space="preserve">  社会科学</t>
  </si>
  <si>
    <t xml:space="preserve">    社会科学研究</t>
  </si>
  <si>
    <t xml:space="preserve">    其他社会科学支出</t>
  </si>
  <si>
    <t xml:space="preserve">  科学技术普及</t>
  </si>
  <si>
    <t xml:space="preserve">    科普活动</t>
  </si>
  <si>
    <t xml:space="preserve">    青少年科技活动</t>
  </si>
  <si>
    <t xml:space="preserve">    其他科学技术普及支出</t>
  </si>
  <si>
    <t xml:space="preserve">  其他科学技术支出(款)</t>
  </si>
  <si>
    <t xml:space="preserve">    其他科学技术支出(项)</t>
  </si>
  <si>
    <t>文化旅游体育与传媒支出</t>
  </si>
  <si>
    <t xml:space="preserve">  文化和旅游</t>
  </si>
  <si>
    <t xml:space="preserve">    图书馆</t>
  </si>
  <si>
    <t xml:space="preserve">    文化展示及纪念机构</t>
  </si>
  <si>
    <t xml:space="preserve">    文化活动</t>
  </si>
  <si>
    <t xml:space="preserve">    群众文化</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</si>
  <si>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</si>
  <si>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</si>
  <si>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</si>
  <si>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</si>
  <si>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</si>
  <si>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</si>
  <si>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</si>
  <si>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</si>
  <si>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其他文物支出</t>
  </si>
  <si>
    <t xml:space="preserve">  体育</t>
  </si>
  <si>
    <t xml:space="preserve">    体育训练</t>
  </si>
  <si>
    <t xml:space="preserve">    体育场馆</t>
  </si>
  <si>
    <t xml:space="preserve">    群众体育</t>
  </si>
  <si>
    <t xml:space="preserve">    其他体育支出</t>
  </si>
  <si>
    <t xml:space="preserve">  新闻出版电影</t>
  </si>
  <si>
    <t xml:space="preserve">    新闻通讯</t>
  </si>
  <si>
    <t xml:space="preserve">    出版发行</t>
  </si>
  <si>
    <t xml:space="preserve">  广播电视</t>
  </si>
  <si>
    <t xml:space="preserve">    传输发射</t>
  </si>
  <si>
    <t xml:space="preserve">    广播电视事务</t>
  </si>
  <si>
    <t xml:space="preserve">  其他文化旅游体育与传媒支出(款)</t>
  </si>
  <si>
    <t xml:space="preserve">    宣传文化发展专项支出</t>
  </si>
  <si>
    <t xml:space="preserve">    文化产业发展专项支出</t>
  </si>
  <si>
    <t xml:space="preserve">  人力资源和社会保障管理事务</t>
  </si>
  <si>
    <t xml:space="preserve">    劳动保障监察</t>
  </si>
  <si>
    <t xml:space="preserve">    就业管理事务</t>
  </si>
  <si>
    <t xml:space="preserve">    社会保险经办机构</t>
  </si>
  <si>
    <t xml:space="preserve">    劳动关系和维权</t>
  </si>
  <si>
    <t xml:space="preserve">    公共就业服务和职业技能鉴定机构</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</si>
  <si>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</si>
  <si>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</si>
  <si>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</si>
  <si>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</si>
  <si>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</si>
  <si>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</si>
  <si>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</si>
  <si>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</si>
  <si>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</si>
  <si>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</si>
  <si>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</si>
  <si>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</si>
  <si>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</si>
  <si>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其他行政事业单位养老支出</t>
  </si>
  <si>
    <t xml:space="preserve">  就业补助</t>
  </si>
  <si>
    <t xml:space="preserve">    就业创业服务补贴</t>
  </si>
  <si>
    <t xml:space="preserve">    职业培训补贴</t>
  </si>
  <si>
    <t xml:space="preserve">    社会保险补贴</t>
  </si>
  <si>
    <t xml:space="preserve">    公益性岗位补贴</t>
  </si>
  <si>
    <t xml:space="preserve">    就业见习补贴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</si>
  <si>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</si>
  <si>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</si>
  <si>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</si>
  <si>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</si>
  <si>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</si>
  <si>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</si>
  <si>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</si>
  <si>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</si>
  <si>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</si>
  <si>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</si>
  <si>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</si>
  <si>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</si>
  <si>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</si>
  <si>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</si>
  <si>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</si>
  <si>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</si>
  <si>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</si>
  <si>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</si>
  <si>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</si>
  <si>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</si>
  <si>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</si>
  <si>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</si>
  <si>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</si>
  <si>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</si>
  <si>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</si>
  <si>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</si>
  <si>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</si>
  <si>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</si>
  <si>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</si>
  <si>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</si>
  <si>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</si>
  <si>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</si>
  <si>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</si>
  <si>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</si>
  <si>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</si>
  <si>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</si>
  <si>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</si>
  <si>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</si>
  <si>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</si>
  <si>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</si>
  <si>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</si>
  <si>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</si>
  <si>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退役军人管理事务</t>
  </si>
  <si>
    <t xml:space="preserve">    拥军优属</t>
  </si>
  <si>
    <t xml:space="preserve">    其他退役军人事务管理支出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</si>
  <si>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</si>
  <si>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</si>
  <si>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</si>
  <si>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</si>
  <si>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</si>
  <si>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</si>
  <si>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</si>
  <si>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</si>
  <si>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</si>
  <si>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</si>
  <si>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</si>
  <si>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</si>
  <si>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</si>
  <si>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</si>
  <si>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</si>
  <si>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</si>
  <si>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</si>
  <si>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</si>
  <si>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</si>
  <si>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</si>
  <si>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</si>
  <si>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</si>
  <si>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</si>
  <si>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</si>
  <si>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</si>
  <si>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</si>
  <si>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</si>
  <si>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</si>
  <si>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</si>
  <si>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</si>
  <si>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</si>
  <si>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</si>
  <si>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</si>
  <si>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</si>
  <si>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</si>
  <si>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</si>
  <si>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</si>
  <si>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</si>
  <si>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</si>
  <si>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</si>
  <si>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</si>
  <si>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</si>
  <si>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</si>
  <si>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</si>
  <si>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</si>
  <si>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</si>
  <si>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其他环境保护管理事务支出</t>
  </si>
  <si>
    <t xml:space="preserve">  环境监测与监察</t>
  </si>
  <si>
    <t xml:space="preserve">    其他环境监测与监察支出</t>
  </si>
  <si>
    <t xml:space="preserve">  污染防治</t>
  </si>
  <si>
    <t xml:space="preserve">    大气</t>
  </si>
  <si>
    <t xml:space="preserve">    水体</t>
  </si>
  <si>
    <t xml:space="preserve">    固体废弃物与化学品</t>
  </si>
  <si>
    <t xml:space="preserve">    其他污染防治支出</t>
  </si>
  <si>
    <t xml:space="preserve">  自然生态保护</t>
  </si>
  <si>
    <t xml:space="preserve">    农村环境保护</t>
  </si>
  <si>
    <t xml:space="preserve">  天然林保护</t>
  </si>
  <si>
    <t xml:space="preserve">    社会保险补助</t>
  </si>
  <si>
    <t xml:space="preserve">  退耕还林还草</t>
  </si>
  <si>
    <t xml:space="preserve">    退耕现金</t>
  </si>
  <si>
    <t xml:space="preserve">  污染减排</t>
  </si>
  <si>
    <t xml:space="preserve">    生态环境监测与信息</t>
  </si>
  <si>
    <t xml:space="preserve">    生态环境执法监察</t>
  </si>
  <si>
    <t xml:space="preserve">  其他节能环保支出(款)</t>
  </si>
  <si>
    <t xml:space="preserve">    其他节能环保支出(项)</t>
  </si>
  <si>
    <t xml:space="preserve">  城乡社区管理事务</t>
  </si>
  <si>
    <t xml:space="preserve">    城管执法</t>
  </si>
  <si>
    <t xml:space="preserve">    住宅建设与房地产市场监管</t>
  </si>
  <si>
    <t xml:space="preserve">    其他城乡社区管理事务支出</t>
  </si>
  <si>
    <t xml:space="preserve">  城乡社区规划与管理(款)</t>
  </si>
  <si>
    <t xml:space="preserve">    城乡社区规划与管理(项)</t>
  </si>
  <si>
    <t xml:space="preserve">  城乡社区公共设施</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</si>
  <si>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</si>
  <si>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</si>
  <si>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</si>
  <si>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</si>
  <si>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</si>
  <si>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</si>
  <si>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</si>
  <si>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</si>
  <si>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</si>
  <si>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</si>
  <si>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</si>
  <si>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</si>
  <si>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</si>
  <si>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</si>
  <si>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防灾救灾</t>
  </si>
  <si>
    <t xml:space="preserve">    农业生产发展</t>
  </si>
  <si>
    <t xml:space="preserve">    农村合作经济</t>
  </si>
  <si>
    <t xml:space="preserve">    农村社会事业</t>
  </si>
  <si>
    <t xml:space="preserve">    农业资源保护修复与利用</t>
  </si>
  <si>
    <t xml:space="preserve">    农村道路建设</t>
  </si>
  <si>
    <t xml:space="preserve">    农田建设</t>
  </si>
  <si>
    <t xml:space="preserve">    其他农业农村支出</t>
  </si>
  <si>
    <t xml:space="preserve">  林业和草原</t>
  </si>
  <si>
    <t xml:space="preserve">    事业机构</t>
  </si>
  <si>
    <t xml:space="preserve">    森林资源培育</t>
  </si>
  <si>
    <t xml:space="preserve">    森林资源管理</t>
  </si>
  <si>
    <t xml:space="preserve">    森林生态效益补偿</t>
  </si>
  <si>
    <t xml:space="preserve">    动植物保护</t>
  </si>
  <si>
    <t xml:space="preserve">    林区公共支出</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</si>
  <si>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</si>
  <si>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</si>
  <si>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</si>
  <si>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</si>
  <si>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</si>
  <si>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</si>
  <si>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</si>
  <si>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</si>
  <si>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</si>
  <si>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</si>
  <si>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</si>
  <si>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</si>
  <si>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</si>
  <si>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</si>
  <si>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</si>
  <si>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江河湖库水系综合整治</t>
  </si>
  <si>
    <t xml:space="preserve">    水利安全监督</t>
  </si>
  <si>
    <t xml:space="preserve">    信息管理</t>
  </si>
  <si>
    <t xml:space="preserve">    农村人畜饮水</t>
  </si>
  <si>
    <t xml:space="preserve">    其他水利支出</t>
  </si>
  <si>
    <t xml:space="preserve">  巩固脱贫衔接乡村振兴</t>
  </si>
  <si>
    <t xml:space="preserve">    生产发展</t>
  </si>
  <si>
    <t xml:space="preserve">    社会发展</t>
  </si>
  <si>
    <t xml:space="preserve">    贷款奖补和贴息</t>
  </si>
  <si>
    <t xml:space="preserve">    其他巩固脱贫衔接乡村振兴支出</t>
  </si>
  <si>
    <t xml:space="preserve">  农村综合改革</t>
  </si>
  <si>
    <t xml:space="preserve">    对村级公益事业建设的补助</t>
  </si>
  <si>
    <t xml:space="preserve">    对村民委员会和村党支部的补助</t>
  </si>
  <si>
    <t xml:space="preserve">  普惠金融发展支出</t>
  </si>
  <si>
    <t xml:space="preserve">    农业保险保费补贴</t>
  </si>
  <si>
    <t xml:space="preserve">    创业担保贷款贴息及奖补</t>
  </si>
  <si>
    <t xml:space="preserve">  公路水路运输</t>
  </si>
  <si>
    <t xml:space="preserve">    公路建设</t>
  </si>
  <si>
    <t xml:space="preserve">    公路养护</t>
  </si>
  <si>
    <t xml:space="preserve">    公路和运输安全</t>
  </si>
  <si>
    <t xml:space="preserve">    公路运输管理</t>
  </si>
  <si>
    <t xml:space="preserve">    水路运输管理支出</t>
  </si>
  <si>
    <t xml:space="preserve">    其他公路水路运输支出</t>
  </si>
  <si>
    <t xml:space="preserve">  铁路运输</t>
  </si>
  <si>
    <t xml:space="preserve">    其他铁路运输支出</t>
  </si>
  <si>
    <t xml:space="preserve">  民用航空运输</t>
  </si>
  <si>
    <t xml:space="preserve">    其他民用航空运输支出</t>
  </si>
  <si>
    <t xml:space="preserve">  邮政业支出</t>
  </si>
  <si>
    <t xml:space="preserve">    行业监管</t>
  </si>
  <si>
    <t xml:space="preserve">  车辆购置税支出</t>
  </si>
  <si>
    <t xml:space="preserve">    车辆购置税用于公路等基础设施建设支出</t>
  </si>
  <si>
    <t xml:space="preserve">    车辆购置税用于农村公路建设支出</t>
  </si>
  <si>
    <t xml:space="preserve">  其他交通运输支出(款)</t>
  </si>
  <si>
    <t xml:space="preserve">    公共交通运营补助</t>
  </si>
  <si>
    <t xml:space="preserve">    其他交通运输支出(项)</t>
  </si>
  <si>
    <t>资源勘探工业信息等支出</t>
  </si>
  <si>
    <t xml:space="preserve">  制造业</t>
  </si>
  <si>
    <t xml:space="preserve">    其他制造业支出</t>
  </si>
  <si>
    <t xml:space="preserve">  工业和信息产业监管</t>
  </si>
  <si>
    <t xml:space="preserve">    产业发展</t>
  </si>
  <si>
    <t xml:space="preserve">    其他工业和信息产业监管支出</t>
  </si>
  <si>
    <t xml:space="preserve">  国有资产监管</t>
  </si>
  <si>
    <t xml:space="preserve">    其他国有资产监管支出</t>
  </si>
  <si>
    <t xml:space="preserve">  支持中小企业发展和管理支出</t>
  </si>
  <si>
    <t xml:space="preserve">    中小企业发展专项</t>
  </si>
  <si>
    <t xml:space="preserve">  商业流通事务</t>
  </si>
  <si>
    <t xml:space="preserve">    其他商业流通事务支出</t>
  </si>
  <si>
    <t xml:space="preserve">  涉外发展服务支出</t>
  </si>
  <si>
    <t xml:space="preserve">    其他涉外发展服务支出</t>
  </si>
  <si>
    <t xml:space="preserve">  其他商业服务业等支出(款)</t>
  </si>
  <si>
    <t xml:space="preserve">    服务业基础设施建设</t>
  </si>
  <si>
    <t xml:space="preserve">  金融部门行政支出</t>
  </si>
  <si>
    <t xml:space="preserve">  金融发展支出</t>
  </si>
  <si>
    <t xml:space="preserve">    其他金融发展支出</t>
  </si>
  <si>
    <t xml:space="preserve">  自然资源事务</t>
  </si>
  <si>
    <t xml:space="preserve">    土地资源储备支出</t>
  </si>
  <si>
    <t xml:space="preserve">    其他自然资源事务支出</t>
  </si>
  <si>
    <t xml:space="preserve">  气象事务</t>
  </si>
  <si>
    <t xml:space="preserve">    气象事业机构</t>
  </si>
  <si>
    <t xml:space="preserve">    气象服务</t>
  </si>
  <si>
    <t xml:space="preserve">  其他自然资源海洋气象等支出(款)</t>
  </si>
  <si>
    <t xml:space="preserve">    其他自然资源海洋气象等支出(项)</t>
  </si>
  <si>
    <t xml:space="preserve">  保障性安居工程支出</t>
  </si>
  <si>
    <t xml:space="preserve">    棚户区改造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</si>
  <si>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</si>
  <si>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</si>
  <si>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</si>
  <si>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</si>
  <si>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</si>
  <si>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</si>
  <si>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</si>
  <si>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购房补贴</t>
  </si>
  <si>
    <t xml:space="preserve">  粮油储备</t>
  </si>
  <si>
    <t xml:space="preserve">    储备粮油补贴</t>
  </si>
  <si>
    <t xml:space="preserve">  重要商品储备</t>
  </si>
  <si>
    <t xml:space="preserve">    肉类储备</t>
  </si>
  <si>
    <t xml:space="preserve">    应急物资储备</t>
  </si>
  <si>
    <t xml:space="preserve">  应急管理事务</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</si>
  <si>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</si>
  <si>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</si>
  <si>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</si>
  <si>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</si>
  <si>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</si>
  <si>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</si>
  <si>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</si>
  <si>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自然灾害防治</t>
  </si>
  <si>
    <t xml:space="preserve">    地质灾害防治</t>
  </si>
  <si>
    <t xml:space="preserve">    其他自然灾害防治支出</t>
  </si>
  <si>
    <t xml:space="preserve">  自然灾害救灾及恢复重建支出</t>
  </si>
  <si>
    <t xml:space="preserve">    自然灾害救灾补助</t>
  </si>
  <si>
    <t xml:space="preserve">  其他灾害防治及应急管理支出(款)</t>
  </si>
  <si>
    <t xml:space="preserve">    其他灾害防治及应急管理支出(项)</t>
  </si>
  <si>
    <t>其他支出(类)</t>
  </si>
  <si>
    <t xml:space="preserve">  其他支出(款)</t>
  </si>
  <si>
    <t xml:space="preserve">    其他支出(项)</t>
  </si>
  <si>
    <t xml:space="preserve">  地方政府一般债务付息支出</t>
  </si>
  <si>
    <t xml:space="preserve">    地方政府一般债券付息支出</t>
  </si>
  <si>
    <t xml:space="preserve">    地方政府向国际组织借款付息支出</t>
  </si>
  <si>
    <t xml:space="preserve">  地方政府一般债务发行费用支出</t>
  </si>
  <si>
    <t>注：本表详细反映2022年一般公共预算本级支出情况，按《预算法》要求细化到功能分类项级科目。</t>
    <phoneticPr fontId="1" type="noConversion"/>
  </si>
  <si>
    <t xml:space="preserve">  大中型水库移民后期扶持基金支出</t>
  </si>
  <si>
    <t xml:space="preserve">    移民补助</t>
  </si>
  <si>
    <t xml:space="preserve">    基础设施建设和经济发展</t>
  </si>
  <si>
    <t xml:space="preserve">  小型水库移民扶助基金安排的支出</t>
  </si>
  <si>
    <t xml:space="preserve">  国有土地使用权出让收入安排的支出</t>
  </si>
  <si>
    <t xml:space="preserve">    征地和拆迁补偿支出</t>
  </si>
  <si>
    <t xml:space="preserve">    城市建设支出</t>
  </si>
  <si>
    <t xml:space="preserve">    农村基础设施建设支出</t>
  </si>
  <si>
    <t xml:space="preserve">    农村社会事业支出</t>
  </si>
  <si>
    <t xml:space="preserve">    其他国有土地使用权出让收入安排的支出</t>
  </si>
  <si>
    <t xml:space="preserve">  城市基础设施配套费安排的支出</t>
  </si>
  <si>
    <t xml:space="preserve">    城市公共设施</t>
  </si>
  <si>
    <t xml:space="preserve">    其他城市基础设施配套费安排的支出</t>
  </si>
  <si>
    <t xml:space="preserve">  三峡水库库区基金支出</t>
  </si>
  <si>
    <t xml:space="preserve">    解决移民遗留问题</t>
  </si>
  <si>
    <t xml:space="preserve">    其他三峡水库库区基金支出</t>
  </si>
  <si>
    <t xml:space="preserve">  国家重大水利工程建设基金安排的支出</t>
  </si>
  <si>
    <t xml:space="preserve">    三峡后续工作</t>
  </si>
  <si>
    <t xml:space="preserve">  其他政府性基金及对应专项债务收入安排的支出</t>
  </si>
  <si>
    <t xml:space="preserve">    其他地方自行试点项目收益专项债券收入安排的支出  </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</si>
  <si>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</si>
  <si>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</si>
  <si>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</si>
  <si>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</si>
  <si>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用于残疾人事业的彩票公益金支出</t>
  </si>
  <si>
    <t xml:space="preserve">    用于城乡医疗救助的彩票公益金支出</t>
  </si>
  <si>
    <t xml:space="preserve">    用于其他社会公益事业的彩票公益金支出</t>
  </si>
  <si>
    <t xml:space="preserve">  地方政府专项债务付息支出</t>
  </si>
  <si>
    <t xml:space="preserve">    国有土地使用权出让金债务付息支出</t>
  </si>
  <si>
    <t xml:space="preserve">    土地储备专项债券付息支出</t>
  </si>
  <si>
    <t xml:space="preserve">    其他地方自行试点项目收益专项债券付息支出</t>
  </si>
  <si>
    <t xml:space="preserve">  地方政府专项债务发行费用支出</t>
  </si>
  <si>
    <t xml:space="preserve">    国有土地使用权出让金债务发行费用支出</t>
  </si>
  <si>
    <t xml:space="preserve">    其他地方自行试点项目收益专项债券发行费用支出</t>
  </si>
  <si>
    <t>本级支出</t>
    <phoneticPr fontId="1" type="noConversion"/>
  </si>
  <si>
    <t xml:space="preserve">注：本表详细反映2023年一般公共预算转移支付收入和转移支付支出情况。    </t>
    <phoneticPr fontId="1" type="noConversion"/>
  </si>
  <si>
    <t>区人大代表履职补助经费</t>
    <phoneticPr fontId="1" type="noConversion"/>
  </si>
  <si>
    <t>区人大代表活动经费</t>
    <phoneticPr fontId="1" type="noConversion"/>
  </si>
  <si>
    <t>区政协委员镇街小组活动经费</t>
    <phoneticPr fontId="1" type="noConversion"/>
  </si>
  <si>
    <t>非公党建经费</t>
    <phoneticPr fontId="1" type="noConversion"/>
  </si>
  <si>
    <t>党员冬训经费</t>
    <phoneticPr fontId="1" type="noConversion"/>
  </si>
  <si>
    <t>镇街公共法律服务工作站和村居工作室运行补助</t>
    <phoneticPr fontId="1" type="noConversion"/>
  </si>
  <si>
    <t>镇街司法所购买社区矫正服务经费</t>
    <phoneticPr fontId="1" type="noConversion"/>
  </si>
  <si>
    <t>基层人民调解经费</t>
    <phoneticPr fontId="1" type="noConversion"/>
  </si>
  <si>
    <t>网格化社会治理经费</t>
    <phoneticPr fontId="1" type="noConversion"/>
  </si>
  <si>
    <t>严重精神障碍患者监护人以奖代补资金</t>
    <phoneticPr fontId="1" type="noConversion"/>
  </si>
  <si>
    <t>三四级智力精神残疾人护理补贴</t>
    <phoneticPr fontId="1" type="noConversion"/>
  </si>
  <si>
    <t>在村挂职本土人才经费</t>
    <phoneticPr fontId="1" type="noConversion"/>
  </si>
  <si>
    <t>优抚对象医疗补助金</t>
    <phoneticPr fontId="1" type="noConversion"/>
  </si>
  <si>
    <t>优抚对象节日慰问金</t>
    <phoneticPr fontId="1" type="noConversion"/>
  </si>
  <si>
    <t>城市低保金</t>
    <phoneticPr fontId="1" type="noConversion"/>
  </si>
  <si>
    <t>农村低保金</t>
    <phoneticPr fontId="1" type="noConversion"/>
  </si>
  <si>
    <t>临时救助</t>
    <phoneticPr fontId="1" type="noConversion"/>
  </si>
  <si>
    <t>经济困难高龄失能老年人养老服务补贴</t>
    <phoneticPr fontId="1" type="noConversion"/>
  </si>
  <si>
    <t>贫困残疾人生活补贴和重度残疾人护理补贴</t>
    <phoneticPr fontId="1" type="noConversion"/>
  </si>
  <si>
    <t>镇街民政工作购买服务经费</t>
    <phoneticPr fontId="1" type="noConversion"/>
  </si>
  <si>
    <t>老年人高龄津贴</t>
    <phoneticPr fontId="1" type="noConversion"/>
  </si>
  <si>
    <t>困境儿童救助</t>
    <phoneticPr fontId="1" type="noConversion"/>
  </si>
  <si>
    <t>计生惠民</t>
    <phoneticPr fontId="1" type="noConversion"/>
  </si>
  <si>
    <t>松材线虫病除治</t>
    <phoneticPr fontId="1" type="noConversion"/>
  </si>
  <si>
    <t>高速公路及长江绿化土地租用</t>
    <phoneticPr fontId="1" type="noConversion"/>
  </si>
  <si>
    <t>实施河长制河道常规保护费</t>
    <phoneticPr fontId="1" type="noConversion"/>
  </si>
  <si>
    <t>农村自来水水价补贴</t>
    <phoneticPr fontId="1" type="noConversion"/>
  </si>
  <si>
    <t>集中供水工程运行维护费（转移支付部分）</t>
    <phoneticPr fontId="1" type="noConversion"/>
  </si>
  <si>
    <t>到户到人扶持</t>
    <phoneticPr fontId="1" type="noConversion"/>
  </si>
  <si>
    <t>脱贫群众春节慰问</t>
    <phoneticPr fontId="1" type="noConversion"/>
  </si>
  <si>
    <t>防止返贫动态监测和帮扶</t>
    <phoneticPr fontId="1" type="noConversion"/>
  </si>
  <si>
    <t>木耳镇</t>
    <phoneticPr fontId="1" type="noConversion"/>
  </si>
  <si>
    <t>区人大代表履职补助经费</t>
    <phoneticPr fontId="1" type="noConversion"/>
  </si>
  <si>
    <t>区人大代表活动经费</t>
    <phoneticPr fontId="1" type="noConversion"/>
  </si>
  <si>
    <t>区政协委员镇街小组活动经费</t>
    <phoneticPr fontId="1" type="noConversion"/>
  </si>
  <si>
    <t>非公党建经费</t>
    <phoneticPr fontId="1" type="noConversion"/>
  </si>
  <si>
    <t>党员冬训经费</t>
    <phoneticPr fontId="1" type="noConversion"/>
  </si>
  <si>
    <t>镇街司法所购买社区矫正服务经费</t>
    <phoneticPr fontId="1" type="noConversion"/>
  </si>
  <si>
    <t>网格化社会治理经费</t>
    <phoneticPr fontId="1" type="noConversion"/>
  </si>
  <si>
    <t>严重精神障碍患者监护人以奖代补资金</t>
    <phoneticPr fontId="1" type="noConversion"/>
  </si>
  <si>
    <t>三四级智力精神残疾人护理补贴</t>
    <phoneticPr fontId="1" type="noConversion"/>
  </si>
  <si>
    <t>优抚对象医疗补助金</t>
    <phoneticPr fontId="1" type="noConversion"/>
  </si>
  <si>
    <t>优抚对象节日慰问金</t>
    <phoneticPr fontId="1" type="noConversion"/>
  </si>
  <si>
    <t>镇街民政工作购买服务经费</t>
    <phoneticPr fontId="1" type="noConversion"/>
  </si>
  <si>
    <t>困境儿童救助</t>
    <phoneticPr fontId="1" type="noConversion"/>
  </si>
  <si>
    <t>农贸市场管理</t>
    <phoneticPr fontId="1" type="noConversion"/>
  </si>
  <si>
    <t>优抚对象家庭租住重庆市公共租赁住房的租金补助</t>
    <phoneticPr fontId="1" type="noConversion"/>
  </si>
  <si>
    <t>古路镇</t>
    <phoneticPr fontId="1" type="noConversion"/>
  </si>
  <si>
    <t>驻镇驻村工作经费</t>
    <phoneticPr fontId="1" type="noConversion"/>
  </si>
  <si>
    <t>兴隆镇</t>
    <phoneticPr fontId="1" type="noConversion"/>
  </si>
  <si>
    <t>茨竹镇</t>
    <phoneticPr fontId="1" type="noConversion"/>
  </si>
  <si>
    <t>区人大代表工作经费</t>
    <phoneticPr fontId="1" type="noConversion"/>
  </si>
  <si>
    <t>大湾镇</t>
    <phoneticPr fontId="1" type="noConversion"/>
  </si>
  <si>
    <t>堤防护岸维修养护资金</t>
    <phoneticPr fontId="1" type="noConversion"/>
  </si>
  <si>
    <t>龙兴镇</t>
    <phoneticPr fontId="1" type="noConversion"/>
  </si>
  <si>
    <t>商贸监测基层数据采集</t>
    <phoneticPr fontId="1" type="noConversion"/>
  </si>
  <si>
    <t>石船镇</t>
    <phoneticPr fontId="1" type="noConversion"/>
  </si>
  <si>
    <t>关兴石壁缺水片区农田减产补助</t>
    <phoneticPr fontId="1" type="noConversion"/>
  </si>
  <si>
    <t>统景镇</t>
    <phoneticPr fontId="1" type="noConversion"/>
  </si>
  <si>
    <t>大盛镇</t>
    <phoneticPr fontId="1" type="noConversion"/>
  </si>
  <si>
    <t>洛碛镇</t>
    <phoneticPr fontId="1" type="noConversion"/>
  </si>
  <si>
    <t>实施河长制河道常规保护费</t>
    <phoneticPr fontId="1" type="noConversion"/>
  </si>
  <si>
    <t>农村自来水水价补贴</t>
    <phoneticPr fontId="1" type="noConversion"/>
  </si>
  <si>
    <t>实施河长制河道常规保护费</t>
    <phoneticPr fontId="1" type="noConversion"/>
  </si>
  <si>
    <t>农村自来水水价补贴</t>
    <phoneticPr fontId="1" type="noConversion"/>
  </si>
  <si>
    <t>科   目</t>
    <phoneticPr fontId="3" type="noConversion"/>
  </si>
  <si>
    <t>预  算  数</t>
    <phoneticPr fontId="3" type="noConversion"/>
  </si>
  <si>
    <t xml:space="preserve">    物价管理</t>
  </si>
  <si>
    <t xml:space="preserve">    工会事务</t>
  </si>
  <si>
    <t xml:space="preserve">    质量安全监管</t>
  </si>
  <si>
    <t xml:space="preserve">  其他国防支出(款)</t>
  </si>
  <si>
    <t xml:space="preserve">    其他国防支出(项)</t>
  </si>
  <si>
    <t xml:space="preserve">    高等教育</t>
  </si>
  <si>
    <t xml:space="preserve">    成人广播电视教育</t>
  </si>
  <si>
    <t xml:space="preserve">    其他文化旅游体育与传媒支出(项)</t>
  </si>
  <si>
    <t xml:space="preserve">    社会保险业务管理事务</t>
  </si>
  <si>
    <t xml:space="preserve">    对机关事业单位职业年金的补助</t>
  </si>
  <si>
    <t xml:space="preserve">    其他农村生活救助</t>
  </si>
  <si>
    <t xml:space="preserve">    其他公立医院支出</t>
  </si>
  <si>
    <t xml:space="preserve">    土壤</t>
  </si>
  <si>
    <t xml:space="preserve">    森林管护</t>
  </si>
  <si>
    <t xml:space="preserve">    其他退耕还林还草支出</t>
  </si>
  <si>
    <t xml:space="preserve">    渔业发展</t>
  </si>
  <si>
    <t xml:space="preserve">    农村基础设施建设</t>
  </si>
  <si>
    <t xml:space="preserve">    交通运输信息化建设</t>
  </si>
  <si>
    <t xml:space="preserve">  资源勘探开发</t>
  </si>
  <si>
    <t xml:space="preserve">    其他自然灾害救灾及恢复重建支出</t>
  </si>
  <si>
    <t>表17</t>
    <phoneticPr fontId="3" type="noConversion"/>
  </si>
  <si>
    <t>项         目</t>
  </si>
  <si>
    <t>预 算 数</t>
    <phoneticPr fontId="3" type="noConversion"/>
  </si>
  <si>
    <t>小计</t>
    <phoneticPr fontId="3" type="noConversion"/>
  </si>
  <si>
    <t>基本支出</t>
    <phoneticPr fontId="3" type="noConversion"/>
  </si>
  <si>
    <t>项目支出</t>
    <phoneticPr fontId="3" type="noConversion"/>
  </si>
  <si>
    <t>本级支出合计</t>
    <phoneticPr fontId="3" type="noConversion"/>
  </si>
  <si>
    <t>医疗卫生与计划生育支出</t>
  </si>
  <si>
    <t>国土海洋气象等支出</t>
  </si>
  <si>
    <t>经济科目</t>
    <phoneticPr fontId="3" type="noConversion"/>
  </si>
  <si>
    <t>预算数</t>
    <phoneticPr fontId="1" type="noConversion"/>
  </si>
  <si>
    <t>本级基本支出合计</t>
    <phoneticPr fontId="3" type="noConversion"/>
  </si>
  <si>
    <t xml:space="preserve">    土地储备专项债券发行费用支出</t>
  </si>
  <si>
    <t>工资奖金津补贴</t>
    <phoneticPr fontId="1" type="noConversion"/>
  </si>
  <si>
    <t>社会保障缴费</t>
    <phoneticPr fontId="1" type="noConversion"/>
  </si>
  <si>
    <t>住房公积金</t>
    <phoneticPr fontId="1" type="noConversion"/>
  </si>
  <si>
    <t>其他工资福利支出</t>
    <phoneticPr fontId="1" type="noConversion"/>
  </si>
  <si>
    <t>机关工资福利支出</t>
    <phoneticPr fontId="1" type="noConversion"/>
  </si>
  <si>
    <t>机关商品和服务支出</t>
    <phoneticPr fontId="1" type="noConversion"/>
  </si>
  <si>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</si>
  <si>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</si>
  <si>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</si>
  <si>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</si>
  <si>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</si>
  <si>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</si>
  <si>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</si>
  <si>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</si>
  <si>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</si>
  <si>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</si>
  <si>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对事业单位经常性补助</t>
    <phoneticPr fontId="1" type="noConversion"/>
  </si>
  <si>
    <t xml:space="preserve"> 工资福利支出</t>
  </si>
  <si>
    <t xml:space="preserve"> 商品和服务支出</t>
  </si>
  <si>
    <t>对个人和家庭的补助</t>
    <phoneticPr fontId="1" type="noConversion"/>
  </si>
  <si>
    <t xml:space="preserve"> 社会福利和救助</t>
  </si>
  <si>
    <t xml:space="preserve"> 助学金</t>
  </si>
  <si>
    <t xml:space="preserve"> 个人农业生产补贴</t>
  </si>
  <si>
    <t xml:space="preserve"> 离退休费</t>
  </si>
  <si>
    <t>表5</t>
    <phoneticPr fontId="3" type="noConversion"/>
  </si>
  <si>
    <t>表6</t>
    <phoneticPr fontId="3" type="noConversion"/>
  </si>
  <si>
    <t>表7</t>
    <phoneticPr fontId="3" type="noConversion"/>
  </si>
  <si>
    <t>表8</t>
    <phoneticPr fontId="1" type="noConversion"/>
  </si>
  <si>
    <t>表9</t>
    <phoneticPr fontId="3" type="noConversion"/>
  </si>
  <si>
    <t>2022年债务限额</t>
    <phoneticPr fontId="3" type="noConversion"/>
  </si>
  <si>
    <t>一、2021年末地方政府一般债务余额实际数</t>
    <phoneticPr fontId="3" type="noConversion"/>
  </si>
  <si>
    <t>二、2022年末地方政府一般债务限额</t>
    <phoneticPr fontId="3" type="noConversion"/>
  </si>
  <si>
    <t>三、2022年地方政府一般债务发行额</t>
    <phoneticPr fontId="3" type="noConversion"/>
  </si>
  <si>
    <t>四、2022年地方政府一般债务还本支出</t>
    <phoneticPr fontId="3" type="noConversion"/>
  </si>
  <si>
    <t>六、2023年地方政府一般债务限额</t>
    <phoneticPr fontId="3" type="noConversion"/>
  </si>
  <si>
    <t>一、2021年末地方政府专项债务余额实际数</t>
    <phoneticPr fontId="3" type="noConversion"/>
  </si>
  <si>
    <t>二、2022年末地方政府专项债务限额</t>
    <phoneticPr fontId="3" type="noConversion"/>
  </si>
  <si>
    <t>三、2022年地方政府专项债务发行额</t>
    <phoneticPr fontId="3" type="noConversion"/>
  </si>
  <si>
    <t>四、2022年地方政府专项债务还本支出</t>
    <phoneticPr fontId="3" type="noConversion"/>
  </si>
  <si>
    <t>六、2023年地方政府专项债务新增限额</t>
    <phoneticPr fontId="3" type="noConversion"/>
  </si>
  <si>
    <t>七、2023年末地方政府专项债务限额</t>
    <phoneticPr fontId="3" type="noConversion"/>
  </si>
  <si>
    <t>注：1.本表反映本地区上两年度专项债务余额，上一年度专项债务限额、发行额、还本额及余额，本年度专项债务新增限额及限额。
    2.本表由县级以上地方各级财政部门在本级人民代表大会批准预算后二十日内公开。</t>
    <phoneticPr fontId="3" type="noConversion"/>
  </si>
  <si>
    <t>本地区</t>
    <phoneticPr fontId="3" type="noConversion"/>
  </si>
  <si>
    <t>四、2023年还本支出预算数</t>
    <phoneticPr fontId="3" type="noConversion"/>
  </si>
  <si>
    <t xml:space="preserve">         财政预算安排 </t>
    <phoneticPr fontId="3" type="noConversion"/>
  </si>
  <si>
    <t xml:space="preserve">         财政预算安排</t>
    <phoneticPr fontId="3" type="noConversion"/>
  </si>
  <si>
    <t>五、2023年付息支出预算数</t>
    <phoneticPr fontId="3" type="noConversion"/>
  </si>
  <si>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phoneticPr fontId="3" type="noConversion"/>
  </si>
  <si>
    <t>表10</t>
    <phoneticPr fontId="3" type="noConversion"/>
  </si>
  <si>
    <t>表11</t>
    <phoneticPr fontId="3" type="noConversion"/>
  </si>
  <si>
    <t>表12</t>
    <phoneticPr fontId="3" type="noConversion"/>
  </si>
  <si>
    <t>表13</t>
    <phoneticPr fontId="3" type="noConversion"/>
  </si>
  <si>
    <t>表14</t>
    <phoneticPr fontId="3" type="noConversion"/>
  </si>
  <si>
    <t>表15</t>
    <phoneticPr fontId="3" type="noConversion"/>
  </si>
  <si>
    <t>表16</t>
    <phoneticPr fontId="3" type="noConversion"/>
  </si>
  <si>
    <t>表18</t>
    <phoneticPr fontId="3" type="noConversion"/>
  </si>
  <si>
    <t>表20</t>
    <phoneticPr fontId="3" type="noConversion"/>
  </si>
  <si>
    <t>表21</t>
    <phoneticPr fontId="3" type="noConversion"/>
  </si>
  <si>
    <t>表22</t>
    <phoneticPr fontId="3" type="noConversion"/>
  </si>
  <si>
    <t>表24</t>
    <phoneticPr fontId="3" type="noConversion"/>
  </si>
  <si>
    <t>表25</t>
    <phoneticPr fontId="3" type="noConversion"/>
  </si>
  <si>
    <t>表26</t>
    <phoneticPr fontId="3" type="noConversion"/>
  </si>
  <si>
    <t>表27</t>
    <phoneticPr fontId="3" type="noConversion"/>
  </si>
  <si>
    <t>表28</t>
    <phoneticPr fontId="3" type="noConversion"/>
  </si>
  <si>
    <t>表29</t>
    <phoneticPr fontId="3" type="noConversion"/>
  </si>
  <si>
    <t>表30</t>
    <phoneticPr fontId="3" type="noConversion"/>
  </si>
  <si>
    <t>表31</t>
    <phoneticPr fontId="3" type="noConversion"/>
  </si>
  <si>
    <t>表32</t>
    <phoneticPr fontId="3" type="noConversion"/>
  </si>
  <si>
    <t>表33</t>
    <phoneticPr fontId="3" type="noConversion"/>
  </si>
  <si>
    <t>表34</t>
    <phoneticPr fontId="3" type="noConversion"/>
  </si>
  <si>
    <t>表35</t>
    <phoneticPr fontId="3" type="noConversion"/>
  </si>
  <si>
    <t>表36</t>
    <phoneticPr fontId="3" type="noConversion"/>
  </si>
  <si>
    <t>2022年全区财政预算收入执行表</t>
    <phoneticPr fontId="3" type="noConversion"/>
  </si>
  <si>
    <t>2022年全区财政预算支出执行表</t>
    <phoneticPr fontId="1" type="noConversion"/>
  </si>
  <si>
    <t>2022年全区一般公共预算收支执行表</t>
    <phoneticPr fontId="3" type="noConversion"/>
  </si>
  <si>
    <t xml:space="preserve">2022年区级一般公共预算一般转移支付支出执行表 </t>
    <phoneticPr fontId="3" type="noConversion"/>
  </si>
  <si>
    <t xml:space="preserve">2022年区级一般公共预算专项转移支付支出执行表 </t>
    <phoneticPr fontId="3" type="noConversion"/>
  </si>
  <si>
    <t>2022年全区政府性基金预算收支执行表</t>
    <phoneticPr fontId="3" type="noConversion"/>
  </si>
  <si>
    <t xml:space="preserve">2022年区级政府性基金预算转移支付收支执行表 </t>
    <phoneticPr fontId="3" type="noConversion"/>
  </si>
  <si>
    <t>2022年全区国有资本经营预算收支执行表</t>
    <phoneticPr fontId="3" type="noConversion"/>
  </si>
  <si>
    <t>2022年区级国有资本经营预算收支执行表</t>
    <phoneticPr fontId="3" type="noConversion"/>
  </si>
  <si>
    <t>2022年全区社会保险基金预算收支执行表</t>
    <phoneticPr fontId="3" type="noConversion"/>
  </si>
  <si>
    <t>目    录</t>
    <phoneticPr fontId="89" type="noConversion"/>
  </si>
  <si>
    <t>一、2022年预算执行</t>
    <phoneticPr fontId="89" type="noConversion"/>
  </si>
  <si>
    <t>1、一般公共预算</t>
    <phoneticPr fontId="89" type="noConversion"/>
  </si>
  <si>
    <t>表1：2022年全区财政预算收入执行表</t>
    <phoneticPr fontId="1" type="noConversion"/>
  </si>
  <si>
    <t>表2：2022年全区财政预算支出执行表</t>
    <phoneticPr fontId="1" type="noConversion"/>
  </si>
  <si>
    <t>表3：2022年全区一般公共预算收支执行表</t>
    <phoneticPr fontId="1" type="noConversion"/>
  </si>
  <si>
    <t>表4：2022年区级一般公共预算收支执行表</t>
    <phoneticPr fontId="1" type="noConversion"/>
  </si>
  <si>
    <t>表6：2022年区级一般公共预算转移支付收支执行表</t>
    <phoneticPr fontId="1" type="noConversion"/>
  </si>
  <si>
    <t>2、政府性基金预算</t>
    <phoneticPr fontId="89" type="noConversion"/>
  </si>
  <si>
    <t>表9：2022年全区政府性基金预算收支执行表</t>
    <phoneticPr fontId="1" type="noConversion"/>
  </si>
  <si>
    <t>表10：2022年区级政府性基金预算收支执行表</t>
    <phoneticPr fontId="89" type="noConversion"/>
  </si>
  <si>
    <t>3、国有资本经营预算</t>
    <phoneticPr fontId="89" type="noConversion"/>
  </si>
  <si>
    <t>表13：2022年全区国有资本经营预算收支执行表</t>
    <phoneticPr fontId="1" type="noConversion"/>
  </si>
  <si>
    <t>表14：2022年区级国有资本经营预算收支执行表</t>
    <phoneticPr fontId="89" type="noConversion"/>
  </si>
  <si>
    <t>4、社会保险基金预算</t>
    <phoneticPr fontId="89" type="noConversion"/>
  </si>
  <si>
    <t>表15：2022年全区社会保险基金预算收支执行表</t>
    <phoneticPr fontId="1" type="noConversion"/>
  </si>
  <si>
    <t>三、债务情况</t>
    <phoneticPr fontId="89" type="noConversion"/>
  </si>
  <si>
    <t>（分地区）</t>
    <phoneticPr fontId="3" type="noConversion"/>
  </si>
  <si>
    <t>（按经济分类科目）</t>
    <phoneticPr fontId="3" type="noConversion"/>
  </si>
  <si>
    <t>表8：2022年区级一般公共预算专项转移支付支出执行表 （分地区分项目）</t>
    <phoneticPr fontId="89" type="noConversion"/>
  </si>
  <si>
    <t>表5：2022年区级一般公共预算支出执行表（按功能分类科目）</t>
    <phoneticPr fontId="1" type="noConversion"/>
  </si>
  <si>
    <t>表11：2022年区级政府性基金预算支出执行表（按功能分类科目）</t>
    <phoneticPr fontId="89" type="noConversion"/>
  </si>
  <si>
    <t>（按功能分类科目的基本支出和项目支出）</t>
    <phoneticPr fontId="3" type="noConversion"/>
  </si>
  <si>
    <t>（按功能分类科目）</t>
    <phoneticPr fontId="1" type="noConversion"/>
  </si>
  <si>
    <t>2022年区级政府性基金预算支出执行表</t>
    <phoneticPr fontId="3" type="noConversion"/>
  </si>
  <si>
    <t>（分地区分项目）</t>
    <phoneticPr fontId="3" type="noConversion"/>
  </si>
  <si>
    <t>（按功能分类科目）</t>
    <phoneticPr fontId="1" type="noConversion"/>
  </si>
  <si>
    <t>（分地区分项目）</t>
    <phoneticPr fontId="1" type="noConversion"/>
  </si>
  <si>
    <t>表12：2022年区级政府性基金预算转移支付收支执行表 （分地区分项目）</t>
    <phoneticPr fontId="89" type="noConversion"/>
  </si>
  <si>
    <t>公共安全</t>
    <phoneticPr fontId="1" type="noConversion"/>
  </si>
  <si>
    <t>社会保障和就业</t>
    <phoneticPr fontId="1" type="noConversion"/>
  </si>
  <si>
    <t>卫生健康</t>
    <phoneticPr fontId="1" type="noConversion"/>
  </si>
  <si>
    <t>农林水</t>
    <phoneticPr fontId="1" type="noConversion"/>
  </si>
  <si>
    <t>商业服务业等</t>
    <phoneticPr fontId="1" type="noConversion"/>
  </si>
  <si>
    <t>住房保障支出</t>
    <phoneticPr fontId="1" type="noConversion"/>
  </si>
  <si>
    <t>一般公共服务</t>
    <phoneticPr fontId="1" type="noConversion"/>
  </si>
  <si>
    <t>文化体育与传媒</t>
    <phoneticPr fontId="1" type="noConversion"/>
  </si>
  <si>
    <t>灾害防治及应急管理支出</t>
    <phoneticPr fontId="1" type="noConversion"/>
  </si>
  <si>
    <t>灾害防治及应急管理</t>
  </si>
  <si>
    <t>城乡社区支出</t>
    <phoneticPr fontId="1" type="noConversion"/>
  </si>
  <si>
    <t>城乡社区</t>
  </si>
  <si>
    <t>节能环保</t>
    <phoneticPr fontId="1" type="noConversion"/>
  </si>
  <si>
    <t>交通运输</t>
    <phoneticPr fontId="1" type="noConversion"/>
  </si>
  <si>
    <t>一、2022年发行执行数</t>
    <phoneticPr fontId="3" type="noConversion"/>
  </si>
  <si>
    <t>二、2022年还本支出执行数</t>
    <phoneticPr fontId="3" type="noConversion"/>
  </si>
  <si>
    <t>三、2022年付息支出执行数</t>
    <phoneticPr fontId="3" type="noConversion"/>
  </si>
  <si>
    <t xml:space="preserve">   注：2022年地方政府债务限额208.4亿元=市财政局下达的2021年政府债务限额187.7亿元+2022年新增政府债务限额20.7亿元。</t>
    <phoneticPr fontId="3" type="noConversion"/>
  </si>
  <si>
    <t>注：本表详细反映2022年一般公共预算转移支付收入和转移支付支出情况。</t>
    <phoneticPr fontId="1" type="noConversion"/>
  </si>
  <si>
    <t xml:space="preserve">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phoneticPr fontId="1" type="noConversion"/>
  </si>
  <si>
    <t xml:space="preserve">注：1.本表直观反映2022年一般公共预算收入与支出的平衡关系。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t>
    <phoneticPr fontId="1" type="noConversion"/>
  </si>
  <si>
    <t>注：1.本表直观反映2022年政府性基金预算收入与支出的平衡关系。
    2.收入总计（本级收入合计+转移性收入合计）=支出总计（本级支出合计+转移性支出合计）。</t>
    <phoneticPr fontId="1" type="noConversion"/>
  </si>
  <si>
    <t>注：1.本表直观反映2022年国有资本经营预算收入与支出的平衡关系。
    2.收入总计（本级收入合计+转移性收入合计）=支出总计（本级支出合计+转移性支出合计）。</t>
    <phoneticPr fontId="1" type="noConversion"/>
  </si>
  <si>
    <t xml:space="preserve">注：1.本表直观反映2023年一般公共预算收入与支出的平衡关系。
    2.收入总计（本级收入合计+转移性收入合计）=支出总计（本级支出合计+转移性支出合计）。
   </t>
    <phoneticPr fontId="1" type="noConversion"/>
  </si>
  <si>
    <t>注：1.本表直观反映2023年政府性基金预算收入与支出的平衡关系。
    2.收入总计（本级收入合计+转移性收入合计）=支出总计（本级支出合计+转移性支出合计）。</t>
    <phoneticPr fontId="1" type="noConversion"/>
  </si>
  <si>
    <t>注：1.本表直观反映2023年国有资本经营预算收入与支出的平衡关系。
    2.收入总计（本级收入合计+转移性收入合计）=支出总计（本级支出合计+转移性支出合计）。</t>
    <phoneticPr fontId="1" type="noConversion"/>
  </si>
  <si>
    <t>注：1.本表直观反映2023年国有资本经营预算收入与支出的平衡关系。
    2.收入总计（本级收入合计+转移性收入合计）=支出总计（本级支出合计+转移性支出合计）。</t>
    <phoneticPr fontId="1" type="noConversion"/>
  </si>
  <si>
    <t>表7：2022年区级一般公共预算一般转移支付支出执行表（分地区）</t>
    <phoneticPr fontId="1" type="noConversion"/>
  </si>
  <si>
    <t>表16：2023年全区财政预算收入执行表</t>
    <phoneticPr fontId="1" type="noConversion"/>
  </si>
  <si>
    <t>表17：2023年全区财政预算支出执行表</t>
    <phoneticPr fontId="89" type="noConversion"/>
  </si>
  <si>
    <t xml:space="preserve">2023年全区一般公共预算收支预算表 </t>
    <phoneticPr fontId="3" type="noConversion"/>
  </si>
  <si>
    <t>表18：2023年全区一般公共预算收支预算表</t>
    <phoneticPr fontId="89" type="noConversion"/>
  </si>
  <si>
    <t xml:space="preserve">表19：2023年区级一般公共预算收支预算表 </t>
    <phoneticPr fontId="89" type="noConversion"/>
  </si>
  <si>
    <r>
      <t xml:space="preserve">2023年区级一般公共预算支出预算表
</t>
    </r>
    <r>
      <rPr>
        <sz val="12"/>
        <color theme="1"/>
        <rFont val="宋体"/>
        <family val="3"/>
        <charset val="134"/>
        <scheme val="minor"/>
      </rPr>
      <t>（按功能分类科目）</t>
    </r>
    <phoneticPr fontId="3" type="noConversion"/>
  </si>
  <si>
    <t>2023年区级一般公共预算支出预算表</t>
    <phoneticPr fontId="3" type="noConversion"/>
  </si>
  <si>
    <t>表20：2023年区级一般公共预算支出预算表（按功能分类科目）</t>
    <phoneticPr fontId="89" type="noConversion"/>
  </si>
  <si>
    <t>表21：2023年区级一般公共预算支出预算表（按功能分类科目的基本支出和项目支出）</t>
    <phoneticPr fontId="89" type="noConversion"/>
  </si>
  <si>
    <t>2023年区级一般公共预算本级基本支出预算表</t>
    <phoneticPr fontId="3" type="noConversion"/>
  </si>
  <si>
    <t>2023年区级一般公共预算转移支付收支预算表</t>
    <phoneticPr fontId="3" type="noConversion"/>
  </si>
  <si>
    <t>表22：2023年区级一般公共预算基本支出预算表（按经济分类科目）</t>
    <phoneticPr fontId="89" type="noConversion"/>
  </si>
  <si>
    <t>表23：2023年区级一般公共预算转移支付收支预算表</t>
    <phoneticPr fontId="89" type="noConversion"/>
  </si>
  <si>
    <t>表24：2023年区级一般公共预算一般转移支付支出预算表 （分地区）</t>
    <phoneticPr fontId="89" type="noConversion"/>
  </si>
  <si>
    <t>表25：2023年区级一般公共预算专项转移支付支出预算表（分地区分项目）</t>
    <phoneticPr fontId="89" type="noConversion"/>
  </si>
  <si>
    <t>表26：2023年全区政府性基金预算收支预算表</t>
    <phoneticPr fontId="1" type="noConversion"/>
  </si>
  <si>
    <t>2023年区级一般公共预算一般转移支付支出预算表</t>
    <phoneticPr fontId="3" type="noConversion"/>
  </si>
  <si>
    <t>2023年区级一般公共预算专项转移支付支出预算表</t>
    <phoneticPr fontId="3" type="noConversion"/>
  </si>
  <si>
    <t>2023年全区政府性基金预算收支预算表</t>
    <phoneticPr fontId="3" type="noConversion"/>
  </si>
  <si>
    <t>2023年区级政府性基金预算收支预算表</t>
    <phoneticPr fontId="3" type="noConversion"/>
  </si>
  <si>
    <t>2023年区级政府性基金预算支出预算表</t>
    <phoneticPr fontId="3" type="noConversion"/>
  </si>
  <si>
    <t>表27：2023年区级政府性基金预算收支预算表</t>
    <phoneticPr fontId="89" type="noConversion"/>
  </si>
  <si>
    <t>表28：2023年区级政府性基金预算支出预算表 （按功能分类科目）</t>
    <phoneticPr fontId="89" type="noConversion"/>
  </si>
  <si>
    <t>表29：2023年区级政府性基金预算转移支付收支预算表</t>
    <phoneticPr fontId="89" type="noConversion"/>
  </si>
  <si>
    <t>2023年区级政府性基金预算转移支付收支预算表</t>
    <phoneticPr fontId="3" type="noConversion"/>
  </si>
  <si>
    <t>2023年全区国有资本经营预算收支预算表</t>
    <phoneticPr fontId="3" type="noConversion"/>
  </si>
  <si>
    <t>2023年区级国有资本经营预算收支预算表</t>
    <phoneticPr fontId="3" type="noConversion"/>
  </si>
  <si>
    <t>2023年全区社会保险基金预算收支预算表</t>
    <phoneticPr fontId="3" type="noConversion"/>
  </si>
  <si>
    <t>渝北区2022年地方政府债务限额及余额情况表</t>
    <phoneticPr fontId="3" type="noConversion"/>
  </si>
  <si>
    <t>渝北区2022年和2023年地方政府一般债务余额情况表</t>
    <phoneticPr fontId="3" type="noConversion"/>
  </si>
  <si>
    <t>渝北区2022年和2023年地方政府专项债务余额情况表</t>
    <phoneticPr fontId="3" type="noConversion"/>
  </si>
  <si>
    <t>渝北区地方政府债券发行及还本付息情况表</t>
    <phoneticPr fontId="3" type="noConversion"/>
  </si>
  <si>
    <t>表30：2023年全区国有资本经营预算收支预算表</t>
    <phoneticPr fontId="1" type="noConversion"/>
  </si>
  <si>
    <t>表31：2023年区级国有资本经营预算收支预算表</t>
    <phoneticPr fontId="89" type="noConversion"/>
  </si>
  <si>
    <t>表32：2023年全区社会保险基金预算收支预算表</t>
    <phoneticPr fontId="89" type="noConversion"/>
  </si>
  <si>
    <t>表33：渝北区2022年地方政府债务限额及余额情况表</t>
    <phoneticPr fontId="1" type="noConversion"/>
  </si>
  <si>
    <t>表34：渝北区2022年和2023年地方政府一般债务余额情况表</t>
    <phoneticPr fontId="89" type="noConversion"/>
  </si>
  <si>
    <t>表35：渝北区2022年和2023年地方政府专项债务余额情况表</t>
    <phoneticPr fontId="89" type="noConversion"/>
  </si>
  <si>
    <t>表36：渝北区地方政府债券发行及还本付息情况表</t>
    <phoneticPr fontId="89" type="noConversion"/>
  </si>
  <si>
    <t>年初预留</t>
  </si>
  <si>
    <t xml:space="preserve">    保障性租赁住房</t>
    <phoneticPr fontId="1" type="noConversion"/>
  </si>
  <si>
    <t>增长%</t>
    <phoneticPr fontId="3" type="noConversion"/>
  </si>
  <si>
    <t>增长%</t>
    <phoneticPr fontId="3" type="noConversion"/>
  </si>
  <si>
    <t>增长%</t>
    <phoneticPr fontId="1" type="noConversion"/>
  </si>
  <si>
    <t>增长%</t>
    <phoneticPr fontId="3" type="noConversion"/>
  </si>
  <si>
    <t>增长%</t>
    <phoneticPr fontId="3" type="noConversion"/>
  </si>
  <si>
    <t>二、2023年预算安排</t>
    <phoneticPr fontId="89" type="noConversion"/>
  </si>
  <si>
    <t>2023年全区财政预算收入预算表</t>
    <phoneticPr fontId="3" type="noConversion"/>
  </si>
  <si>
    <t>2023年全区财政预算支出预算表</t>
    <phoneticPr fontId="1" type="noConversion"/>
  </si>
  <si>
    <t>五、2022年末地方政府专项债务余额预计数</t>
    <phoneticPr fontId="3" type="noConversion"/>
  </si>
  <si>
    <t>五、2022年末地方政府一般债务余额执行数</t>
    <phoneticPr fontId="3" type="noConversion"/>
  </si>
  <si>
    <t>2022年债务余额执行数</t>
    <phoneticPr fontId="3" type="noConversion"/>
  </si>
  <si>
    <t>2023年区级一般公共预算收支预算表</t>
    <phoneticPr fontId="3" type="noConversion"/>
  </si>
  <si>
    <t>编制单位：渝北区财政局</t>
    <phoneticPr fontId="3" type="noConversion"/>
  </si>
  <si>
    <t>项目</t>
    <phoneticPr fontId="3" type="noConversion"/>
  </si>
  <si>
    <t>2022年预算</t>
    <phoneticPr fontId="3" type="noConversion"/>
  </si>
  <si>
    <t>2023年预算</t>
    <phoneticPr fontId="3" type="noConversion"/>
  </si>
  <si>
    <t>两年预算数握比较</t>
    <phoneticPr fontId="3" type="noConversion"/>
  </si>
  <si>
    <t>金额</t>
    <phoneticPr fontId="3" type="noConversion"/>
  </si>
  <si>
    <t>增（减）</t>
    <phoneticPr fontId="3" type="noConversion"/>
  </si>
  <si>
    <t>合计</t>
  </si>
  <si>
    <t>因公出国（境）费</t>
  </si>
  <si>
    <t>公务接待费</t>
  </si>
  <si>
    <t>公务用车购置及运行</t>
    <phoneticPr fontId="3" type="noConversion"/>
  </si>
  <si>
    <t>公务用车购置费</t>
  </si>
  <si>
    <t>公务用车运行费</t>
  </si>
  <si>
    <t>2023年“三公”经费预算情况表</t>
    <phoneticPr fontId="3" type="noConversion"/>
  </si>
  <si>
    <t>单位：万元</t>
    <phoneticPr fontId="3" type="noConversion"/>
  </si>
  <si>
    <t>2023年渝北区重点项目预算及绩效目标情况</t>
    <phoneticPr fontId="1" type="noConversion"/>
  </si>
  <si>
    <t>单位：万元</t>
    <phoneticPr fontId="1" type="noConversion"/>
  </si>
  <si>
    <t>项目主管部门</t>
  </si>
  <si>
    <t>预算单位</t>
  </si>
  <si>
    <t>预算项目</t>
  </si>
  <si>
    <t>金额</t>
    <phoneticPr fontId="1" type="noConversion"/>
  </si>
  <si>
    <t>项目整体绩效目标</t>
    <phoneticPr fontId="1" type="noConversion"/>
  </si>
  <si>
    <t>合       计</t>
    <phoneticPr fontId="1" type="noConversion"/>
  </si>
  <si>
    <t>区卫健委</t>
    <phoneticPr fontId="1" type="noConversion"/>
  </si>
  <si>
    <t>区卫健委（本级）</t>
    <phoneticPr fontId="1" type="noConversion"/>
  </si>
  <si>
    <t xml:space="preserve"> 疫情防控专项经费</t>
    <phoneticPr fontId="1" type="noConversion"/>
  </si>
  <si>
    <t>支付隔离酒店、区外方舱等疫情防控隔离场所发生的防疫费用。保障酒店工作组、转阳专班已发生的相关经费，志愿者临时性工作补助等。进一步减轻疫情对经济社会发展和群众身体健康的负面影响。</t>
    <phoneticPr fontId="1" type="noConversion"/>
  </si>
  <si>
    <t>区医保局</t>
    <phoneticPr fontId="1" type="noConversion"/>
  </si>
  <si>
    <t>区医疗保障事务中心</t>
    <phoneticPr fontId="1" type="noConversion"/>
  </si>
  <si>
    <t xml:space="preserve"> 医疗救助资金</t>
    <phoneticPr fontId="1" type="noConversion"/>
  </si>
  <si>
    <t>保障医疗救助对象医疗救助资助参保及待遇享受。门诊和住院医疗救助人次≥14万人次，费用及时支付率≥90%，全区医疗救助人群得到医疗救助效果“优”，救助对象满意度≥98%。</t>
    <phoneticPr fontId="1" type="noConversion"/>
  </si>
  <si>
    <t>区教委</t>
    <phoneticPr fontId="1" type="noConversion"/>
  </si>
  <si>
    <t>区教委（本级）</t>
    <phoneticPr fontId="1" type="noConversion"/>
  </si>
  <si>
    <t xml:space="preserve"> 义务教育薄弱环节改善与能力提升资金</t>
    <phoneticPr fontId="1" type="noConversion"/>
  </si>
  <si>
    <t>对全区约70所义务教育学校改善办学条件。社会满意度&gt;95%。</t>
    <phoneticPr fontId="1" type="noConversion"/>
  </si>
  <si>
    <t>区学生资助管理中心</t>
    <phoneticPr fontId="1" type="noConversion"/>
  </si>
  <si>
    <t xml:space="preserve"> 各类教育资助资金</t>
    <phoneticPr fontId="1" type="noConversion"/>
  </si>
  <si>
    <t>促进义务教育均衡发展和教育公平，保障和改善民生、构建和谐社会，保障全区13762名贫困生顺利入学。为贫困家庭学生减轻家庭经济负担2194万元。</t>
    <phoneticPr fontId="1" type="noConversion"/>
  </si>
  <si>
    <t>区农业农村委</t>
    <phoneticPr fontId="1" type="noConversion"/>
  </si>
  <si>
    <t>区农业技术推广站</t>
    <phoneticPr fontId="1" type="noConversion"/>
  </si>
  <si>
    <t xml:space="preserve"> 耕地地力保护补贴</t>
    <phoneticPr fontId="1" type="noConversion"/>
  </si>
  <si>
    <t>耕地地力保护补贴惠及全区9万余农户，补贴面积18万余亩。耕地地力保护和种粮大户补贴资金执行率100%。减少耕地撂荒地，推动农业生产发展。保障农业生产持续发展“优”。</t>
    <phoneticPr fontId="1" type="noConversion"/>
  </si>
  <si>
    <t>区水利局</t>
    <phoneticPr fontId="1" type="noConversion"/>
  </si>
  <si>
    <t>区水利局（本级）</t>
    <phoneticPr fontId="1" type="noConversion"/>
  </si>
  <si>
    <t xml:space="preserve"> 2023年三峡工程后续工作项目</t>
    <phoneticPr fontId="1" type="noConversion"/>
  </si>
  <si>
    <t>一是通过移民安稳致富和促进库区经济社会发展类14个项目的实施，促使库区18212人移民群众受益；二是通过库区生态环境建设与保护类2个项目的实施，进一步提升库区岸线环境整治率；三是通过库区地质灾害防治类3个项目的实施，使移民群众生命财产安全得到有效保障；四是通过三峡工程综合管理能力建设类1个项目的实施，满足移民安置区精细化治理的需求。</t>
    <phoneticPr fontId="1" type="noConversion"/>
  </si>
  <si>
    <t>区住建委</t>
    <phoneticPr fontId="1" type="noConversion"/>
  </si>
  <si>
    <t>区住建委（本级）</t>
    <phoneticPr fontId="1" type="noConversion"/>
  </si>
  <si>
    <t xml:space="preserve"> 物业管理</t>
    <phoneticPr fontId="1" type="noConversion"/>
  </si>
  <si>
    <t>完成老旧住宅增设电梯发放补助420台的总目标。开展物业企业及各街道、社区培训活动约1000人。星级考核物业小区补贴数≥900个。群众满意率≥90%。</t>
    <phoneticPr fontId="1" type="noConversion"/>
  </si>
  <si>
    <t xml:space="preserve"> 城镇老旧小区改造资金</t>
    <phoneticPr fontId="1" type="noConversion"/>
  </si>
  <si>
    <t>进行老旧小区改造提升，进一步改善群众居住条件。新开工改造56个小区，213.76万平方米，467栋楼，21799户。</t>
    <phoneticPr fontId="1" type="noConversion"/>
  </si>
  <si>
    <t>2023年中央财政保障性安居工程</t>
    <phoneticPr fontId="1" type="noConversion"/>
  </si>
  <si>
    <t>对渝北区保障性租赁住房房源筹集的租赁补贴、向符合条件的在市场租赁住房的保障家庭发放租赁补贴等。保障性租赁住房套数≥1577套，保障性租赁补贴发放人次≥130人次。</t>
    <phoneticPr fontId="1" type="noConversion"/>
  </si>
  <si>
    <t>区交通局</t>
    <phoneticPr fontId="1" type="noConversion"/>
  </si>
  <si>
    <t>区交通局（本级）</t>
    <phoneticPr fontId="1" type="noConversion"/>
  </si>
  <si>
    <t xml:space="preserve"> 普通公路日常养护（2023年）</t>
    <phoneticPr fontId="1" type="noConversion"/>
  </si>
  <si>
    <t>以“畅、安、舒、美”为总体目标要求，加强全区普通公路养护管理，保证公路使用寿命。公路优良中率&gt;75%,维护国省道里程194公里、县道里程530公里、乡道里程598公里。</t>
    <phoneticPr fontId="1" type="noConversion"/>
  </si>
  <si>
    <t>区交通局</t>
    <phoneticPr fontId="1" type="noConversion"/>
  </si>
  <si>
    <t xml:space="preserve"> 渝北区G210茨竹至邻水段新建工程</t>
    <phoneticPr fontId="1" type="noConversion"/>
  </si>
  <si>
    <t>渝北区G210茨竹至邻水段新建工程。3公里国道由三级公路升级为一级公路。</t>
    <phoneticPr fontId="1" type="noConversion"/>
  </si>
  <si>
    <t xml:space="preserve"> 车辆购置税收入补助地方资金</t>
    <phoneticPr fontId="1" type="noConversion"/>
  </si>
  <si>
    <t>全年完成100公里“四好农村路”建设任务，支付往年“四好农村路”项目未支付资金。构建绿色交通体系，有效提升全区公路服务水平改善渝北区的交通状况，促进农村产业发展。</t>
    <phoneticPr fontId="1" type="noConversion"/>
  </si>
  <si>
    <t>区城市管理局</t>
    <phoneticPr fontId="1" type="noConversion"/>
  </si>
  <si>
    <t>区城市管理局（本级）</t>
    <phoneticPr fontId="1" type="noConversion"/>
  </si>
  <si>
    <t xml:space="preserve"> 渝北区城区垃圾清运服务费</t>
    <phoneticPr fontId="1" type="noConversion"/>
  </si>
  <si>
    <t>1、生活垃圾日产日清，居民生活环境干净整洁；2、每日定期冲洗车辆和垃圾收集站，保持车辆和垃圾站自身整洁；3、城区文明指数测评达到优良水平。</t>
    <phoneticPr fontId="1" type="noConversion"/>
  </si>
  <si>
    <t>区公园管理中心</t>
    <phoneticPr fontId="1" type="noConversion"/>
  </si>
  <si>
    <t xml:space="preserve"> 公园市场化管护</t>
    <phoneticPr fontId="1" type="noConversion"/>
  </si>
  <si>
    <t>通过市场化运作，保证龙头寺公园、桃源公园、盘溪河片区公园（包含盘溪河公园、五一水库、大龙山公园、花卉园后山社区公园）、回兴片区公园（包含黄桷坪公园、木鱼石公园、宝圣湖公园、果塘湖公园、金山公园、翠屏山公园）、沐仙湖、花卉园、金兰路游园及祥和公园的正常运行，管护达到一级公园管护标准。园林绿化达到“五无”效果（即：无黄土祼露、无枯死枝、无病虫害、无杂草、无暴露垃圾），确保植株长势良好，公园整体景观优美。环境卫生达到干净、整洁、清爽。</t>
    <phoneticPr fontId="1" type="noConversion"/>
  </si>
  <si>
    <t>园林绿化管理中心</t>
    <phoneticPr fontId="1" type="noConversion"/>
  </si>
  <si>
    <t xml:space="preserve"> 园林绿化市场化运行</t>
    <phoneticPr fontId="1" type="noConversion"/>
  </si>
  <si>
    <t>做好辖区366余万平方米绿地和9万余株行道树的日常管护工作，通过严格合理的考核办法，将园林绿化市场化运行工作开展得更好。群众满意度≥95%。</t>
    <phoneticPr fontId="1" type="noConversion"/>
  </si>
  <si>
    <t>区经信委</t>
    <phoneticPr fontId="1" type="noConversion"/>
  </si>
  <si>
    <t>区经信委（本级）</t>
    <phoneticPr fontId="1" type="noConversion"/>
  </si>
  <si>
    <t xml:space="preserve"> 市工业和信息化专项资金</t>
    <phoneticPr fontId="1" type="noConversion"/>
  </si>
  <si>
    <t>推动我区工业和信息化产业平稳发展。扶持工业企业数≤200家，企业满意度≥90%。</t>
    <phoneticPr fontId="1" type="noConversion"/>
  </si>
  <si>
    <t>区财政代编</t>
    <phoneticPr fontId="1" type="noConversion"/>
  </si>
  <si>
    <t>社保科代编</t>
    <phoneticPr fontId="1" type="noConversion"/>
  </si>
  <si>
    <t xml:space="preserve"> 就业专项资金</t>
    <phoneticPr fontId="1" type="noConversion"/>
  </si>
  <si>
    <t>重点用于支付社保补贴、就业见习补贴、交通补贴，帮助登记失业人员、低保转就业人员、高校毕业生、农民工、退役军人等就业困难重点群体再业创业，确保就业大局稳定。年末城镇登记失业率≤5.5%。</t>
    <phoneticPr fontId="1" type="noConversion"/>
  </si>
  <si>
    <t xml:space="preserve"> 城乡基本公共卫生服务补助</t>
    <phoneticPr fontId="1" type="noConversion"/>
  </si>
  <si>
    <t>通过基本公共卫生管理项目传染病管理、健康教育宣传、培训、慢性病、食源性疾监测及孕产妇保健等工作，着力提升我区基本公共卫生质量。传染病和突发公共卫生事件报告率≥95%，地方病核心指标监测率≥90%。</t>
    <phoneticPr fontId="1" type="noConversion"/>
  </si>
  <si>
    <t>预算科代编</t>
    <phoneticPr fontId="1" type="noConversion"/>
  </si>
  <si>
    <t xml:space="preserve"> 2023年基本建设切块资金</t>
    <phoneticPr fontId="1" type="noConversion"/>
  </si>
  <si>
    <t>动态保障已纳入2023年政府投资计划的需要区级财政资金保障的项目。</t>
    <phoneticPr fontId="1" type="noConversion"/>
  </si>
  <si>
    <t>2023年渝北区重大政策保障支出预算表</t>
    <phoneticPr fontId="3" type="noConversion"/>
  </si>
  <si>
    <t>单位：万元</t>
    <phoneticPr fontId="89" type="noConversion"/>
  </si>
  <si>
    <t>主管部门</t>
    <phoneticPr fontId="89" type="noConversion"/>
  </si>
  <si>
    <t>预算单位</t>
    <phoneticPr fontId="89" type="noConversion"/>
  </si>
  <si>
    <t>项目名称</t>
    <phoneticPr fontId="89" type="noConversion"/>
  </si>
  <si>
    <t>金额</t>
    <phoneticPr fontId="89" type="noConversion"/>
  </si>
  <si>
    <t>绩效目标</t>
    <phoneticPr fontId="89" type="noConversion"/>
  </si>
  <si>
    <t>2023年三峡工程后续工作项目</t>
  </si>
  <si>
    <t>通过移民安稳致富和促进库区经济社会发展类14个项目的实施，促使库区18212人移民群众受益;通过库区生态环境建设与保护类2个项目的实施，进一步提升库区岸线环境整治率;通过库区地质灾害防治类3个项目的实施，使移民群众生命财产安全得到有效保障;通过三峡工程综合管理能力建设类1个项目的实施，满足移民安置区精细化治理的需求</t>
  </si>
  <si>
    <t>城乡居民基本医疗保险财政补助</t>
  </si>
  <si>
    <t>确保符合享受财政补助的城乡居民参保人应保尽保，增加居民医保基金收入，确保基金平稳运行。</t>
  </si>
  <si>
    <t>城镇老旧小区改造资金</t>
  </si>
  <si>
    <t>进行老旧小区改造提升，进一步改善群众居住条件。新开工改造56个小区，213.76万平方米，467栋楼，21799户。</t>
  </si>
  <si>
    <t>市工业和信息化专项资金</t>
  </si>
  <si>
    <t>贯彻落实市委、市政府工作部署，加快建设国家重要先进制造业中心，推动产业高端化、智能化、绿色化发展，加力提振工业经济确保稳增长。</t>
  </si>
  <si>
    <t>就业专项资金</t>
  </si>
  <si>
    <t>发挥就业补助资金效益，确保就业大局稳定。重点用于支付社保补贴、就业见习补贴、交通补贴，帮助登记失业人员、低保转就业人员、高校毕业生、农民工、退役军人等就业困难重点群体再业创业，确保就业大局稳定。</t>
  </si>
  <si>
    <t>民转公学校过渡期人员经费</t>
  </si>
  <si>
    <t>根据相关文件要求，对民转公学校过渡期内按照“经费保障水平不降低、教师待遇不降低”原则，由区财政对民转公学校给予全额保障,保障民转公学校人员经费，保障办学质量。</t>
  </si>
  <si>
    <t>渝北区城区垃圾清运服务费</t>
  </si>
  <si>
    <t>1、生活垃圾日产日清，居民生活环境干净整洁；2、每日定期冲洗车辆和垃圾收集站，保持车辆和垃圾站自身整洁；3、城区文明指数测评达到优良水平。</t>
  </si>
  <si>
    <t>民转公过渡期人员经费补差</t>
  </si>
  <si>
    <t>根据相关文件要求，对民转公学校过渡期内按照“经费保障水平不降低、教师待遇不降低”原则,按照各类人员核定标准，保障民转公学校人员经费。</t>
  </si>
  <si>
    <t>医疗救助资金</t>
  </si>
  <si>
    <t>保障医疗救助人群资助参保和待遇保障。一是资助居民、家庭困难大学生参加居民基本医疗保险；二是对困难家庭实施门诊救助；三是对困难家庭实施住院诊救助；四是资助待定优抚群体参加居民基本医疗保险。</t>
  </si>
  <si>
    <t>提前下达2023年中央财政保障性安居工程补助资金</t>
  </si>
  <si>
    <t>以2023年12月31日为标准时点，依据市财政局下发的2023年中央财政保障性安居工程补助资金预算的通知，对渝北区保障性租赁住房房源筹集的租赁补贴、向符合条件的在市场租赁住房的保障家庭发放租赁补贴等。</t>
  </si>
  <si>
    <t>义务教育薄弱环节改善与能力提升资金</t>
  </si>
  <si>
    <t>为切实改善区义务教育薄弱环节与能力提升，促进办学条件全面提升及义务教育均衡和可持续发展，重点实施实验室、功能室升级改造，运动场改造项目，对义务教育学校网络教学环境实现全覆盖等。</t>
  </si>
  <si>
    <t>耕地地力保护补贴</t>
  </si>
  <si>
    <t>耕地地力保护补贴惠及全区9万余农户，补贴面积18万余亩，开展各项审核、检查、资金发放等工作；为种粮农民提供补贴政策宣传，召开会议、培训、实地审核数据、调解矛盾纠纷，接待上访人员；数据库建设、资料档案建设、开展专项检查、绩效评价。耕地地力保护和种粮大户补贴资金执行率100%。</t>
  </si>
  <si>
    <t>城乡基本公共卫生服务补助</t>
  </si>
  <si>
    <t>通过基本公共卫生管理项目传染病管理、健康教育宣传、培训、慢性病、食源性疾监测及孕产妇保健等工作，着力提升我区基本公共卫生质量。</t>
  </si>
  <si>
    <t>中央外经贸发展资金</t>
  </si>
  <si>
    <t>促进外贸稳中提质，鼓励优进优出，优化贸易方式和外向型产业布局，完善外贸公共服务。稳住外贸基本盘。</t>
  </si>
  <si>
    <t>绕城高速外公共汽车补贴</t>
  </si>
  <si>
    <t>保障2022年度内渝北区绕城高速外公共交通可持续运行。</t>
  </si>
  <si>
    <t>民办普惠幼儿园开园补助和运营补助经费</t>
  </si>
  <si>
    <t>进一步完善民办普惠园经费投入机制，改善普惠性幼儿园设施设备等办园条件，促进民办普惠性幼儿园日常运转保障工作，保障办园质量。</t>
  </si>
  <si>
    <t>市中小微企业发展专项资金</t>
  </si>
  <si>
    <t>区级商务发展产业资金</t>
  </si>
  <si>
    <t>水土流失综合治理</t>
  </si>
  <si>
    <t>农村公益事业财政奖补项目-中央</t>
    <phoneticPr fontId="89" type="noConversion"/>
  </si>
  <si>
    <t>推进农村公益事业建设，改善农民生产生活条件，提升农民满意度；加强农业农村基础设施建设，统筹城乡发展，促进城乡公共服务均等化。</t>
  </si>
  <si>
    <t>农村公益事业财政奖补项目-市级</t>
  </si>
  <si>
    <t>农村客运营运补贴</t>
  </si>
  <si>
    <t>进一步推动网格化社会治理工作走实走深，落实工作责任，强化结果运用，做到有奖有惩。</t>
  </si>
  <si>
    <t>森林植被恢复返还</t>
  </si>
  <si>
    <t>返还森林植被恢复费，主要用于开展造林、抚育、防灾减灾、森林草原资源监测等林业项目，实现稳步提高森林覆盖率的同时，提高森林质量，减少森林火灾率，减少森林病虫害，保护森林动植物，保证生物多样性，保持森林生态可持续发展。</t>
  </si>
  <si>
    <t>确保256座农村供水工程正常运行维护，覆盖14个镇街48.14万人，让群众吃上干净水放心水</t>
  </si>
  <si>
    <t>排水与污水处理设施运行维护维修</t>
  </si>
  <si>
    <t>一、全力保障城区排水设施正常运行，每年定期对排水管网和雨篦子进行清掏疏浚，清掏疏浚管网300公里以上，确保排水管网畅通，定期对8座泵站进行检修，对新华水库雨水处理厂水质进行检测，确保各类排水设施正常运行。二、加快推进老旧管网更新改造，完成排水管网更新改造2000米以上，完成暴雨积水点整治5处，雨污分流改造4处，数字城管、12319、96659等数字平台排水设施维护维修案件处置率100%，设施完好率96%以上。三、切实履行排水与污水处理职能，排水许可、改接沟许可办理按期办结率100%，城市污水收集处理率达到96%以上。城市污水收集处理效能得到明显提升。</t>
  </si>
  <si>
    <t>2023年中央下达城乡医疗救助资金</t>
  </si>
  <si>
    <t>民转公学校过渡期运行经费</t>
  </si>
  <si>
    <t>根据相关文件要求，对民转公学校过渡期内按照“经费保障水平不降低、教师待遇不降低”原则，运行经费按照核定经费标准，保障民转公学校基本运转。</t>
  </si>
  <si>
    <t>中央军民融合发展专项资金</t>
  </si>
  <si>
    <t>通过中央转移支付资金政策引导，鼓励企业创新、促进融合、突出重点、注重效益，以重点突破带动军民融合发展整体跃升。</t>
  </si>
  <si>
    <t>基础设施建设和经济发展</t>
  </si>
  <si>
    <t>“冷线”公共汽车补贴</t>
  </si>
  <si>
    <t>降低2022年度渝北区内“冷线”公交营运亏损，确保线路正常运行，满足群众出行需求。</t>
  </si>
  <si>
    <t>巩固拓展脱贫攻坚成果和乡村振兴（市级）</t>
  </si>
  <si>
    <t>用于茨竹、大盛、木耳、玉峰山、洛碛、石船、兴隆等镇发展村集体经济发展项目，优先用于经果林后续管护，就近带动困难群体就业，增加务工收入；同时壮大村集体经济，带动集体分红。</t>
  </si>
  <si>
    <t>农村低保</t>
  </si>
  <si>
    <t>规范城乡低保、特困人员救助供养政策实施，合理确定保障标准，有效保障低保对象、特困人员基本生活。</t>
  </si>
  <si>
    <t>市商务发展专项资金</t>
  </si>
  <si>
    <t>中央土壤污染防治资金</t>
  </si>
  <si>
    <t>目标1：完成渝北区华荣路B32-1和B36-1地块内约24000立方米污染土壤的治理修复工作；
目标2：2022年6月-12月合计6个月按项目工程进度完成治理修复工作；
目标3：根据资金申请情况，做好成本控制，不超额。</t>
  </si>
  <si>
    <t>巩固拓展脱贫攻坚成果和乡村振兴（中央）</t>
  </si>
  <si>
    <t>用于大湾龙洞岩、杉木、金凤、太和和大盛千盏村发展村集体经济发展项目，用于果林后续管护，就近带动困难群体就业，增加务工收入；同时壮大村集体经济，带动集体分红。</t>
  </si>
  <si>
    <t>乡村振兴试验示范重点镇村建设</t>
  </si>
  <si>
    <t>在大盛镇青龙村开展乡村振兴试验示范重点村建设，加强现有产业管理运营、延长产业链条，进一步改善农村生产生活条件，促进农民增收，提升农民获得感。</t>
  </si>
  <si>
    <t>学校定制公交补贴</t>
  </si>
  <si>
    <t>中央财政农田建设补助</t>
  </si>
  <si>
    <t>建设高标准农田4.5万亩，高效节水灌溉0.35万亩。</t>
  </si>
  <si>
    <t>渝北区2021年高标准农田（农业生产发展专项）建设项目区级配套资金</t>
  </si>
  <si>
    <t>完成高标准农田（农业生产专项）建设2万亩。</t>
  </si>
  <si>
    <t>市财政衔接推进乡村振兴补助资金（巩固拓展脱贫攻坚成果和乡村振兴任务资金）</t>
  </si>
  <si>
    <t>渝北区2022年度高标准农田建设项目区级配套</t>
  </si>
  <si>
    <t>建设高标准农田0.5万亩。项目以土地平整灌溉排水工程、田间道路工程和农田生态防护为主要建设内容，建成灌溉水利化、耕地田园化、土壤优良化、农作机械化，生产高效化的高标准农田，改善农村生态环境，完善农村基础设施，改善农村生态环境，提高农民收入，增加农业效益。</t>
  </si>
  <si>
    <t>重庆市渝北区2022年预算执行情况和
2023年财政预算</t>
    <phoneticPr fontId="89" type="noConversion"/>
  </si>
  <si>
    <t xml:space="preserve"> 重庆市渝北区水利局</t>
  </si>
  <si>
    <t xml:space="preserve"> 社保科代编</t>
  </si>
  <si>
    <t xml:space="preserve"> 重庆市渝北区住房和城乡建设委员会</t>
  </si>
  <si>
    <t xml:space="preserve"> 重庆市渝北区经济和信息化委员会</t>
  </si>
  <si>
    <t xml:space="preserve"> 重庆市渝北区教育委员会</t>
  </si>
  <si>
    <t xml:space="preserve"> 重庆市渝北区城市管理局</t>
  </si>
  <si>
    <t xml:space="preserve"> 教科文科代编</t>
  </si>
  <si>
    <t xml:space="preserve"> 重庆市渝北区医疗保障局</t>
  </si>
  <si>
    <t xml:space="preserve"> 重庆市渝北区农业农村委员会</t>
  </si>
  <si>
    <t xml:space="preserve"> 重庆市渝北区商务委员会</t>
  </si>
  <si>
    <t xml:space="preserve"> 重庆市渝北区交通局</t>
  </si>
  <si>
    <t xml:space="preserve"> 中共重庆市渝北区委政法委员会</t>
  </si>
  <si>
    <t xml:space="preserve"> 重庆市渝北区林业局</t>
  </si>
  <si>
    <t xml:space="preserve"> 重庆市渝北区生态环境局</t>
  </si>
  <si>
    <t xml:space="preserve"> 重庆市渝北区水利局（本级）</t>
  </si>
  <si>
    <t xml:space="preserve"> 社保科代编单位</t>
  </si>
  <si>
    <t xml:space="preserve"> 重庆市渝北区住房和城乡建设委员会（本级）</t>
  </si>
  <si>
    <t xml:space="preserve"> 重庆市渝北区经济和信息化委员会（本级）</t>
  </si>
  <si>
    <t xml:space="preserve"> 重庆市南开两江中学校</t>
  </si>
  <si>
    <t xml:space="preserve"> 重庆市渝北区城市管理局（本级）</t>
  </si>
  <si>
    <t xml:space="preserve"> 教科文科代编单位</t>
  </si>
  <si>
    <t xml:space="preserve"> 重庆一中寄宿学校</t>
  </si>
  <si>
    <t xml:space="preserve"> 重庆市渝北区医疗保障事务中心</t>
  </si>
  <si>
    <t xml:space="preserve"> 重庆市渝北区教育委员会（本级）</t>
  </si>
  <si>
    <t xml:space="preserve"> 重庆市渝北区农业技术推广站</t>
  </si>
  <si>
    <t xml:space="preserve"> 重庆市渝北区商务委员会（本级）</t>
  </si>
  <si>
    <t xml:space="preserve"> 重庆市渝北区道路运输事务中心</t>
  </si>
  <si>
    <t xml:space="preserve"> 重庆市渝北区水土保持管理站</t>
  </si>
  <si>
    <t xml:space="preserve"> 重庆市渝北区农村合作经济发展服务中心</t>
  </si>
  <si>
    <t xml:space="preserve"> 重庆市两江人民小学校</t>
  </si>
  <si>
    <t xml:space="preserve"> 中共重庆市渝北区委政法委员会（本级）</t>
  </si>
  <si>
    <t xml:space="preserve"> 重庆市渝北区林业局（本级）</t>
  </si>
  <si>
    <t xml:space="preserve"> 重庆市渝北区水利管理站</t>
  </si>
  <si>
    <t xml:space="preserve"> 重庆市渝北区城市排水事务中心</t>
  </si>
  <si>
    <t xml:space="preserve"> 重庆市渝北区大中型水库移民后期扶持事务中心</t>
  </si>
  <si>
    <t xml:space="preserve"> 重庆市渝北区农业农村委员会（本级）</t>
  </si>
  <si>
    <t xml:space="preserve"> 重庆市渝北区生态环境局（本级）</t>
  </si>
  <si>
    <t>表37</t>
    <phoneticPr fontId="1" type="noConversion"/>
  </si>
  <si>
    <t>表38</t>
    <phoneticPr fontId="1" type="noConversion"/>
  </si>
  <si>
    <t>表39</t>
    <phoneticPr fontId="1" type="noConversion"/>
  </si>
  <si>
    <t>文化旅游体育与传媒支出</t>
    <phoneticPr fontId="1" type="noConversion"/>
  </si>
  <si>
    <t xml:space="preserve">       文化旅游体育与传媒</t>
    <phoneticPr fontId="1" type="noConversion"/>
  </si>
  <si>
    <t>疫情防控经费（中央资金）</t>
    <phoneticPr fontId="1" type="noConversion"/>
  </si>
  <si>
    <t>2022年中央农业生产和水利救灾资金（第八批）</t>
    <phoneticPr fontId="1" type="noConversion"/>
  </si>
  <si>
    <t>三峡水库移民后期扶持摊薄项目4季度（移民补助（含三峡水库）</t>
    <phoneticPr fontId="1" type="noConversion"/>
  </si>
  <si>
    <t>三峡水库移民后期扶持摊薄项目4季度（移民补助（含三峡水库））</t>
    <phoneticPr fontId="1" type="noConversion"/>
  </si>
  <si>
    <t>三峡水库移民后期扶持摊薄项目（1-3季度）</t>
    <phoneticPr fontId="1" type="noConversion"/>
  </si>
  <si>
    <t>治理水土流失30平方公里，水土保持措施包括保土耕作、封禁治理、节水灌溉、人居环境改造、新修便道以及配套小型水利水保工程。</t>
    <phoneticPr fontId="1" type="noConversion"/>
  </si>
  <si>
    <t>对2022年度下半年、2023年度上半年渝北区农村客运班车进行补贴，促进农村客运市场发展，提高地区公共交通水平，满足群众出行需求。</t>
    <phoneticPr fontId="1" type="noConversion"/>
  </si>
  <si>
    <t>实施渝北区普通干线（十纵十横）湖滨路II期改建后扶工程等5个美丽家园建设项目、渝北区大盛镇千盏村冻冷库后扶工程等3个产业转型升级项目，渝北区统景镇农村环境整治后扶工程等2个散居移民基础设施完善项目，改善库区和移民安置区基础设施、带动库区和移民安置区经济发展、维护库区和移民安置区社会稳定。</t>
    <phoneticPr fontId="1" type="noConversion"/>
  </si>
  <si>
    <t>定制公交全年运行平稳，涉及学校教学秩序正常。涉及定制公交的633路公交、6813路公交、6263路公交、693路公交、838路公交、695路公交运行正常。</t>
    <phoneticPr fontId="1" type="noConversion"/>
  </si>
  <si>
    <t>按照公开、公正、规范、科学运作和注重效益原则，严格按照相关文件的规定，进行资金管理使用，保障资金安全和绩效，积极发挥财政资金引导和支持作用，促进全区社零总额增长1.5%左右，外贸进出口总额、实际利用外资平稳增长。</t>
    <phoneticPr fontId="1" type="noConversion"/>
  </si>
  <si>
    <t>按照公开、公正、规范、科学运作和注重效益原则，严格按照相关文件的规定，进行资金管理使用，保障资金安全和绩效，积极发挥财政资金引导和支持作用，促进全区商贸经济社零总额增长1.5%，外贸进出口总额1357亿元，实际利用外资6亿美元。</t>
    <phoneticPr fontId="1" type="noConversion"/>
  </si>
  <si>
    <t>玉峰山镇玉峰村抗旱供水工程（2022年中央水利救灾资金（抗旱））</t>
    <phoneticPr fontId="1" type="noConversion"/>
  </si>
  <si>
    <t>玉峰山镇抗旱设备物资购置（2022年中央水利救灾资金（抗旱））</t>
    <phoneticPr fontId="1" type="noConversion"/>
  </si>
  <si>
    <t>渝北区石坪村抗旱提水工程（2022年中央水利救灾资金（抗旱））</t>
    <phoneticPr fontId="1" type="noConversion"/>
  </si>
  <si>
    <t>木耳镇新乡村抗旱提水工程（2022年中央水利救灾资金（抗旱））</t>
    <phoneticPr fontId="1" type="noConversion"/>
  </si>
  <si>
    <t>木耳镇石鞋村抗旱提水工程（2022年中央水利救灾资金（抗旱））</t>
    <phoneticPr fontId="1" type="noConversion"/>
  </si>
  <si>
    <t>木耳镇良桥村抗旱供水工程（2022年中央水利救灾资金（抗旱））</t>
    <phoneticPr fontId="1" type="noConversion"/>
  </si>
  <si>
    <t>木耳镇白房村抗旱提水工程（2022年中央水利救灾资金（抗旱））</t>
    <phoneticPr fontId="1" type="noConversion"/>
  </si>
  <si>
    <t>古路镇抗旱设备物资购置（2022年中央水利救灾资金（抗旱））</t>
    <phoneticPr fontId="1" type="noConversion"/>
  </si>
  <si>
    <t>兴隆镇抗旱设备物资购置（2022年中央水利救灾资金（抗旱））</t>
    <phoneticPr fontId="1" type="noConversion"/>
  </si>
  <si>
    <t>茨竹镇法律服务智能终端服务费</t>
    <phoneticPr fontId="1" type="noConversion"/>
  </si>
  <si>
    <t>茨竹镇大庵管护站抗旱扩网工程（2022年中央水利救灾资金（抗旱））</t>
    <phoneticPr fontId="1" type="noConversion"/>
  </si>
  <si>
    <t>茨竹镇方家沟村抗旱扩网工程（2022年中央水利救灾资金（抗旱））</t>
    <phoneticPr fontId="1" type="noConversion"/>
  </si>
  <si>
    <t>茨竹镇花六村抗旱供水工程（2022年中央水利救灾资金（抗旱））</t>
    <phoneticPr fontId="1" type="noConversion"/>
  </si>
  <si>
    <t>茨竹镇抗旱设备物资购置（2022年中央水利救灾资金（抗旱））</t>
    <phoneticPr fontId="1" type="noConversion"/>
  </si>
  <si>
    <t>茨竹镇三江村抗旱扩网工程（2022年中央水利救灾资金（抗旱））</t>
    <phoneticPr fontId="1" type="noConversion"/>
  </si>
  <si>
    <t>茨竹镇自力村抗旱扩网工程（2022年中央水利救灾资金（抗旱））</t>
    <phoneticPr fontId="1" type="noConversion"/>
  </si>
  <si>
    <t>茨竹镇自力水厂抗旱供水工程（2022年中央水利救灾资金（抗旱））</t>
    <phoneticPr fontId="1" type="noConversion"/>
  </si>
  <si>
    <t>大湾镇抗旱设备物资购置（2022年中央水利救灾资金（抗旱））</t>
    <phoneticPr fontId="1" type="noConversion"/>
  </si>
  <si>
    <t>龙兴镇抗旱设备物资购置（2022年中央水利救灾资金（抗旱））</t>
    <phoneticPr fontId="1" type="noConversion"/>
  </si>
  <si>
    <t>石船镇关兴村高区抗旱扩网工程（2022年中央水利救灾资金（抗旱））</t>
    <phoneticPr fontId="1" type="noConversion"/>
  </si>
  <si>
    <t>统景镇黄印村离凼抗旱供水工程（2022年中央水利救灾资金（抗旱））</t>
    <phoneticPr fontId="1" type="noConversion"/>
  </si>
  <si>
    <t>统景镇黄印村周家湾抗旱扩网工程（2022年中央水利救灾资金（抗旱））</t>
    <phoneticPr fontId="1" type="noConversion"/>
  </si>
  <si>
    <t>统景镇抗旱设备物资购置（2022年中央水利救灾资金（抗旱））</t>
    <phoneticPr fontId="1" type="noConversion"/>
  </si>
  <si>
    <t>统景镇西新村离二土抗旱扩网工程（2022年中央水利救灾资金（抗旱））</t>
    <phoneticPr fontId="1" type="noConversion"/>
  </si>
  <si>
    <t>洛碛镇新石村抗旱扩网工程（2022年中央水利救灾资金（抗旱））</t>
    <phoneticPr fontId="1" type="noConversion"/>
  </si>
  <si>
    <t>洛碛镇砖房村抗旱扩网工程（2022年中央水利救灾资金（抗旱））</t>
    <phoneticPr fontId="1" type="noConversion"/>
  </si>
  <si>
    <t>2022年区级一般公共预算收支执行表</t>
    <phoneticPr fontId="3" type="noConversion"/>
  </si>
  <si>
    <t>2022年区级一般公共预算支出执行表</t>
    <phoneticPr fontId="3" type="noConversion"/>
  </si>
  <si>
    <t>用于改善统景、木耳、茨竹、大湾、古路等镇农村环境卫生治理和巩固拓展脱贫攻坚成果同乡村振兴有效衔接产业和政策类项目，改善居住环境，增加困难群体收入，减少支出，确保不返贫。</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</si>
</sst>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43" formatCode="_ * #,##0.00_ ;_ * \-#,##0.00_ ;_ * &quot;-&quot;??_ ;_ @_ "/>
    <numFmt numFmtId="176" formatCode="0_);[Red]\(0\)"/>
    <numFmt numFmtId="177" formatCode="0.0_ "/>
    <numFmt numFmtId="178" formatCode="0_ "/>
    <numFmt numFmtId="179" formatCode="#,##0_);[Red]\(#,##0\)"/>
    <numFmt numFmtId="180" formatCode="0.0_);[Red]\(0.0\)"/>
    <numFmt numFmtId="181" formatCode="#,##0.0_ "/>
    <numFmt numFmtId="182" formatCode="0.00_ "/>
    <numFmt numFmtId="183" formatCode="0;[Red]0"/>
    <numFmt numFmtId="184" formatCode="________@"/>
    <numFmt numFmtId="185" formatCode="General;General;&quot;-&quot;"/>
    <numFmt numFmtId="186" formatCode="#,##0.000000"/>
    <numFmt numFmtId="187" formatCode="#,##0.0"/>
    <numFmt numFmtId="188" formatCode="0.0"/>
    <numFmt numFmtId="189" formatCode="#,##0_ "/>
    <numFmt numFmtId="190" formatCode="0.000_ "/>
    <numFmt numFmtId="191" formatCode="0.0000_ "/>
  </numFmts>
  <fonts count="124">
    <font>
      <sz val="11"/>
      <color theme="1"/>
      <name val="宋体"/>
      <family val="2"/>
      <charset val="134"/>
      <scheme val="minor"/>
    </font>
    <font>
      <sz val="9"/>
      <name val="宋体"/>
      <family val="2"/>
      <charset val="134"/>
      <scheme val="minor"/>
    </font>
    <font>
      <sz val="10"/>
      <name val="Arial"/>
      <family val="2"/>
    </font>
    <font>
      <sz val="9"/>
      <name val="宋体"/>
      <family val="3"/>
      <charset val="134"/>
    </font>
    <font>
      <sz val="14"/>
      <name val="黑体"/>
      <family val="3"/>
      <charset val="134"/>
    </font>
    <font>
      <sz val="9"/>
      <name val="宋体"/>
      <family val="3"/>
      <charset val="134"/>
    </font>
    <font>
      <sz val="12"/>
      <name val="宋体"/>
      <family val="3"/>
      <charset val="134"/>
    </font>
    <font>
      <sz val="12"/>
      <name val="宋体"/>
      <family val="3"/>
      <charset val="134"/>
    </font>
    <font>
      <sz val="18"/>
      <color theme="1"/>
      <name val="方正黑体_GBK"/>
      <family val="4"/>
      <charset val="134"/>
    </font>
    <font>
      <sz val="11"/>
      <color theme="1"/>
      <name val="宋体"/>
      <family val="3"/>
      <charset val="134"/>
      <scheme val="minor"/>
    </font>
    <font>
      <sz val="12"/>
      <name val="仿宋_GB2312"/>
      <family val="3"/>
      <charset val="134"/>
    </font>
    <font>
      <sz val="11"/>
      <name val="仿宋_GB2312"/>
      <family val="3"/>
      <charset val="134"/>
    </font>
    <font>
      <sz val="9"/>
      <name val="宋体"/>
      <family val="3"/>
      <charset val="134"/>
    </font>
    <font>
      <sz val="12"/>
      <name val="宋体"/>
      <family val="3"/>
      <charset val="134"/>
    </font>
    <font>
      <sz val="11"/>
      <color theme="1"/>
      <name val="宋体"/>
      <family val="3"/>
      <charset val="134"/>
      <scheme val="minor"/>
    </font>
    <font>
      <b/>
      <sz val="18"/>
      <color theme="1"/>
      <name val="宋体"/>
      <family val="3"/>
      <charset val="134"/>
      <scheme val="minor"/>
    </font>
    <font>
      <sz val="10"/>
      <color theme="1"/>
      <name val="宋体"/>
      <family val="3"/>
      <charset val="134"/>
      <scheme val="minor"/>
    </font>
    <font>
      <sz val="10"/>
      <name val="宋体"/>
      <family val="3"/>
      <charset val="134"/>
    </font>
    <font>
      <sz val="10"/>
      <name val="仿宋_GB2312"/>
      <family val="3"/>
      <charset val="134"/>
    </font>
    <font>
      <sz val="10"/>
      <name val="宋体"/>
      <family val="3"/>
      <charset val="134"/>
      <scheme val="minor"/>
    </font>
    <font>
      <sz val="12"/>
      <name val="宋体"/>
      <family val="3"/>
      <charset val="134"/>
      <scheme val="minor"/>
    </font>
    <font>
      <sz val="10"/>
      <color indexed="8"/>
      <name val="宋体"/>
      <family val="3"/>
      <charset val="134"/>
      <scheme val="minor"/>
    </font>
    <font>
      <b/>
      <sz val="10"/>
      <color theme="1"/>
      <name val="宋体"/>
      <family val="3"/>
      <charset val="134"/>
      <scheme val="minor"/>
    </font>
    <font>
      <sz val="11"/>
      <name val="宋体"/>
      <family val="3"/>
      <charset val="134"/>
      <scheme val="minor"/>
    </font>
    <font>
      <sz val="11"/>
      <color theme="1"/>
      <name val="宋体"/>
      <family val="3"/>
      <charset val="134"/>
      <scheme val="minor"/>
    </font>
    <font>
      <sz val="10"/>
      <color indexed="8"/>
      <name val="宋体"/>
      <family val="3"/>
      <charset val="134"/>
    </font>
    <font>
      <sz val="12"/>
      <name val="宋体"/>
      <family val="3"/>
      <charset val="134"/>
    </font>
    <font>
      <sz val="11"/>
      <color theme="1"/>
      <name val="宋体"/>
      <family val="2"/>
      <scheme val="minor"/>
    </font>
    <font>
      <sz val="18"/>
      <color theme="1"/>
      <name val="方正小标宋_GBK"/>
      <family val="4"/>
      <charset val="134"/>
    </font>
    <font>
      <sz val="14"/>
      <color theme="1"/>
      <name val="方正黑体_GBK"/>
      <family val="4"/>
      <charset val="134"/>
    </font>
    <font>
      <sz val="19"/>
      <color theme="1"/>
      <name val="方正小标宋_GBK"/>
      <family val="4"/>
      <charset val="134"/>
    </font>
    <font>
      <sz val="18"/>
      <name val="方正小标宋_GBK"/>
      <family val="4"/>
      <charset val="134"/>
    </font>
    <font>
      <sz val="11"/>
      <color indexed="8"/>
      <name val="宋体"/>
      <family val="3"/>
      <charset val="134"/>
    </font>
    <font>
      <sz val="11"/>
      <name val="宋体"/>
      <family val="2"/>
      <charset val="134"/>
      <scheme val="minor"/>
    </font>
    <font>
      <b/>
      <sz val="11"/>
      <name val="宋体"/>
      <family val="3"/>
      <charset val="134"/>
      <scheme val="minor"/>
    </font>
    <font>
      <sz val="11"/>
      <color theme="1"/>
      <name val="宋体"/>
      <family val="2"/>
      <charset val="134"/>
      <scheme val="minor"/>
    </font>
    <font>
      <sz val="12"/>
      <name val="方正仿宋_GBK"/>
      <family val="4"/>
      <charset val="134"/>
    </font>
    <font>
      <sz val="12"/>
      <name val="方正细黑一简体"/>
      <family val="3"/>
      <charset val="134"/>
    </font>
    <font>
      <sz val="19"/>
      <name val="方正小标宋_GBK"/>
      <family val="4"/>
      <charset val="134"/>
    </font>
    <font>
      <sz val="10"/>
      <color theme="1"/>
      <name val="宋体"/>
      <family val="2"/>
      <charset val="134"/>
      <scheme val="minor"/>
    </font>
    <font>
      <sz val="10"/>
      <color theme="1"/>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1"/>
      <color theme="1"/>
      <name val="宋体"/>
      <family val="3"/>
      <charset val="134"/>
    </font>
    <font>
      <sz val="14"/>
      <name val="方正黑体_GBK"/>
      <family val="4"/>
      <charset val="134"/>
    </font>
    <font>
      <sz val="11"/>
      <color indexed="8"/>
      <name val="宋体"/>
      <family val="3"/>
      <charset val="134"/>
      <scheme val="minor"/>
    </font>
    <font>
      <sz val="9"/>
      <name val="SimSun"/>
      <charset val="134"/>
    </font>
    <font>
      <sz val="16"/>
      <color indexed="8"/>
      <name val="方正小标宋_GBK"/>
      <family val="4"/>
      <charset val="134"/>
    </font>
    <font>
      <sz val="11"/>
      <color indexed="8"/>
      <name val="方正黑体_GBK"/>
      <family val="4"/>
      <charset val="134"/>
    </font>
    <font>
      <sz val="18"/>
      <color indexed="8"/>
      <name val="方正黑体_GBK"/>
      <family val="4"/>
      <charset val="134"/>
    </font>
    <font>
      <sz val="12"/>
      <color indexed="8"/>
      <name val="方正黑体_GBK"/>
      <family val="4"/>
      <charset val="134"/>
    </font>
    <font>
      <b/>
      <sz val="10"/>
      <name val="黑体"/>
      <family val="3"/>
      <charset val="134"/>
    </font>
    <font>
      <sz val="10"/>
      <name val="黑体"/>
      <family val="3"/>
      <charset val="134"/>
    </font>
    <font>
      <b/>
      <sz val="10"/>
      <name val="宋体"/>
      <family val="3"/>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b/>
      <sz val="10"/>
      <name val="仿宋_GB2312"/>
      <family val="3"/>
      <charset val="134"/>
    </font>
    <font>
      <b/>
      <sz val="10"/>
      <color indexed="8"/>
      <name val="宋体"/>
      <family val="3"/>
      <charset val="134"/>
    </font>
    <font>
      <sz val="10"/>
      <color theme="1"/>
      <name val="黑体"/>
      <family val="3"/>
      <charset val="134"/>
    </font>
    <font>
      <sz val="10"/>
      <color theme="1"/>
      <name val="仿宋_GB2312"/>
      <family val="3"/>
      <charset val="134"/>
    </font>
    <font>
      <sz val="10"/>
      <name val="宋体"/>
      <family val="3"/>
      <charset val="134"/>
      <scheme val="major"/>
    </font>
    <font>
      <sz val="10"/>
      <color theme="1"/>
      <name val="宋体"/>
      <family val="3"/>
      <charset val="134"/>
      <scheme val="major"/>
    </font>
    <font>
      <sz val="9"/>
      <name val="宋体"/>
      <family val="3"/>
      <charset val="134"/>
      <scheme val="minor"/>
    </font>
    <font>
      <b/>
      <sz val="10"/>
      <name val="宋体"/>
      <family val="3"/>
      <charset val="134"/>
      <scheme val="major"/>
    </font>
    <font>
      <sz val="14"/>
      <color theme="1"/>
      <name val="宋体"/>
      <family val="3"/>
      <charset val="134"/>
    </font>
    <font>
      <sz val="10"/>
      <color indexed="8"/>
      <name val="宋体"/>
      <family val="3"/>
      <charset val="134"/>
      <scheme val="major"/>
    </font>
    <font>
      <sz val="22"/>
      <color theme="1"/>
      <name val="华文中宋"/>
      <family val="3"/>
      <charset val="134"/>
    </font>
    <font>
      <sz val="18"/>
      <color theme="1"/>
      <name val="宋体"/>
      <family val="2"/>
      <charset val="134"/>
      <scheme val="minor"/>
    </font>
    <font>
      <sz val="18"/>
      <color rgb="FF000000"/>
      <name val="华文中宋"/>
      <family val="3"/>
      <charset val="134"/>
    </font>
    <font>
      <sz val="16"/>
      <color rgb="FF000000"/>
      <name val="方正黑体_GBK"/>
      <family val="4"/>
      <charset val="134"/>
    </font>
    <font>
      <b/>
      <sz val="14"/>
      <color theme="1"/>
      <name val="方正楷体_GBK"/>
      <family val="4"/>
      <charset val="134"/>
    </font>
    <font>
      <b/>
      <sz val="22"/>
      <color theme="1"/>
      <name val="华文中宋"/>
      <family val="3"/>
      <charset val="134"/>
    </font>
    <font>
      <sz val="12"/>
      <color theme="1"/>
      <name val="方正仿宋_GBK"/>
      <family val="4"/>
      <charset val="134"/>
    </font>
    <font>
      <b/>
      <sz val="18"/>
      <color rgb="FF000000"/>
      <name val="华文中宋"/>
      <family val="3"/>
      <charset val="134"/>
    </font>
    <font>
      <b/>
      <sz val="12"/>
      <name val="仿宋_GB2312"/>
      <family val="3"/>
      <charset val="134"/>
    </font>
    <font>
      <sz val="16"/>
      <color theme="1"/>
      <name val="方正小标宋_GBK"/>
      <family val="4"/>
      <charset val="134"/>
    </font>
    <font>
      <sz val="16"/>
      <name val="方正小标宋_GBK"/>
      <family val="4"/>
      <charset val="134"/>
    </font>
    <font>
      <sz val="11"/>
      <name val="SimSun"/>
      <charset val="134"/>
    </font>
    <font>
      <sz val="12"/>
      <name val="黑体"/>
      <family val="3"/>
    </font>
    <font>
      <sz val="10"/>
      <name val="Times New Roman"/>
      <family val="1"/>
    </font>
    <font>
      <b/>
      <sz val="10"/>
      <name val="宋体"/>
      <family val="3"/>
      <charset val="134"/>
    </font>
    <font>
      <sz val="11"/>
      <name val="宋体"/>
      <family val="3"/>
      <charset val="134"/>
    </font>
    <font>
      <sz val="12"/>
      <name val="黑体"/>
      <family val="3"/>
      <charset val="134"/>
    </font>
    <font>
      <sz val="12"/>
      <color theme="1"/>
      <name val="宋体"/>
      <family val="3"/>
      <charset val="134"/>
      <scheme val="minor"/>
    </font>
    <font>
      <sz val="12"/>
      <color theme="1"/>
      <name val="宋体"/>
      <family val="3"/>
      <charset val="134"/>
      <scheme val="major"/>
    </font>
    <font>
      <sz val="12"/>
      <name val="宋体"/>
      <family val="3"/>
      <charset val="134"/>
      <scheme val="major"/>
    </font>
    <font>
      <sz val="20"/>
      <color indexed="8"/>
      <name val="方正小标宋_GBK"/>
      <family val="4"/>
      <charset val="134"/>
    </font>
    <font>
      <sz val="16"/>
      <name val="黑体"/>
      <family val="3"/>
      <charset val="134"/>
    </font>
    <font>
      <sz val="18"/>
      <color indexed="8"/>
      <name val="方正小标宋_GBK"/>
      <family val="4"/>
      <charset val="134"/>
    </font>
    <font>
      <sz val="10"/>
      <color rgb="FF000000"/>
      <name val="宋体"/>
      <family val="3"/>
      <charset val="134"/>
      <scheme val="major"/>
    </font>
    <font>
      <sz val="10"/>
      <name val="SimSun"/>
      <charset val="134"/>
    </font>
    <font>
      <sz val="10"/>
      <name val="宋体"/>
      <family val="2"/>
      <charset val="1"/>
      <scheme val="minor"/>
    </font>
    <font>
      <sz val="11"/>
      <color rgb="FFFF0000"/>
      <name val="宋体"/>
      <family val="2"/>
      <charset val="1"/>
      <scheme val="minor"/>
    </font>
    <font>
      <sz val="10"/>
      <color rgb="FF000000"/>
      <name val="SimSun"/>
      <charset val="134"/>
    </font>
    <font>
      <sz val="10"/>
      <color indexed="8"/>
      <name val="宋体"/>
      <family val="2"/>
      <charset val="1"/>
      <scheme val="minor"/>
    </font>
    <font>
      <sz val="11"/>
      <name val="宋体"/>
      <family val="2"/>
      <charset val="1"/>
      <scheme val="minor"/>
    </font>
    <font>
      <sz val="10"/>
      <color theme="1"/>
      <name val="方正仿宋_GBK"/>
      <family val="4"/>
      <charset val="134"/>
    </font>
  </fonts>
  <fills count="44">
    <fill>
      <patternFill patternType="none"/>
    </fill>
    <fill>
      <patternFill patternType="gray125"/>
    </fill>
    <fill>
      <patternFill patternType="solid">
        <fgColor theme="0"/>
        <bgColor indexed="64"/>
      </patternFill>
    </fill>
    <fill>
      <patternFill patternType="solid">
        <fgColor indexed="9"/>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985">
    <xf numFmtId="0" fontId="0" fillId="0" borderId="0">
      <alignment vertical="center"/>
    </xf>
    <xf numFmtId="0" fontId="2" fillId="0" borderId="0"/>
    <xf numFmtId="0" fontId="2" fillId="0" borderId="0"/>
    <xf numFmtId="43" fontId="7" fillId="0" borderId="0" applyFont="0" applyFill="0" applyBorder="0" applyAlignment="0" applyProtection="0"/>
    <xf numFmtId="0" fontId="9" fillId="0" borderId="0">
      <alignment vertical="center"/>
    </xf>
    <xf numFmtId="43" fontId="9" fillId="0" borderId="0" applyFont="0" applyFill="0" applyBorder="0" applyAlignment="0" applyProtection="0">
      <alignment vertical="center"/>
    </xf>
    <xf numFmtId="0" fontId="6" fillId="0" borderId="0" applyFont="0" applyFill="0" applyBorder="0" applyAlignment="0" applyProtection="0"/>
    <xf numFmtId="0" fontId="13" fillId="0" borderId="0">
      <alignment vertical="center"/>
    </xf>
    <xf numFmtId="0" fontId="13" fillId="0" borderId="0">
      <alignment vertical="center"/>
    </xf>
    <xf numFmtId="0" fontId="13" fillId="0" borderId="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0" fontId="6" fillId="0" borderId="0"/>
    <xf numFmtId="0" fontId="14" fillId="0" borderId="0">
      <alignment vertical="center"/>
    </xf>
    <xf numFmtId="41" fontId="14" fillId="0" borderId="0" applyFont="0" applyFill="0" applyBorder="0" applyAlignment="0" applyProtection="0">
      <alignment vertical="center"/>
    </xf>
    <xf numFmtId="0" fontId="2" fillId="0" borderId="0"/>
    <xf numFmtId="0" fontId="24" fillId="0" borderId="0">
      <alignment vertical="center"/>
    </xf>
    <xf numFmtId="0" fontId="26" fillId="0" borderId="0"/>
    <xf numFmtId="0" fontId="27" fillId="0" borderId="0"/>
    <xf numFmtId="0" fontId="17" fillId="0" borderId="0"/>
    <xf numFmtId="0" fontId="9" fillId="0" borderId="0">
      <alignment vertical="center"/>
    </xf>
    <xf numFmtId="0" fontId="9" fillId="0" borderId="0">
      <alignment vertical="center"/>
    </xf>
    <xf numFmtId="0" fontId="6" fillId="0" borderId="0">
      <alignment vertical="center"/>
    </xf>
    <xf numFmtId="0" fontId="9" fillId="0" borderId="0">
      <alignment vertical="center"/>
    </xf>
    <xf numFmtId="0" fontId="6" fillId="0" borderId="0"/>
    <xf numFmtId="41" fontId="9" fillId="0" borderId="0" applyFont="0" applyFill="0" applyBorder="0" applyAlignment="0" applyProtection="0">
      <alignment vertical="center"/>
    </xf>
    <xf numFmtId="0" fontId="9" fillId="0" borderId="0">
      <alignment vertical="center"/>
    </xf>
    <xf numFmtId="0" fontId="32" fillId="0" borderId="0">
      <alignment vertical="center"/>
    </xf>
    <xf numFmtId="0" fontId="9" fillId="0" borderId="0">
      <alignment vertical="center"/>
    </xf>
    <xf numFmtId="0" fontId="6" fillId="0" borderId="0"/>
    <xf numFmtId="9" fontId="6" fillId="0" borderId="0" applyFont="0" applyFill="0" applyBorder="0" applyAlignment="0" applyProtection="0"/>
    <xf numFmtId="0" fontId="6" fillId="0" borderId="0"/>
    <xf numFmtId="0" fontId="6" fillId="0" borderId="0"/>
    <xf numFmtId="0" fontId="6" fillId="0" borderId="0">
      <alignment vertical="center"/>
    </xf>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alignment vertical="center"/>
    </xf>
    <xf numFmtId="0" fontId="9" fillId="0" borderId="0">
      <alignment vertical="center"/>
    </xf>
    <xf numFmtId="0" fontId="41" fillId="0" borderId="0" applyNumberFormat="0" applyFill="0" applyBorder="0" applyAlignment="0" applyProtection="0">
      <alignment vertical="center"/>
    </xf>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5" borderId="0" applyNumberFormat="0" applyBorder="0" applyAlignment="0" applyProtection="0">
      <alignment vertical="center"/>
    </xf>
    <xf numFmtId="0" fontId="46" fillId="6" borderId="0" applyNumberFormat="0" applyBorder="0" applyAlignment="0" applyProtection="0">
      <alignment vertical="center"/>
    </xf>
    <xf numFmtId="0" fontId="47" fillId="0" borderId="8" applyNumberFormat="0" applyFill="0" applyAlignment="0" applyProtection="0">
      <alignment vertical="center"/>
    </xf>
    <xf numFmtId="0" fontId="48" fillId="8" borderId="9" applyNumberFormat="0" applyAlignment="0" applyProtection="0">
      <alignment vertical="center"/>
    </xf>
    <xf numFmtId="0" fontId="49" fillId="9" borderId="10" applyNumberForma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1" applyNumberFormat="0" applyFill="0" applyAlignment="0" applyProtection="0">
      <alignment vertical="center"/>
    </xf>
    <xf numFmtId="0" fontId="53" fillId="10" borderId="0" applyNumberFormat="0" applyBorder="0" applyAlignment="0" applyProtection="0">
      <alignment vertical="center"/>
    </xf>
    <xf numFmtId="0" fontId="54" fillId="8" borderId="12" applyNumberFormat="0" applyAlignment="0" applyProtection="0">
      <alignment vertical="center"/>
    </xf>
    <xf numFmtId="0" fontId="55" fillId="7" borderId="9" applyNumberFormat="0" applyAlignment="0" applyProtection="0">
      <alignment vertical="center"/>
    </xf>
    <xf numFmtId="0" fontId="6" fillId="11" borderId="13" applyNumberFormat="0" applyFont="0" applyAlignment="0" applyProtection="0">
      <alignment vertical="center"/>
    </xf>
    <xf numFmtId="0" fontId="9" fillId="0" borderId="0">
      <alignment vertical="center"/>
    </xf>
    <xf numFmtId="0" fontId="6" fillId="0" borderId="0">
      <alignment vertical="center"/>
    </xf>
    <xf numFmtId="0" fontId="6" fillId="0" borderId="0">
      <alignment vertical="center"/>
    </xf>
    <xf numFmtId="0" fontId="6" fillId="0" borderId="0"/>
    <xf numFmtId="0" fontId="58" fillId="0" borderId="0">
      <alignment vertical="center"/>
    </xf>
    <xf numFmtId="0" fontId="58" fillId="0" borderId="0">
      <alignment vertical="center"/>
    </xf>
    <xf numFmtId="0" fontId="58" fillId="0" borderId="0">
      <alignment vertical="center"/>
    </xf>
    <xf numFmtId="0" fontId="67" fillId="0" borderId="0" applyNumberFormat="0" applyFill="0" applyBorder="0" applyAlignment="0" applyProtection="0">
      <alignment vertical="center"/>
    </xf>
    <xf numFmtId="0" fontId="68" fillId="0" borderId="15" applyNumberFormat="0" applyFill="0" applyAlignment="0" applyProtection="0">
      <alignment vertical="center"/>
    </xf>
    <xf numFmtId="0" fontId="69" fillId="0" borderId="16" applyNumberFormat="0" applyFill="0" applyAlignment="0" applyProtection="0">
      <alignment vertical="center"/>
    </xf>
    <xf numFmtId="0" fontId="70" fillId="0" borderId="17" applyNumberFormat="0" applyFill="0" applyAlignment="0" applyProtection="0">
      <alignment vertical="center"/>
    </xf>
    <xf numFmtId="0" fontId="70" fillId="0" borderId="0" applyNumberFormat="0" applyFill="0" applyBorder="0" applyAlignment="0" applyProtection="0">
      <alignment vertical="center"/>
    </xf>
    <xf numFmtId="0" fontId="71" fillId="13" borderId="0" applyNumberFormat="0" applyBorder="0" applyAlignment="0" applyProtection="0">
      <alignment vertical="center"/>
    </xf>
    <xf numFmtId="0" fontId="72" fillId="14" borderId="0" applyNumberFormat="0" applyBorder="0" applyAlignment="0" applyProtection="0">
      <alignment vertical="center"/>
    </xf>
    <xf numFmtId="0" fontId="73" fillId="15" borderId="0" applyNumberFormat="0" applyBorder="0" applyAlignment="0" applyProtection="0">
      <alignment vertical="center"/>
    </xf>
    <xf numFmtId="0" fontId="74" fillId="16" borderId="18" applyNumberFormat="0" applyAlignment="0" applyProtection="0">
      <alignment vertical="center"/>
    </xf>
    <xf numFmtId="0" fontId="75" fillId="17" borderId="19" applyNumberFormat="0" applyAlignment="0" applyProtection="0">
      <alignment vertical="center"/>
    </xf>
    <xf numFmtId="0" fontId="76" fillId="17" borderId="18" applyNumberFormat="0" applyAlignment="0" applyProtection="0">
      <alignment vertical="center"/>
    </xf>
    <xf numFmtId="0" fontId="77" fillId="0" borderId="20" applyNumberFormat="0" applyFill="0" applyAlignment="0" applyProtection="0">
      <alignment vertical="center"/>
    </xf>
    <xf numFmtId="0" fontId="78" fillId="18" borderId="21" applyNumberFormat="0" applyAlignment="0" applyProtection="0">
      <alignment vertical="center"/>
    </xf>
    <xf numFmtId="0" fontId="79"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81" fillId="0" borderId="23" applyNumberFormat="0" applyFill="0" applyAlignment="0" applyProtection="0">
      <alignment vertical="center"/>
    </xf>
    <xf numFmtId="0" fontId="82"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82" fillId="23" borderId="0" applyNumberFormat="0" applyBorder="0" applyAlignment="0" applyProtection="0">
      <alignment vertical="center"/>
    </xf>
    <xf numFmtId="0" fontId="82"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82" fillId="27" borderId="0" applyNumberFormat="0" applyBorder="0" applyAlignment="0" applyProtection="0">
      <alignment vertical="center"/>
    </xf>
    <xf numFmtId="0" fontId="82"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82" fillId="31" borderId="0" applyNumberFormat="0" applyBorder="0" applyAlignment="0" applyProtection="0">
      <alignment vertical="center"/>
    </xf>
    <xf numFmtId="0" fontId="82"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82" fillId="35" borderId="0" applyNumberFormat="0" applyBorder="0" applyAlignment="0" applyProtection="0">
      <alignment vertical="center"/>
    </xf>
    <xf numFmtId="0" fontId="82" fillId="36"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82" fillId="39" borderId="0" applyNumberFormat="0" applyBorder="0" applyAlignment="0" applyProtection="0">
      <alignment vertical="center"/>
    </xf>
    <xf numFmtId="0" fontId="82" fillId="40"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82" fillId="43" borderId="0" applyNumberFormat="0" applyBorder="0" applyAlignment="0" applyProtection="0">
      <alignment vertical="center"/>
    </xf>
    <xf numFmtId="0" fontId="25" fillId="0" borderId="0"/>
    <xf numFmtId="0" fontId="6" fillId="0" borderId="0"/>
    <xf numFmtId="0" fontId="9" fillId="0" borderId="0">
      <alignment vertical="center"/>
    </xf>
    <xf numFmtId="0" fontId="25" fillId="0" borderId="0"/>
    <xf numFmtId="0" fontId="9" fillId="0" borderId="0">
      <alignment vertical="center"/>
    </xf>
    <xf numFmtId="0" fontId="9" fillId="0" borderId="0">
      <alignment vertical="center"/>
    </xf>
    <xf numFmtId="0" fontId="35" fillId="0" borderId="0">
      <alignment vertical="center"/>
    </xf>
    <xf numFmtId="0" fontId="35" fillId="19" borderId="22" applyNumberFormat="0" applyFont="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25" fillId="0" borderId="0"/>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0" fontId="35" fillId="19" borderId="22" applyNumberFormat="0" applyFont="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5" fillId="41" borderId="0" applyNumberFormat="0" applyBorder="0" applyAlignment="0" applyProtection="0">
      <alignment vertical="center"/>
    </xf>
    <xf numFmtId="0" fontId="35" fillId="42" borderId="0" applyNumberFormat="0" applyBorder="0" applyAlignment="0" applyProtection="0">
      <alignment vertical="center"/>
    </xf>
    <xf numFmtId="0" fontId="35" fillId="0" borderId="0">
      <alignment vertical="center"/>
    </xf>
    <xf numFmtId="9" fontId="35" fillId="0" borderId="0" applyFont="0" applyFill="0" applyBorder="0" applyAlignment="0" applyProtection="0">
      <alignment vertical="center"/>
    </xf>
    <xf numFmtId="0" fontId="32" fillId="0" borderId="0">
      <alignment vertical="center"/>
    </xf>
    <xf numFmtId="43" fontId="6" fillId="0" borderId="0" applyFont="0" applyFill="0" applyBorder="0" applyAlignment="0" applyProtection="0"/>
    <xf numFmtId="43" fontId="35" fillId="0" borderId="0" applyFont="0" applyFill="0" applyBorder="0" applyAlignment="0" applyProtection="0">
      <alignment vertical="center"/>
    </xf>
  </cellStyleXfs>
  <cellXfs count="704">
    <xf numFmtId="0" fontId="0" fillId="0" borderId="0" xfId="0">
      <alignment vertical="center"/>
    </xf>
    <xf numFmtId="0" fontId="6" fillId="0" borderId="0" xfId="0" applyFont="1" applyFill="1" applyAlignment="1">
      <alignment vertical="center"/>
    </xf>
    <xf numFmtId="0" fontId="10" fillId="0" borderId="0" xfId="0" applyFont="1" applyFill="1" applyAlignment="1">
      <alignment vertical="center"/>
    </xf>
    <xf numFmtId="176" fontId="10" fillId="0" borderId="0" xfId="0" applyNumberFormat="1" applyFont="1" applyFill="1" applyAlignment="1"/>
    <xf numFmtId="179" fontId="10" fillId="0" borderId="0" xfId="0" applyNumberFormat="1" applyFont="1" applyFill="1" applyAlignment="1">
      <alignment vertical="center"/>
    </xf>
    <xf numFmtId="0" fontId="10" fillId="0" borderId="0" xfId="0" applyFont="1" applyFill="1" applyAlignment="1"/>
    <xf numFmtId="0" fontId="10" fillId="0" borderId="0" xfId="7" applyFont="1" applyFill="1">
      <alignment vertical="center"/>
    </xf>
    <xf numFmtId="0" fontId="10" fillId="0" borderId="0" xfId="7" applyFont="1" applyFill="1" applyAlignment="1">
      <alignment vertical="center"/>
    </xf>
    <xf numFmtId="176" fontId="10" fillId="0" borderId="0" xfId="13" applyNumberFormat="1" applyFont="1" applyFill="1" applyAlignment="1">
      <alignment horizontal="right"/>
    </xf>
    <xf numFmtId="0" fontId="10" fillId="0" borderId="0" xfId="13" applyFont="1" applyFill="1"/>
    <xf numFmtId="0" fontId="6" fillId="0" borderId="0" xfId="0" applyFont="1" applyFill="1" applyBorder="1" applyAlignment="1">
      <alignment vertical="center"/>
    </xf>
    <xf numFmtId="0" fontId="16" fillId="0" borderId="1" xfId="4" applyFont="1" applyFill="1" applyBorder="1">
      <alignment vertical="center"/>
    </xf>
    <xf numFmtId="178" fontId="16" fillId="0" borderId="1" xfId="4" applyNumberFormat="1" applyFont="1" applyFill="1" applyBorder="1" applyAlignment="1">
      <alignment horizontal="right" vertical="center"/>
    </xf>
    <xf numFmtId="178" fontId="16" fillId="0" borderId="1" xfId="4" applyNumberFormat="1" applyFont="1" applyFill="1" applyBorder="1">
      <alignment vertical="center"/>
    </xf>
    <xf numFmtId="178" fontId="19" fillId="0" borderId="0" xfId="0" applyNumberFormat="1" applyFont="1" applyFill="1" applyBorder="1" applyAlignment="1" applyProtection="1">
      <alignment horizontal="right" vertical="center"/>
      <protection locked="0"/>
    </xf>
    <xf numFmtId="176" fontId="19" fillId="0" borderId="0" xfId="0" applyNumberFormat="1" applyFont="1" applyFill="1" applyAlignment="1">
      <alignment horizontal="right"/>
    </xf>
    <xf numFmtId="178" fontId="17" fillId="0" borderId="1" xfId="0" applyNumberFormat="1" applyFont="1" applyFill="1" applyBorder="1" applyAlignment="1" applyProtection="1">
      <alignment vertical="center"/>
    </xf>
    <xf numFmtId="0" fontId="8" fillId="0" borderId="0" xfId="4" applyFont="1" applyFill="1" applyAlignment="1">
      <alignment horizontal="center" vertical="center"/>
    </xf>
    <xf numFmtId="0" fontId="9" fillId="0" borderId="0" xfId="4" applyFill="1">
      <alignment vertical="center"/>
    </xf>
    <xf numFmtId="176" fontId="9" fillId="0" borderId="0" xfId="24" applyNumberFormat="1" applyFill="1" applyAlignment="1"/>
    <xf numFmtId="179" fontId="9" fillId="0" borderId="0" xfId="24" applyNumberFormat="1" applyFill="1" applyAlignment="1"/>
    <xf numFmtId="0" fontId="9" fillId="0" borderId="0" xfId="24" applyFill="1" applyAlignment="1"/>
    <xf numFmtId="0" fontId="10" fillId="0" borderId="0" xfId="24" applyFont="1" applyFill="1" applyAlignment="1"/>
    <xf numFmtId="176" fontId="9" fillId="0" borderId="0" xfId="24" applyNumberFormat="1" applyFill="1" applyAlignment="1">
      <alignment horizontal="center" vertical="center"/>
    </xf>
    <xf numFmtId="0" fontId="10" fillId="0" borderId="0" xfId="24" applyFont="1" applyFill="1" applyBorder="1" applyAlignment="1"/>
    <xf numFmtId="0" fontId="33" fillId="0" borderId="0" xfId="0" applyFont="1" applyFill="1">
      <alignment vertical="center"/>
    </xf>
    <xf numFmtId="0" fontId="23" fillId="0" borderId="0" xfId="4" applyFont="1" applyFill="1" applyBorder="1" applyAlignment="1">
      <alignment horizontal="right" vertical="center"/>
    </xf>
    <xf numFmtId="0" fontId="34" fillId="0" borderId="0" xfId="0" applyFont="1" applyFill="1">
      <alignment vertical="center"/>
    </xf>
    <xf numFmtId="0" fontId="9" fillId="0" borderId="0" xfId="27" applyFill="1">
      <alignment vertical="center"/>
    </xf>
    <xf numFmtId="0" fontId="10" fillId="0" borderId="0" xfId="13" applyFont="1" applyFill="1" applyBorder="1"/>
    <xf numFmtId="0" fontId="16" fillId="2" borderId="1" xfId="4" applyFont="1" applyFill="1" applyBorder="1">
      <alignment vertical="center"/>
    </xf>
    <xf numFmtId="176" fontId="25" fillId="0" borderId="1" xfId="29" applyNumberFormat="1" applyFont="1" applyFill="1" applyBorder="1" applyAlignment="1">
      <alignment horizontal="right" vertical="center"/>
    </xf>
    <xf numFmtId="0" fontId="16" fillId="2" borderId="1" xfId="24" applyFont="1" applyFill="1" applyBorder="1">
      <alignment vertical="center"/>
    </xf>
    <xf numFmtId="185" fontId="36" fillId="0" borderId="0" xfId="30" applyNumberFormat="1" applyFont="1" applyAlignment="1">
      <alignment vertical="center"/>
    </xf>
    <xf numFmtId="41" fontId="36" fillId="2" borderId="0" xfId="10" applyFont="1" applyFill="1" applyAlignment="1">
      <alignment vertical="center"/>
    </xf>
    <xf numFmtId="181" fontId="36" fillId="2" borderId="0" xfId="30" applyNumberFormat="1" applyFont="1" applyFill="1" applyAlignment="1">
      <alignment vertical="center"/>
    </xf>
    <xf numFmtId="185" fontId="36" fillId="0" borderId="0" xfId="30" applyNumberFormat="1" applyFont="1" applyBorder="1" applyAlignment="1">
      <alignment vertical="center"/>
    </xf>
    <xf numFmtId="41" fontId="36" fillId="2" borderId="0" xfId="10" applyFont="1" applyFill="1" applyBorder="1" applyAlignment="1" applyProtection="1">
      <alignment horizontal="center" vertical="center"/>
    </xf>
    <xf numFmtId="41" fontId="36" fillId="0" borderId="0" xfId="10" applyFont="1" applyFill="1" applyBorder="1" applyAlignment="1" applyProtection="1">
      <alignment horizontal="center" vertical="center"/>
    </xf>
    <xf numFmtId="41" fontId="37" fillId="2" borderId="0" xfId="10" applyFont="1" applyFill="1" applyBorder="1" applyAlignment="1">
      <alignment vertical="center"/>
    </xf>
    <xf numFmtId="41" fontId="36" fillId="0" borderId="0" xfId="10" applyFont="1" applyAlignment="1">
      <alignment vertical="center"/>
    </xf>
    <xf numFmtId="181" fontId="36" fillId="0" borderId="0" xfId="30" applyNumberFormat="1" applyFont="1" applyAlignment="1">
      <alignment vertical="center"/>
    </xf>
    <xf numFmtId="0" fontId="29" fillId="0" borderId="0" xfId="4" applyFont="1" applyFill="1" applyAlignment="1">
      <alignment vertical="center"/>
    </xf>
    <xf numFmtId="0" fontId="9" fillId="0" borderId="0" xfId="4" applyFill="1" applyAlignment="1">
      <alignment horizontal="left" vertical="center"/>
    </xf>
    <xf numFmtId="0" fontId="25" fillId="0" borderId="1" xfId="29" applyFont="1" applyFill="1" applyBorder="1">
      <alignment vertical="center"/>
    </xf>
    <xf numFmtId="176" fontId="19" fillId="0" borderId="1" xfId="13" applyNumberFormat="1" applyFont="1" applyFill="1" applyBorder="1" applyAlignment="1">
      <alignment horizontal="right" vertical="center"/>
    </xf>
    <xf numFmtId="49" fontId="39" fillId="0" borderId="1" xfId="0" applyNumberFormat="1" applyFont="1" applyFill="1" applyBorder="1" applyAlignment="1" applyProtection="1">
      <alignment vertical="center"/>
    </xf>
    <xf numFmtId="3" fontId="17" fillId="0" borderId="1" xfId="0" applyNumberFormat="1" applyFont="1" applyFill="1" applyBorder="1" applyAlignment="1" applyProtection="1">
      <alignment horizontal="left" vertical="center" indent="1"/>
    </xf>
    <xf numFmtId="0" fontId="16" fillId="0" borderId="0" xfId="4" applyFont="1" applyFill="1" applyBorder="1" applyAlignment="1">
      <alignment horizontal="right" vertical="center"/>
    </xf>
    <xf numFmtId="178" fontId="40" fillId="0" borderId="0" xfId="0" applyNumberFormat="1" applyFont="1" applyFill="1" applyBorder="1" applyAlignment="1" applyProtection="1">
      <alignment horizontal="right" vertical="center"/>
      <protection locked="0"/>
    </xf>
    <xf numFmtId="0" fontId="16" fillId="0" borderId="1" xfId="4" applyFont="1" applyFill="1" applyBorder="1" applyAlignment="1">
      <alignment horizontal="left" vertical="center"/>
    </xf>
    <xf numFmtId="0" fontId="9" fillId="0" borderId="1" xfId="27" applyFill="1" applyBorder="1" applyAlignment="1">
      <alignment horizontal="left" vertical="center" wrapText="1"/>
    </xf>
    <xf numFmtId="176" fontId="20" fillId="0" borderId="0" xfId="0" applyNumberFormat="1" applyFont="1" applyFill="1" applyAlignment="1">
      <alignment horizontal="right"/>
    </xf>
    <xf numFmtId="178" fontId="17" fillId="2" borderId="1" xfId="0" applyNumberFormat="1" applyFont="1" applyFill="1" applyBorder="1" applyAlignment="1" applyProtection="1">
      <alignment vertical="center"/>
    </xf>
    <xf numFmtId="0" fontId="10" fillId="0" borderId="1" xfId="13" applyFont="1" applyFill="1" applyBorder="1"/>
    <xf numFmtId="181" fontId="20" fillId="3" borderId="0" xfId="30" applyNumberFormat="1" applyFont="1" applyFill="1" applyBorder="1" applyAlignment="1" applyProtection="1">
      <alignment horizontal="right" vertical="center"/>
    </xf>
    <xf numFmtId="41" fontId="37" fillId="0" borderId="0" xfId="10" applyFont="1" applyFill="1" applyBorder="1" applyAlignment="1">
      <alignment vertical="center"/>
    </xf>
    <xf numFmtId="178" fontId="56" fillId="0" borderId="0" xfId="0" applyNumberFormat="1" applyFont="1" applyFill="1" applyBorder="1" applyAlignment="1" applyProtection="1">
      <alignment horizontal="right" vertical="center"/>
      <protection locked="0"/>
    </xf>
    <xf numFmtId="181" fontId="20" fillId="2" borderId="0" xfId="30" applyNumberFormat="1" applyFont="1" applyFill="1" applyBorder="1" applyAlignment="1" applyProtection="1">
      <alignment horizontal="right" vertical="center"/>
    </xf>
    <xf numFmtId="178" fontId="10" fillId="0" borderId="0" xfId="13" applyNumberFormat="1" applyFont="1" applyFill="1"/>
    <xf numFmtId="185" fontId="19" fillId="12" borderId="1" xfId="13" applyNumberFormat="1" applyFont="1" applyFill="1" applyBorder="1" applyAlignment="1" applyProtection="1">
      <alignment horizontal="left" vertical="center" wrapText="1" indent="2"/>
    </xf>
    <xf numFmtId="0" fontId="58" fillId="0" borderId="0" xfId="64">
      <alignment vertical="center"/>
    </xf>
    <xf numFmtId="0" fontId="59" fillId="0" borderId="0" xfId="64" applyFont="1" applyBorder="1" applyAlignment="1">
      <alignment horizontal="right" vertical="center" wrapText="1"/>
    </xf>
    <xf numFmtId="0" fontId="60" fillId="0" borderId="0" xfId="64" applyFont="1">
      <alignment vertical="center"/>
    </xf>
    <xf numFmtId="0" fontId="61" fillId="0" borderId="0" xfId="64" applyFont="1">
      <alignment vertical="center"/>
    </xf>
    <xf numFmtId="0" fontId="23" fillId="0" borderId="0" xfId="4" applyFont="1" applyFill="1" applyBorder="1" applyAlignment="1">
      <alignment horizontal="left" vertical="center" indent="2"/>
    </xf>
    <xf numFmtId="0" fontId="9" fillId="0" borderId="0" xfId="27" applyFill="1" applyAlignment="1">
      <alignment horizontal="left" vertical="center" indent="2"/>
    </xf>
    <xf numFmtId="0" fontId="9" fillId="0" borderId="0" xfId="29" applyFont="1" applyFill="1" applyBorder="1" applyAlignment="1">
      <alignment horizontal="center" vertical="center" wrapText="1"/>
    </xf>
    <xf numFmtId="0" fontId="29" fillId="0" borderId="0" xfId="4" applyFont="1" applyFill="1" applyAlignment="1">
      <alignment horizontal="left" vertical="center"/>
    </xf>
    <xf numFmtId="178" fontId="19" fillId="2" borderId="1" xfId="10" applyNumberFormat="1" applyFont="1" applyFill="1" applyBorder="1" applyAlignment="1" applyProtection="1">
      <alignment horizontal="right" vertical="center"/>
    </xf>
    <xf numFmtId="0" fontId="16" fillId="2" borderId="1" xfId="4" applyFont="1" applyFill="1" applyBorder="1" applyAlignment="1">
      <alignment vertical="center"/>
    </xf>
    <xf numFmtId="176" fontId="25" fillId="2" borderId="1" xfId="29" applyNumberFormat="1" applyFont="1" applyFill="1" applyBorder="1" applyAlignment="1">
      <alignment horizontal="right" vertical="center"/>
    </xf>
    <xf numFmtId="178" fontId="16" fillId="2" borderId="1" xfId="4" applyNumberFormat="1" applyFont="1" applyFill="1" applyBorder="1" applyAlignment="1">
      <alignment horizontal="right" vertical="center"/>
    </xf>
    <xf numFmtId="177" fontId="16" fillId="2" borderId="1" xfId="4" applyNumberFormat="1" applyFont="1" applyFill="1" applyBorder="1" applyAlignment="1">
      <alignment horizontal="right" vertical="center"/>
    </xf>
    <xf numFmtId="0" fontId="25" fillId="2" borderId="1" xfId="29" applyFont="1" applyFill="1" applyBorder="1">
      <alignment vertical="center"/>
    </xf>
    <xf numFmtId="0" fontId="25" fillId="2" borderId="1" xfId="17" applyFont="1" applyFill="1" applyBorder="1">
      <alignment vertical="center"/>
    </xf>
    <xf numFmtId="0" fontId="29" fillId="2" borderId="0" xfId="4" applyFont="1" applyFill="1" applyAlignment="1">
      <alignment horizontal="left" vertical="center"/>
    </xf>
    <xf numFmtId="0" fontId="10" fillId="2" borderId="0" xfId="9" applyFont="1" applyFill="1"/>
    <xf numFmtId="0" fontId="9" fillId="2" borderId="0" xfId="4" applyFill="1" applyBorder="1" applyAlignment="1">
      <alignment horizontal="center" vertical="center"/>
    </xf>
    <xf numFmtId="3" fontId="17" fillId="2" borderId="0" xfId="0" applyNumberFormat="1" applyFont="1" applyFill="1" applyBorder="1" applyAlignment="1" applyProtection="1">
      <alignment horizontal="right" vertical="center"/>
    </xf>
    <xf numFmtId="0" fontId="17" fillId="2" borderId="1" xfId="0" applyFont="1" applyFill="1" applyBorder="1" applyAlignment="1">
      <alignment horizontal="left" vertical="center"/>
    </xf>
    <xf numFmtId="178" fontId="16" fillId="2" borderId="1" xfId="4" applyNumberFormat="1" applyFont="1" applyFill="1" applyBorder="1" applyAlignment="1">
      <alignment vertical="center"/>
    </xf>
    <xf numFmtId="176" fontId="19" fillId="2" borderId="1" xfId="0" applyNumberFormat="1" applyFont="1" applyFill="1" applyBorder="1" applyAlignment="1">
      <alignment horizontal="right" vertical="center"/>
    </xf>
    <xf numFmtId="176" fontId="19" fillId="2" borderId="1" xfId="9" applyNumberFormat="1" applyFont="1" applyFill="1" applyBorder="1" applyAlignment="1">
      <alignment horizontal="right" vertical="center"/>
    </xf>
    <xf numFmtId="3" fontId="17" fillId="2" borderId="1" xfId="0" applyNumberFormat="1" applyFont="1" applyFill="1" applyBorder="1" applyAlignment="1" applyProtection="1">
      <alignment vertical="center"/>
    </xf>
    <xf numFmtId="0" fontId="25" fillId="2" borderId="1" xfId="17" applyFont="1" applyFill="1" applyBorder="1" applyAlignment="1">
      <alignment vertical="center" wrapText="1"/>
    </xf>
    <xf numFmtId="0" fontId="10" fillId="2" borderId="0" xfId="9" applyFont="1" applyFill="1" applyAlignment="1">
      <alignment vertical="center"/>
    </xf>
    <xf numFmtId="176" fontId="10" fillId="2" borderId="0" xfId="9" applyNumberFormat="1" applyFont="1" applyFill="1"/>
    <xf numFmtId="179" fontId="10" fillId="2" borderId="0" xfId="9" applyNumberFormat="1" applyFont="1" applyFill="1" applyAlignment="1">
      <alignment vertical="center"/>
    </xf>
    <xf numFmtId="0" fontId="9" fillId="2" borderId="0" xfId="24" applyFill="1" applyAlignment="1"/>
    <xf numFmtId="0" fontId="15" fillId="2" borderId="0" xfId="24" applyFont="1" applyFill="1" applyAlignment="1">
      <alignment horizontal="center" vertical="center"/>
    </xf>
    <xf numFmtId="176" fontId="19" fillId="2" borderId="1" xfId="26" applyNumberFormat="1" applyFont="1" applyFill="1" applyBorder="1" applyAlignment="1">
      <alignment horizontal="right" vertical="center"/>
    </xf>
    <xf numFmtId="3" fontId="17" fillId="2" borderId="1" xfId="0" applyNumberFormat="1" applyFont="1" applyFill="1" applyBorder="1" applyAlignment="1" applyProtection="1">
      <alignment horizontal="left" vertical="center" wrapText="1" indent="1"/>
    </xf>
    <xf numFmtId="0" fontId="10" fillId="2" borderId="0" xfId="24" applyFont="1" applyFill="1" applyAlignment="1"/>
    <xf numFmtId="176" fontId="16" fillId="2" borderId="1" xfId="24" applyNumberFormat="1" applyFont="1" applyFill="1" applyBorder="1">
      <alignment vertical="center"/>
    </xf>
    <xf numFmtId="176" fontId="9" fillId="2" borderId="0" xfId="24" applyNumberFormat="1" applyFill="1" applyAlignment="1">
      <alignment horizontal="center" vertical="center"/>
    </xf>
    <xf numFmtId="179" fontId="9" fillId="2" borderId="0" xfId="24" applyNumberFormat="1" applyFill="1" applyAlignment="1"/>
    <xf numFmtId="176" fontId="9" fillId="2" borderId="0" xfId="24" applyNumberFormat="1" applyFill="1" applyAlignment="1"/>
    <xf numFmtId="0" fontId="10" fillId="2" borderId="0" xfId="7" applyFont="1" applyFill="1">
      <alignment vertical="center"/>
    </xf>
    <xf numFmtId="0" fontId="4" fillId="2" borderId="0" xfId="8" applyFont="1" applyFill="1" applyBorder="1" applyAlignment="1">
      <alignment horizontal="center" vertical="center"/>
    </xf>
    <xf numFmtId="0" fontId="16" fillId="2" borderId="0" xfId="4" applyFont="1" applyFill="1" applyBorder="1" applyAlignment="1">
      <alignment horizontal="right" vertical="center"/>
    </xf>
    <xf numFmtId="176" fontId="16" fillId="2" borderId="1" xfId="4" applyNumberFormat="1" applyFont="1" applyFill="1" applyBorder="1">
      <alignment vertical="center"/>
    </xf>
    <xf numFmtId="177" fontId="16" fillId="2" borderId="1" xfId="4" applyNumberFormat="1" applyFont="1" applyFill="1" applyBorder="1">
      <alignment vertical="center"/>
    </xf>
    <xf numFmtId="176" fontId="16" fillId="2" borderId="1" xfId="4" applyNumberFormat="1" applyFont="1" applyFill="1" applyBorder="1" applyAlignment="1">
      <alignment horizontal="left" vertical="center" indent="1"/>
    </xf>
    <xf numFmtId="0" fontId="19" fillId="2" borderId="0" xfId="7" applyFont="1" applyFill="1">
      <alignment vertical="center"/>
    </xf>
    <xf numFmtId="0" fontId="10" fillId="2" borderId="0" xfId="7" applyFont="1" applyFill="1" applyAlignment="1">
      <alignment vertical="center"/>
    </xf>
    <xf numFmtId="0" fontId="9" fillId="0" borderId="0" xfId="29" applyFill="1">
      <alignment vertical="center"/>
    </xf>
    <xf numFmtId="0" fontId="62" fillId="0" borderId="0" xfId="29" applyFont="1" applyFill="1" applyAlignment="1">
      <alignment horizontal="center" vertical="center"/>
    </xf>
    <xf numFmtId="176" fontId="62" fillId="0" borderId="0" xfId="29" applyNumberFormat="1" applyFont="1" applyFill="1" applyAlignment="1">
      <alignment horizontal="center" vertical="center"/>
    </xf>
    <xf numFmtId="180" fontId="62" fillId="0" borderId="0" xfId="29" applyNumberFormat="1" applyFont="1" applyFill="1" applyAlignment="1">
      <alignment horizontal="center" vertical="center"/>
    </xf>
    <xf numFmtId="176" fontId="9" fillId="0" borderId="0" xfId="29" applyNumberFormat="1" applyFill="1">
      <alignment vertical="center"/>
    </xf>
    <xf numFmtId="177" fontId="25" fillId="0" borderId="1" xfId="29" applyNumberFormat="1" applyFont="1" applyFill="1" applyBorder="1" applyAlignment="1">
      <alignment horizontal="right" vertical="center"/>
    </xf>
    <xf numFmtId="0" fontId="9" fillId="0" borderId="0" xfId="29" applyFont="1" applyFill="1">
      <alignment vertical="center"/>
    </xf>
    <xf numFmtId="180" fontId="9" fillId="0" borderId="0" xfId="29" applyNumberFormat="1" applyFill="1">
      <alignment vertical="center"/>
    </xf>
    <xf numFmtId="0" fontId="9" fillId="2" borderId="0" xfId="24" applyFill="1" applyBorder="1">
      <alignment vertical="center"/>
    </xf>
    <xf numFmtId="176" fontId="11" fillId="2" borderId="0" xfId="24" applyNumberFormat="1" applyFont="1" applyFill="1" applyAlignment="1">
      <alignment horizontal="center" vertical="center"/>
    </xf>
    <xf numFmtId="179" fontId="10" fillId="2" borderId="0" xfId="24" applyNumberFormat="1" applyFont="1" applyFill="1" applyAlignment="1"/>
    <xf numFmtId="0" fontId="16" fillId="2" borderId="0" xfId="24" applyFont="1" applyFill="1" applyBorder="1" applyAlignment="1">
      <alignment horizontal="right" vertical="center"/>
    </xf>
    <xf numFmtId="0" fontId="63" fillId="0" borderId="0" xfId="64" applyFont="1">
      <alignment vertical="center"/>
    </xf>
    <xf numFmtId="0" fontId="57" fillId="0" borderId="0" xfId="64" applyFont="1" applyBorder="1" applyAlignment="1">
      <alignment vertical="center" wrapText="1"/>
    </xf>
    <xf numFmtId="0" fontId="57" fillId="0" borderId="0" xfId="64" applyFont="1" applyBorder="1" applyAlignment="1">
      <alignment horizontal="left" vertical="center" wrapText="1"/>
    </xf>
    <xf numFmtId="0" fontId="29" fillId="0" borderId="0" xfId="4" applyFont="1" applyFill="1" applyAlignment="1">
      <alignment horizontal="left" vertical="center"/>
    </xf>
    <xf numFmtId="0" fontId="25" fillId="2" borderId="0" xfId="29" applyFont="1" applyFill="1" applyBorder="1">
      <alignment vertical="center"/>
    </xf>
    <xf numFmtId="184" fontId="16" fillId="0" borderId="1" xfId="4" applyNumberFormat="1" applyFont="1" applyFill="1" applyBorder="1" applyAlignment="1">
      <alignment horizontal="left" vertical="center"/>
    </xf>
    <xf numFmtId="184" fontId="16" fillId="0" borderId="1" xfId="4" applyNumberFormat="1" applyFont="1" applyFill="1" applyBorder="1" applyAlignment="1">
      <alignment vertical="center"/>
    </xf>
    <xf numFmtId="0" fontId="25" fillId="2" borderId="1" xfId="29" applyFont="1" applyFill="1" applyBorder="1" applyAlignment="1">
      <alignment horizontal="left" vertical="center" indent="1"/>
    </xf>
    <xf numFmtId="185" fontId="64" fillId="4" borderId="1" xfId="13" applyNumberFormat="1" applyFont="1" applyFill="1" applyBorder="1" applyAlignment="1" applyProtection="1">
      <alignment horizontal="center" vertical="center"/>
    </xf>
    <xf numFmtId="178" fontId="66" fillId="2" borderId="1" xfId="10" applyNumberFormat="1" applyFont="1" applyFill="1" applyBorder="1" applyAlignment="1" applyProtection="1">
      <alignment horizontal="right" vertical="center"/>
    </xf>
    <xf numFmtId="185" fontId="65" fillId="12" borderId="1" xfId="13" applyNumberFormat="1" applyFont="1" applyFill="1" applyBorder="1" applyAlignment="1" applyProtection="1">
      <alignment horizontal="left" vertical="center" wrapText="1"/>
    </xf>
    <xf numFmtId="185" fontId="65" fillId="12" borderId="2" xfId="13" applyNumberFormat="1" applyFont="1" applyFill="1" applyBorder="1" applyAlignment="1" applyProtection="1">
      <alignment horizontal="left" vertical="center" wrapText="1"/>
    </xf>
    <xf numFmtId="0" fontId="3" fillId="0" borderId="14" xfId="0" applyFont="1" applyFill="1" applyBorder="1" applyAlignment="1">
      <alignment horizontal="left" vertical="center" indent="3"/>
    </xf>
    <xf numFmtId="182" fontId="16" fillId="2" borderId="1" xfId="24" applyNumberFormat="1" applyFont="1" applyFill="1" applyBorder="1" applyAlignment="1">
      <alignment horizontal="left" vertical="center" indent="1"/>
    </xf>
    <xf numFmtId="177" fontId="22" fillId="2" borderId="1" xfId="4" applyNumberFormat="1" applyFont="1" applyFill="1" applyBorder="1" applyAlignment="1">
      <alignment horizontal="right" vertical="center"/>
    </xf>
    <xf numFmtId="177" fontId="65" fillId="2" borderId="1" xfId="9" applyNumberFormat="1" applyFont="1" applyFill="1" applyBorder="1" applyAlignment="1">
      <alignment horizontal="right" vertical="center"/>
    </xf>
    <xf numFmtId="0" fontId="65" fillId="2" borderId="1" xfId="24" applyFont="1" applyFill="1" applyBorder="1" applyAlignment="1">
      <alignment vertical="center"/>
    </xf>
    <xf numFmtId="0" fontId="65" fillId="2" borderId="1" xfId="4" applyFont="1" applyFill="1" applyBorder="1" applyAlignment="1">
      <alignment horizontal="center" vertical="center"/>
    </xf>
    <xf numFmtId="184" fontId="40" fillId="0" borderId="0" xfId="27" applyNumberFormat="1" applyFont="1" applyFill="1" applyBorder="1" applyAlignment="1">
      <alignment horizontal="right" vertical="center"/>
    </xf>
    <xf numFmtId="176" fontId="66" fillId="2" borderId="1" xfId="24" applyNumberFormat="1" applyFont="1" applyFill="1" applyBorder="1" applyAlignment="1">
      <alignment horizontal="right" vertical="center"/>
    </xf>
    <xf numFmtId="0" fontId="65" fillId="2" borderId="1" xfId="25" applyFont="1" applyFill="1" applyBorder="1" applyAlignment="1">
      <alignment horizontal="center" vertical="center"/>
    </xf>
    <xf numFmtId="179" fontId="65" fillId="2" borderId="1" xfId="24" applyNumberFormat="1" applyFont="1" applyFill="1" applyBorder="1" applyAlignment="1">
      <alignment vertical="center"/>
    </xf>
    <xf numFmtId="181" fontId="19" fillId="2" borderId="1" xfId="26" applyNumberFormat="1" applyFont="1" applyFill="1" applyBorder="1" applyAlignment="1">
      <alignment horizontal="right" vertical="center"/>
    </xf>
    <xf numFmtId="176" fontId="18" fillId="2" borderId="1" xfId="26" applyNumberFormat="1" applyFont="1" applyFill="1" applyBorder="1" applyAlignment="1">
      <alignment horizontal="right" vertical="center"/>
    </xf>
    <xf numFmtId="176" fontId="18" fillId="2" borderId="1" xfId="26" applyNumberFormat="1" applyFont="1" applyFill="1" applyBorder="1" applyAlignment="1">
      <alignment horizontal="center" vertical="center"/>
    </xf>
    <xf numFmtId="176" fontId="16" fillId="2" borderId="3" xfId="24" applyNumberFormat="1" applyFont="1" applyFill="1" applyBorder="1" applyAlignment="1">
      <alignment horizontal="center" vertical="center"/>
    </xf>
    <xf numFmtId="176" fontId="16" fillId="2" borderId="1" xfId="24" applyNumberFormat="1" applyFont="1" applyFill="1" applyBorder="1" applyAlignment="1">
      <alignment horizontal="center" vertical="center"/>
    </xf>
    <xf numFmtId="177" fontId="65" fillId="2" borderId="1" xfId="25" applyNumberFormat="1" applyFont="1" applyFill="1" applyBorder="1" applyAlignment="1">
      <alignment horizontal="right" vertical="center"/>
    </xf>
    <xf numFmtId="0" fontId="65" fillId="0" borderId="1" xfId="29" applyFont="1" applyFill="1" applyBorder="1" applyAlignment="1">
      <alignment horizontal="center" vertical="center"/>
    </xf>
    <xf numFmtId="180" fontId="65" fillId="0" borderId="1" xfId="1" applyNumberFormat="1" applyFont="1" applyFill="1" applyBorder="1" applyAlignment="1" applyProtection="1">
      <alignment horizontal="center" vertical="center" wrapText="1"/>
      <protection locked="0"/>
    </xf>
    <xf numFmtId="176" fontId="84" fillId="0" borderId="1" xfId="29" applyNumberFormat="1" applyFont="1" applyFill="1" applyBorder="1">
      <alignment vertical="center"/>
    </xf>
    <xf numFmtId="0" fontId="65" fillId="0" borderId="1" xfId="2" applyFont="1" applyFill="1" applyBorder="1" applyAlignment="1" applyProtection="1">
      <alignment horizontal="left" vertical="center" wrapText="1"/>
      <protection locked="0"/>
    </xf>
    <xf numFmtId="177" fontId="84" fillId="0" borderId="1" xfId="29" applyNumberFormat="1" applyFont="1" applyFill="1" applyBorder="1" applyAlignment="1">
      <alignment horizontal="right" vertical="center"/>
    </xf>
    <xf numFmtId="176" fontId="16" fillId="0" borderId="1" xfId="29" applyNumberFormat="1" applyFont="1" applyFill="1" applyBorder="1">
      <alignment vertical="center"/>
    </xf>
    <xf numFmtId="180" fontId="16" fillId="0" borderId="1" xfId="29" applyNumberFormat="1" applyFont="1" applyFill="1" applyBorder="1">
      <alignment vertical="center"/>
    </xf>
    <xf numFmtId="176" fontId="84" fillId="2" borderId="1" xfId="29" applyNumberFormat="1" applyFont="1" applyFill="1" applyBorder="1">
      <alignment vertical="center"/>
    </xf>
    <xf numFmtId="178" fontId="22" fillId="2" borderId="1" xfId="4" applyNumberFormat="1" applyFont="1" applyFill="1" applyBorder="1">
      <alignment vertical="center"/>
    </xf>
    <xf numFmtId="0" fontId="65" fillId="2" borderId="1" xfId="2" applyFont="1" applyFill="1" applyBorder="1" applyAlignment="1" applyProtection="1">
      <alignment horizontal="left" vertical="center" wrapText="1"/>
      <protection locked="0"/>
    </xf>
    <xf numFmtId="176" fontId="16" fillId="2" borderId="1" xfId="29" applyNumberFormat="1" applyFont="1" applyFill="1" applyBorder="1">
      <alignment vertical="center"/>
    </xf>
    <xf numFmtId="0" fontId="65" fillId="2" borderId="1" xfId="9" applyFont="1" applyFill="1" applyBorder="1" applyAlignment="1">
      <alignment horizontal="center" vertical="center"/>
    </xf>
    <xf numFmtId="0" fontId="22" fillId="2" borderId="1" xfId="4" applyFont="1" applyFill="1" applyBorder="1">
      <alignment vertical="center"/>
    </xf>
    <xf numFmtId="0" fontId="65" fillId="2" borderId="1" xfId="9" applyFont="1" applyFill="1" applyBorder="1" applyAlignment="1">
      <alignment horizontal="left" vertical="center"/>
    </xf>
    <xf numFmtId="0" fontId="39" fillId="0" borderId="1" xfId="0" applyFont="1" applyBorder="1">
      <alignment vertical="center"/>
    </xf>
    <xf numFmtId="176" fontId="22" fillId="2" borderId="1" xfId="4" applyNumberFormat="1" applyFont="1" applyFill="1" applyBorder="1">
      <alignment vertical="center"/>
    </xf>
    <xf numFmtId="179" fontId="18" fillId="2" borderId="1" xfId="9" applyNumberFormat="1" applyFont="1" applyFill="1" applyBorder="1" applyAlignment="1">
      <alignment vertical="center"/>
    </xf>
    <xf numFmtId="0" fontId="65" fillId="2" borderId="1" xfId="8" applyFont="1" applyFill="1" applyBorder="1" applyAlignment="1">
      <alignment horizontal="center" vertical="center"/>
    </xf>
    <xf numFmtId="178" fontId="66" fillId="2" borderId="1" xfId="0" applyNumberFormat="1" applyFont="1" applyFill="1" applyBorder="1" applyAlignment="1" applyProtection="1">
      <alignment vertical="center"/>
    </xf>
    <xf numFmtId="176" fontId="66" fillId="2" borderId="1" xfId="26" applyNumberFormat="1" applyFont="1" applyFill="1" applyBorder="1" applyAlignment="1">
      <alignment horizontal="right" vertical="center"/>
    </xf>
    <xf numFmtId="177" fontId="22" fillId="2" borderId="1" xfId="4" applyNumberFormat="1" applyFont="1" applyFill="1" applyBorder="1">
      <alignment vertical="center"/>
    </xf>
    <xf numFmtId="0" fontId="65" fillId="2" borderId="1" xfId="8" applyFont="1" applyFill="1" applyBorder="1" applyAlignment="1">
      <alignment horizontal="left" vertical="center"/>
    </xf>
    <xf numFmtId="0" fontId="29" fillId="0" borderId="0" xfId="4" applyFont="1" applyFill="1" applyAlignment="1">
      <alignment horizontal="left" vertical="center"/>
    </xf>
    <xf numFmtId="0" fontId="28" fillId="2" borderId="0" xfId="4" applyFont="1" applyFill="1" applyAlignment="1">
      <alignment horizontal="center" vertical="center"/>
    </xf>
    <xf numFmtId="176" fontId="9" fillId="0" borderId="0" xfId="4" applyNumberFormat="1" applyFill="1">
      <alignment vertical="center"/>
    </xf>
    <xf numFmtId="177" fontId="64" fillId="2" borderId="1" xfId="9" applyNumberFormat="1" applyFont="1" applyFill="1" applyBorder="1" applyAlignment="1">
      <alignment horizontal="right" vertical="center"/>
    </xf>
    <xf numFmtId="177" fontId="64" fillId="2" borderId="1" xfId="25" applyNumberFormat="1" applyFont="1" applyFill="1" applyBorder="1" applyAlignment="1">
      <alignment horizontal="right" vertical="center"/>
    </xf>
    <xf numFmtId="0" fontId="9" fillId="0" borderId="0" xfId="29" applyFont="1" applyFill="1" applyBorder="1" applyAlignment="1">
      <alignment horizontal="left" vertical="center" wrapText="1"/>
    </xf>
    <xf numFmtId="176" fontId="19" fillId="2" borderId="1" xfId="4" applyNumberFormat="1" applyFont="1" applyFill="1" applyBorder="1" applyAlignment="1">
      <alignment horizontal="center" vertical="center"/>
    </xf>
    <xf numFmtId="0" fontId="88" fillId="0" borderId="1" xfId="4" applyFont="1" applyFill="1" applyBorder="1">
      <alignment vertical="center"/>
    </xf>
    <xf numFmtId="176" fontId="87" fillId="0" borderId="1" xfId="13" applyNumberFormat="1" applyFont="1" applyFill="1" applyBorder="1" applyAlignment="1">
      <alignment horizontal="right" vertical="center"/>
    </xf>
    <xf numFmtId="0" fontId="88" fillId="0" borderId="1" xfId="4" applyFont="1" applyFill="1" applyBorder="1" applyAlignment="1">
      <alignment horizontal="left" vertical="center"/>
    </xf>
    <xf numFmtId="184" fontId="88" fillId="0" borderId="1" xfId="4" applyNumberFormat="1" applyFont="1" applyFill="1" applyBorder="1" applyAlignment="1">
      <alignment horizontal="left" vertical="center"/>
    </xf>
    <xf numFmtId="176" fontId="90" fillId="2" borderId="1" xfId="0" applyNumberFormat="1" applyFont="1" applyFill="1" applyBorder="1" applyAlignment="1">
      <alignment horizontal="right" vertical="center"/>
    </xf>
    <xf numFmtId="3" fontId="87" fillId="2" borderId="1" xfId="0" applyNumberFormat="1" applyFont="1" applyFill="1" applyBorder="1" applyAlignment="1" applyProtection="1">
      <alignment vertical="center"/>
    </xf>
    <xf numFmtId="178" fontId="87" fillId="2" borderId="1" xfId="0" applyNumberFormat="1" applyFont="1" applyFill="1" applyBorder="1" applyAlignment="1" applyProtection="1">
      <alignment vertical="center"/>
    </xf>
    <xf numFmtId="176" fontId="87" fillId="2" borderId="1" xfId="0" applyNumberFormat="1" applyFont="1" applyFill="1" applyBorder="1" applyAlignment="1">
      <alignment horizontal="right" vertical="center"/>
    </xf>
    <xf numFmtId="0" fontId="92" fillId="0" borderId="1" xfId="29" applyFont="1" applyFill="1" applyBorder="1">
      <alignment vertical="center"/>
    </xf>
    <xf numFmtId="176" fontId="87" fillId="0" borderId="1" xfId="0" applyNumberFormat="1" applyFont="1" applyFill="1" applyBorder="1" applyAlignment="1">
      <alignment horizontal="right" vertical="center"/>
    </xf>
    <xf numFmtId="3" fontId="87" fillId="0" borderId="1" xfId="0" applyNumberFormat="1" applyFont="1" applyFill="1" applyBorder="1" applyAlignment="1" applyProtection="1">
      <alignment vertical="center"/>
    </xf>
    <xf numFmtId="0" fontId="87" fillId="2" borderId="1" xfId="0" applyFont="1" applyFill="1" applyBorder="1" applyAlignment="1">
      <alignment horizontal="center" vertical="center"/>
    </xf>
    <xf numFmtId="0" fontId="87" fillId="2" borderId="1" xfId="0" applyFont="1" applyFill="1" applyBorder="1" applyAlignment="1">
      <alignment horizontal="left" vertical="center"/>
    </xf>
    <xf numFmtId="179" fontId="87" fillId="2" borderId="1" xfId="0" applyNumberFormat="1" applyFont="1" applyFill="1" applyBorder="1" applyAlignment="1">
      <alignment vertical="center"/>
    </xf>
    <xf numFmtId="179" fontId="87" fillId="0" borderId="1" xfId="0" applyNumberFormat="1" applyFont="1" applyFill="1" applyBorder="1" applyAlignment="1">
      <alignment vertical="center"/>
    </xf>
    <xf numFmtId="176" fontId="87" fillId="2" borderId="1" xfId="0" applyNumberFormat="1" applyFont="1" applyFill="1" applyBorder="1" applyAlignment="1"/>
    <xf numFmtId="3" fontId="87" fillId="0" borderId="1" xfId="0" applyNumberFormat="1" applyFont="1" applyFill="1" applyBorder="1" applyAlignment="1" applyProtection="1">
      <alignment horizontal="left" vertical="center" indent="1"/>
    </xf>
    <xf numFmtId="178" fontId="87" fillId="0" borderId="1" xfId="0" applyNumberFormat="1" applyFont="1" applyFill="1" applyBorder="1" applyAlignment="1" applyProtection="1">
      <alignment vertical="center"/>
    </xf>
    <xf numFmtId="3" fontId="87" fillId="2" borderId="1" xfId="0" applyNumberFormat="1" applyFont="1" applyFill="1" applyBorder="1" applyAlignment="1" applyProtection="1">
      <alignment horizontal="left" vertical="center" indent="1"/>
    </xf>
    <xf numFmtId="3" fontId="90" fillId="2" borderId="1" xfId="0" applyNumberFormat="1" applyFont="1" applyFill="1" applyBorder="1" applyAlignment="1" applyProtection="1">
      <alignment vertical="center"/>
    </xf>
    <xf numFmtId="3" fontId="87" fillId="2" borderId="1" xfId="0" applyNumberFormat="1" applyFont="1" applyFill="1" applyBorder="1" applyAlignment="1" applyProtection="1">
      <alignment horizontal="left" vertical="center" wrapText="1" indent="1"/>
    </xf>
    <xf numFmtId="0" fontId="87" fillId="2" borderId="1" xfId="25" applyFont="1" applyFill="1" applyBorder="1" applyAlignment="1">
      <alignment horizontal="center" vertical="center"/>
    </xf>
    <xf numFmtId="178" fontId="90" fillId="2" borderId="1" xfId="0" applyNumberFormat="1" applyFont="1" applyFill="1" applyBorder="1" applyAlignment="1" applyProtection="1">
      <alignment vertical="center"/>
    </xf>
    <xf numFmtId="176" fontId="87" fillId="2" borderId="1" xfId="26" applyNumberFormat="1" applyFont="1" applyFill="1" applyBorder="1" applyAlignment="1">
      <alignment horizontal="right" vertical="center"/>
    </xf>
    <xf numFmtId="176" fontId="88" fillId="2" borderId="1" xfId="24" applyNumberFormat="1" applyFont="1" applyFill="1" applyBorder="1" applyAlignment="1">
      <alignment horizontal="right" vertical="center"/>
    </xf>
    <xf numFmtId="179" fontId="87" fillId="2" borderId="1" xfId="24" applyNumberFormat="1" applyFont="1" applyFill="1" applyBorder="1" applyAlignment="1">
      <alignment horizontal="center" vertical="center"/>
    </xf>
    <xf numFmtId="176" fontId="88" fillId="2" borderId="1" xfId="4" applyNumberFormat="1" applyFont="1" applyFill="1" applyBorder="1">
      <alignment vertical="center"/>
    </xf>
    <xf numFmtId="176" fontId="88" fillId="2" borderId="1" xfId="4" applyNumberFormat="1" applyFont="1" applyFill="1" applyBorder="1" applyAlignment="1">
      <alignment horizontal="left" vertical="center" indent="1"/>
    </xf>
    <xf numFmtId="0" fontId="88" fillId="2" borderId="1" xfId="25" applyFont="1" applyFill="1" applyBorder="1" applyAlignment="1">
      <alignment horizontal="center" vertical="center"/>
    </xf>
    <xf numFmtId="0" fontId="88" fillId="2" borderId="1" xfId="8" applyFont="1" applyFill="1" applyBorder="1" applyAlignment="1">
      <alignment horizontal="left" vertical="center"/>
    </xf>
    <xf numFmtId="176" fontId="88" fillId="0" borderId="1" xfId="4" applyNumberFormat="1" applyFont="1" applyFill="1" applyBorder="1">
      <alignment vertical="center"/>
    </xf>
    <xf numFmtId="0" fontId="87" fillId="0" borderId="1" xfId="64" applyFont="1" applyBorder="1" applyAlignment="1">
      <alignment vertical="center" wrapText="1"/>
    </xf>
    <xf numFmtId="186" fontId="87" fillId="0" borderId="1" xfId="64" applyNumberFormat="1" applyFont="1" applyBorder="1" applyAlignment="1">
      <alignment vertical="center" wrapText="1"/>
    </xf>
    <xf numFmtId="187" fontId="87" fillId="0" borderId="1" xfId="64" applyNumberFormat="1" applyFont="1" applyBorder="1" applyAlignment="1">
      <alignment vertical="center" wrapText="1"/>
    </xf>
    <xf numFmtId="0" fontId="29" fillId="0" borderId="0" xfId="3980" applyFont="1">
      <alignment vertical="center"/>
    </xf>
    <xf numFmtId="0" fontId="35" fillId="0" borderId="0" xfId="3980">
      <alignment vertical="center"/>
    </xf>
    <xf numFmtId="0" fontId="95" fillId="0" borderId="0" xfId="0" applyFont="1" applyAlignment="1">
      <alignment horizontal="center" vertical="center"/>
    </xf>
    <xf numFmtId="0" fontId="0" fillId="0" borderId="0" xfId="0" applyAlignment="1"/>
    <xf numFmtId="0" fontId="96" fillId="0" borderId="0" xfId="0" applyFont="1" applyBorder="1" applyAlignment="1">
      <alignment horizontal="left" vertical="center"/>
    </xf>
    <xf numFmtId="0" fontId="97" fillId="0" borderId="0" xfId="0" applyFont="1" applyBorder="1" applyAlignment="1"/>
    <xf numFmtId="0" fontId="91" fillId="0" borderId="0" xfId="0" applyFont="1" applyAlignment="1"/>
    <xf numFmtId="0" fontId="27" fillId="0" borderId="0" xfId="19"/>
    <xf numFmtId="0" fontId="87" fillId="0" borderId="1" xfId="64" applyFont="1" applyBorder="1" applyAlignment="1">
      <alignment horizontal="center" vertical="center" wrapText="1"/>
    </xf>
    <xf numFmtId="0" fontId="93" fillId="0" borderId="0" xfId="3980" applyFont="1" applyAlignment="1">
      <alignment vertical="center"/>
    </xf>
    <xf numFmtId="0" fontId="94" fillId="0" borderId="0" xfId="3980" applyFont="1" applyAlignment="1">
      <alignment vertical="center"/>
    </xf>
    <xf numFmtId="0" fontId="99" fillId="0" borderId="0" xfId="19" applyFont="1" applyBorder="1"/>
    <xf numFmtId="0" fontId="100" fillId="0" borderId="0" xfId="0" applyFont="1" applyAlignment="1">
      <alignment horizontal="center" vertical="center"/>
    </xf>
    <xf numFmtId="185" fontId="64" fillId="4" borderId="25" xfId="13" applyNumberFormat="1" applyFont="1" applyFill="1" applyBorder="1" applyAlignment="1" applyProtection="1">
      <alignment horizontal="center" vertical="center"/>
    </xf>
    <xf numFmtId="41" fontId="64" fillId="2" borderId="26" xfId="10" applyFont="1" applyFill="1" applyBorder="1" applyAlignment="1" applyProtection="1">
      <alignment horizontal="center" vertical="center"/>
    </xf>
    <xf numFmtId="181" fontId="64" fillId="2" borderId="27" xfId="30" applyNumberFormat="1" applyFont="1" applyFill="1" applyBorder="1" applyAlignment="1">
      <alignment horizontal="center" vertical="center" wrapText="1"/>
    </xf>
    <xf numFmtId="185" fontId="64" fillId="4" borderId="14" xfId="13" applyNumberFormat="1" applyFont="1" applyFill="1" applyBorder="1" applyAlignment="1" applyProtection="1">
      <alignment horizontal="center" vertical="center"/>
    </xf>
    <xf numFmtId="177" fontId="66" fillId="2" borderId="28" xfId="30" applyNumberFormat="1" applyFont="1" applyFill="1" applyBorder="1" applyAlignment="1" applyProtection="1">
      <alignment horizontal="right" vertical="center"/>
    </xf>
    <xf numFmtId="185" fontId="65" fillId="4" borderId="14" xfId="13" applyNumberFormat="1" applyFont="1" applyFill="1" applyBorder="1" applyAlignment="1" applyProtection="1">
      <alignment horizontal="left" vertical="center" wrapText="1"/>
    </xf>
    <xf numFmtId="185" fontId="65" fillId="0" borderId="14" xfId="13" applyNumberFormat="1" applyFont="1" applyFill="1" applyBorder="1" applyAlignment="1" applyProtection="1">
      <alignment horizontal="left" vertical="center" wrapText="1" indent="1"/>
    </xf>
    <xf numFmtId="185" fontId="19" fillId="0" borderId="14" xfId="13" applyNumberFormat="1" applyFont="1" applyFill="1" applyBorder="1" applyAlignment="1" applyProtection="1">
      <alignment horizontal="left" vertical="center" wrapText="1" indent="2"/>
    </xf>
    <xf numFmtId="177" fontId="19" fillId="2" borderId="28" xfId="30" applyNumberFormat="1" applyFont="1" applyFill="1" applyBorder="1" applyAlignment="1" applyProtection="1">
      <alignment horizontal="right" vertical="center"/>
    </xf>
    <xf numFmtId="185" fontId="65" fillId="0" borderId="14" xfId="13" applyNumberFormat="1" applyFont="1" applyFill="1" applyBorder="1" applyAlignment="1" applyProtection="1">
      <alignment horizontal="left" vertical="center" wrapText="1"/>
    </xf>
    <xf numFmtId="185" fontId="65" fillId="0" borderId="29" xfId="13" applyNumberFormat="1" applyFont="1" applyFill="1" applyBorder="1" applyAlignment="1" applyProtection="1">
      <alignment horizontal="left" vertical="center" wrapText="1"/>
    </xf>
    <xf numFmtId="178" fontId="66" fillId="2" borderId="30" xfId="10" applyNumberFormat="1" applyFont="1" applyFill="1" applyBorder="1" applyAlignment="1" applyProtection="1">
      <alignment horizontal="right" vertical="center"/>
    </xf>
    <xf numFmtId="177" fontId="66" fillId="2" borderId="31" xfId="30" applyNumberFormat="1" applyFont="1" applyFill="1" applyBorder="1" applyAlignment="1" applyProtection="1">
      <alignment horizontal="right" vertical="center"/>
    </xf>
    <xf numFmtId="41" fontId="64" fillId="4" borderId="26" xfId="10" applyFont="1" applyFill="1" applyBorder="1" applyAlignment="1" applyProtection="1">
      <alignment horizontal="center" vertical="center"/>
    </xf>
    <xf numFmtId="185" fontId="19" fillId="0" borderId="14" xfId="13" applyNumberFormat="1" applyFont="1" applyFill="1" applyBorder="1" applyAlignment="1" applyProtection="1">
      <alignment horizontal="left" vertical="center" wrapText="1" indent="1"/>
    </xf>
    <xf numFmtId="0" fontId="65" fillId="2" borderId="25" xfId="4" applyFont="1" applyFill="1" applyBorder="1" applyAlignment="1">
      <alignment horizontal="center" vertical="center"/>
    </xf>
    <xf numFmtId="176" fontId="65" fillId="2" borderId="26" xfId="1" applyNumberFormat="1" applyFont="1" applyFill="1" applyBorder="1" applyAlignment="1" applyProtection="1">
      <alignment horizontal="center" vertical="center" wrapText="1"/>
      <protection locked="0"/>
    </xf>
    <xf numFmtId="0" fontId="65" fillId="2" borderId="26" xfId="1" applyFont="1" applyFill="1" applyBorder="1" applyAlignment="1" applyProtection="1">
      <alignment horizontal="center" vertical="center" wrapText="1"/>
      <protection locked="0"/>
    </xf>
    <xf numFmtId="0" fontId="65" fillId="2" borderId="26" xfId="4" applyFont="1" applyFill="1" applyBorder="1" applyAlignment="1">
      <alignment horizontal="center" vertical="center"/>
    </xf>
    <xf numFmtId="0" fontId="65" fillId="2" borderId="27" xfId="1" applyFont="1" applyFill="1" applyBorder="1" applyAlignment="1" applyProtection="1">
      <alignment horizontal="center" vertical="center" wrapText="1"/>
      <protection locked="0"/>
    </xf>
    <xf numFmtId="0" fontId="65" fillId="2" borderId="14" xfId="4" applyFont="1" applyFill="1" applyBorder="1" applyAlignment="1">
      <alignment horizontal="center" vertical="center"/>
    </xf>
    <xf numFmtId="0" fontId="65" fillId="2" borderId="14" xfId="2" applyFont="1" applyFill="1" applyBorder="1" applyAlignment="1" applyProtection="1">
      <alignment horizontal="left" vertical="center" wrapText="1"/>
      <protection locked="0"/>
    </xf>
    <xf numFmtId="0" fontId="16" fillId="2" borderId="14" xfId="4" applyFont="1" applyFill="1" applyBorder="1" applyAlignment="1">
      <alignment vertical="center"/>
    </xf>
    <xf numFmtId="0" fontId="16" fillId="2" borderId="14" xfId="4" applyFont="1" applyFill="1" applyBorder="1" applyAlignment="1">
      <alignment horizontal="left" vertical="center" indent="1"/>
    </xf>
    <xf numFmtId="0" fontId="25" fillId="2" borderId="14" xfId="29" applyFont="1" applyFill="1" applyBorder="1" applyAlignment="1">
      <alignment horizontal="left" vertical="center" indent="1"/>
    </xf>
    <xf numFmtId="0" fontId="16" fillId="2" borderId="14" xfId="4" applyFont="1" applyFill="1" applyBorder="1">
      <alignment vertical="center"/>
    </xf>
    <xf numFmtId="0" fontId="16" fillId="0" borderId="14" xfId="4" applyFont="1" applyFill="1" applyBorder="1">
      <alignment vertical="center"/>
    </xf>
    <xf numFmtId="0" fontId="25" fillId="2" borderId="14" xfId="17" applyFont="1" applyFill="1" applyBorder="1">
      <alignment vertical="center"/>
    </xf>
    <xf numFmtId="0" fontId="16" fillId="2" borderId="28" xfId="4" applyFont="1" applyFill="1" applyBorder="1">
      <alignment vertical="center"/>
    </xf>
    <xf numFmtId="0" fontId="25" fillId="2" borderId="29" xfId="17" applyFont="1" applyFill="1" applyBorder="1">
      <alignment vertical="center"/>
    </xf>
    <xf numFmtId="0" fontId="25" fillId="2" borderId="30" xfId="17" applyFont="1" applyFill="1" applyBorder="1">
      <alignment vertical="center"/>
    </xf>
    <xf numFmtId="178" fontId="16" fillId="2" borderId="30" xfId="4" applyNumberFormat="1" applyFont="1" applyFill="1" applyBorder="1" applyAlignment="1">
      <alignment horizontal="right" vertical="center"/>
    </xf>
    <xf numFmtId="0" fontId="16" fillId="2" borderId="31" xfId="4" applyFont="1" applyFill="1" applyBorder="1">
      <alignment vertical="center"/>
    </xf>
    <xf numFmtId="0" fontId="9" fillId="0" borderId="0" xfId="4" applyFill="1" applyBorder="1" applyAlignment="1">
      <alignment vertical="center"/>
    </xf>
    <xf numFmtId="0" fontId="16" fillId="0" borderId="14" xfId="4" applyFont="1" applyFill="1" applyBorder="1" applyAlignment="1">
      <alignment horizontal="left" vertical="center" indent="2"/>
    </xf>
    <xf numFmtId="0" fontId="16" fillId="0" borderId="29" xfId="4" applyFont="1" applyFill="1" applyBorder="1">
      <alignment vertical="center"/>
    </xf>
    <xf numFmtId="14" fontId="19" fillId="0" borderId="25" xfId="1" applyNumberFormat="1" applyFont="1" applyFill="1" applyBorder="1" applyAlignment="1" applyProtection="1">
      <alignment horizontal="center" vertical="center"/>
      <protection locked="0"/>
    </xf>
    <xf numFmtId="176" fontId="16" fillId="0" borderId="32" xfId="1" applyNumberFormat="1" applyFont="1" applyFill="1" applyBorder="1" applyAlignment="1" applyProtection="1">
      <alignment horizontal="center" vertical="center" wrapText="1"/>
      <protection locked="0"/>
    </xf>
    <xf numFmtId="176" fontId="16" fillId="0" borderId="27" xfId="1" applyNumberFormat="1" applyFont="1" applyFill="1" applyBorder="1" applyAlignment="1" applyProtection="1">
      <alignment horizontal="center" vertical="center" wrapText="1"/>
      <protection locked="0"/>
    </xf>
    <xf numFmtId="14" fontId="19" fillId="0" borderId="33" xfId="1" applyNumberFormat="1" applyFont="1" applyFill="1" applyBorder="1" applyAlignment="1" applyProtection="1">
      <alignment horizontal="center" vertical="center"/>
      <protection locked="0"/>
    </xf>
    <xf numFmtId="176" fontId="19" fillId="2" borderId="28" xfId="4" applyNumberFormat="1" applyFont="1" applyFill="1" applyBorder="1" applyAlignment="1">
      <alignment horizontal="center" vertical="center"/>
    </xf>
    <xf numFmtId="0" fontId="19" fillId="0" borderId="33" xfId="0" applyFont="1" applyFill="1" applyBorder="1" applyAlignment="1">
      <alignment horizontal="center" vertical="center"/>
    </xf>
    <xf numFmtId="182" fontId="19" fillId="2" borderId="33" xfId="0" applyNumberFormat="1" applyFont="1" applyFill="1" applyBorder="1" applyAlignment="1">
      <alignment horizontal="center" vertical="center"/>
    </xf>
    <xf numFmtId="182" fontId="19" fillId="2" borderId="34" xfId="0" applyNumberFormat="1" applyFont="1" applyFill="1" applyBorder="1" applyAlignment="1">
      <alignment horizontal="center" vertical="center"/>
    </xf>
    <xf numFmtId="176" fontId="19" fillId="2" borderId="30" xfId="4" applyNumberFormat="1" applyFont="1" applyFill="1" applyBorder="1" applyAlignment="1">
      <alignment horizontal="center" vertical="center"/>
    </xf>
    <xf numFmtId="176" fontId="19" fillId="2" borderId="31" xfId="4" applyNumberFormat="1" applyFont="1" applyFill="1" applyBorder="1" applyAlignment="1">
      <alignment horizontal="center" vertical="center"/>
    </xf>
    <xf numFmtId="14" fontId="87" fillId="0" borderId="25" xfId="1" applyNumberFormat="1" applyFont="1" applyFill="1" applyBorder="1" applyAlignment="1" applyProtection="1">
      <alignment horizontal="center" vertical="center"/>
      <protection locked="0"/>
    </xf>
    <xf numFmtId="176" fontId="88" fillId="0" borderId="27" xfId="1" applyNumberFormat="1" applyFont="1" applyFill="1" applyBorder="1" applyAlignment="1" applyProtection="1">
      <alignment horizontal="center" vertical="center" wrapText="1"/>
      <protection locked="0"/>
    </xf>
    <xf numFmtId="0" fontId="88" fillId="0" borderId="14" xfId="4" applyFont="1" applyFill="1" applyBorder="1">
      <alignment vertical="center"/>
    </xf>
    <xf numFmtId="0" fontId="101" fillId="0" borderId="0" xfId="0" applyFont="1" applyFill="1" applyAlignment="1"/>
    <xf numFmtId="181" fontId="64" fillId="2" borderId="28" xfId="30" applyNumberFormat="1" applyFont="1" applyFill="1" applyBorder="1" applyAlignment="1">
      <alignment horizontal="right" vertical="center" wrapText="1"/>
    </xf>
    <xf numFmtId="0" fontId="66" fillId="2" borderId="28" xfId="30" applyNumberFormat="1" applyFont="1" applyFill="1" applyBorder="1" applyAlignment="1" applyProtection="1">
      <alignment horizontal="right" vertical="center"/>
    </xf>
    <xf numFmtId="185" fontId="64" fillId="4" borderId="26" xfId="13" applyNumberFormat="1" applyFont="1" applyFill="1" applyBorder="1" applyAlignment="1" applyProtection="1">
      <alignment horizontal="center" vertical="center"/>
    </xf>
    <xf numFmtId="41" fontId="36" fillId="0" borderId="28" xfId="10" applyFont="1" applyBorder="1" applyAlignment="1">
      <alignment vertical="center"/>
    </xf>
    <xf numFmtId="185" fontId="36" fillId="0" borderId="35" xfId="30" applyNumberFormat="1" applyFont="1" applyBorder="1" applyAlignment="1">
      <alignment vertical="center"/>
    </xf>
    <xf numFmtId="181" fontId="36" fillId="0" borderId="31" xfId="30" applyNumberFormat="1" applyFont="1" applyBorder="1" applyAlignment="1">
      <alignment vertical="center"/>
    </xf>
    <xf numFmtId="0" fontId="65" fillId="0" borderId="25" xfId="29" applyFont="1" applyFill="1" applyBorder="1" applyAlignment="1">
      <alignment horizontal="center" vertical="center"/>
    </xf>
    <xf numFmtId="176" fontId="65" fillId="0" borderId="26" xfId="1" applyNumberFormat="1" applyFont="1" applyFill="1" applyBorder="1" applyAlignment="1" applyProtection="1">
      <alignment horizontal="center" vertical="center" wrapText="1"/>
      <protection locked="0"/>
    </xf>
    <xf numFmtId="180" fontId="65" fillId="0" borderId="26" xfId="1" applyNumberFormat="1" applyFont="1" applyFill="1" applyBorder="1" applyAlignment="1" applyProtection="1">
      <alignment horizontal="center" vertical="center" wrapText="1"/>
      <protection locked="0"/>
    </xf>
    <xf numFmtId="0" fontId="65" fillId="0" borderId="26" xfId="29" applyFont="1" applyFill="1" applyBorder="1" applyAlignment="1">
      <alignment horizontal="center" vertical="center"/>
    </xf>
    <xf numFmtId="0" fontId="65" fillId="0" borderId="27" xfId="1" applyFont="1" applyFill="1" applyBorder="1" applyAlignment="1" applyProtection="1">
      <alignment horizontal="center" vertical="center" wrapText="1"/>
      <protection locked="0"/>
    </xf>
    <xf numFmtId="0" fontId="65" fillId="0" borderId="14" xfId="29" applyFont="1" applyFill="1" applyBorder="1" applyAlignment="1">
      <alignment horizontal="center" vertical="center"/>
    </xf>
    <xf numFmtId="0" fontId="65" fillId="0" borderId="28" xfId="1" applyFont="1" applyFill="1" applyBorder="1" applyAlignment="1" applyProtection="1">
      <alignment horizontal="center" vertical="center" wrapText="1"/>
      <protection locked="0"/>
    </xf>
    <xf numFmtId="0" fontId="65" fillId="0" borderId="14" xfId="2" applyFont="1" applyFill="1" applyBorder="1" applyAlignment="1" applyProtection="1">
      <alignment horizontal="left" vertical="center" wrapText="1"/>
      <protection locked="0"/>
    </xf>
    <xf numFmtId="177" fontId="84" fillId="0" borderId="28" xfId="29" applyNumberFormat="1" applyFont="1" applyFill="1" applyBorder="1" applyAlignment="1">
      <alignment horizontal="right" vertical="center"/>
    </xf>
    <xf numFmtId="0" fontId="25" fillId="0" borderId="14" xfId="29" applyFont="1" applyFill="1" applyBorder="1">
      <alignment vertical="center"/>
    </xf>
    <xf numFmtId="177" fontId="25" fillId="0" borderId="28" xfId="29" applyNumberFormat="1" applyFont="1" applyFill="1" applyBorder="1" applyAlignment="1">
      <alignment horizontal="right" vertical="center"/>
    </xf>
    <xf numFmtId="0" fontId="25" fillId="0" borderId="14" xfId="29" applyFont="1" applyFill="1" applyBorder="1" applyAlignment="1">
      <alignment horizontal="left" vertical="center" indent="1"/>
    </xf>
    <xf numFmtId="0" fontId="25" fillId="0" borderId="14" xfId="29" applyFont="1" applyFill="1" applyBorder="1" applyAlignment="1">
      <alignment horizontal="left" vertical="center" wrapText="1" indent="1"/>
    </xf>
    <xf numFmtId="0" fontId="21" fillId="0" borderId="14" xfId="29" applyFont="1" applyFill="1" applyBorder="1" applyAlignment="1">
      <alignment horizontal="left" vertical="center" indent="1"/>
    </xf>
    <xf numFmtId="0" fontId="9" fillId="0" borderId="14" xfId="29" applyFill="1" applyBorder="1">
      <alignment vertical="center"/>
    </xf>
    <xf numFmtId="0" fontId="16" fillId="0" borderId="14" xfId="29" applyFont="1" applyFill="1" applyBorder="1">
      <alignment vertical="center"/>
    </xf>
    <xf numFmtId="0" fontId="84" fillId="0" borderId="28" xfId="29" applyFont="1" applyFill="1" applyBorder="1" applyAlignment="1">
      <alignment horizontal="right" vertical="center"/>
    </xf>
    <xf numFmtId="0" fontId="25" fillId="0" borderId="28" xfId="29" applyFont="1" applyFill="1" applyBorder="1">
      <alignment vertical="center"/>
    </xf>
    <xf numFmtId="0" fontId="25" fillId="0" borderId="29" xfId="29" applyFont="1" applyFill="1" applyBorder="1">
      <alignment vertical="center"/>
    </xf>
    <xf numFmtId="178" fontId="16" fillId="0" borderId="30" xfId="4" applyNumberFormat="1" applyFont="1" applyFill="1" applyBorder="1" applyAlignment="1">
      <alignment horizontal="right" vertical="center"/>
    </xf>
    <xf numFmtId="177" fontId="25" fillId="0" borderId="30" xfId="29" applyNumberFormat="1" applyFont="1" applyFill="1" applyBorder="1" applyAlignment="1">
      <alignment horizontal="right" vertical="center"/>
    </xf>
    <xf numFmtId="0" fontId="25" fillId="0" borderId="30" xfId="29" applyFont="1" applyFill="1" applyBorder="1">
      <alignment vertical="center"/>
    </xf>
    <xf numFmtId="176" fontId="25" fillId="0" borderId="30" xfId="29" applyNumberFormat="1" applyFont="1" applyFill="1" applyBorder="1" applyAlignment="1">
      <alignment horizontal="right" vertical="center"/>
    </xf>
    <xf numFmtId="0" fontId="25" fillId="0" borderId="31" xfId="29" applyFont="1" applyFill="1" applyBorder="1">
      <alignment vertical="center"/>
    </xf>
    <xf numFmtId="0" fontId="87" fillId="0" borderId="25" xfId="13" applyFont="1" applyFill="1" applyBorder="1" applyAlignment="1">
      <alignment horizontal="center" vertical="center"/>
    </xf>
    <xf numFmtId="0" fontId="87" fillId="0" borderId="26" xfId="13" applyFont="1" applyFill="1" applyBorder="1" applyAlignment="1">
      <alignment horizontal="center" vertical="center"/>
    </xf>
    <xf numFmtId="0" fontId="87" fillId="0" borderId="27" xfId="13" applyFont="1" applyFill="1" applyBorder="1" applyAlignment="1">
      <alignment horizontal="center" vertical="center"/>
    </xf>
    <xf numFmtId="176" fontId="87" fillId="0" borderId="28" xfId="13" applyNumberFormat="1" applyFont="1" applyFill="1" applyBorder="1" applyAlignment="1">
      <alignment horizontal="right" vertical="center"/>
    </xf>
    <xf numFmtId="0" fontId="88" fillId="0" borderId="14" xfId="4" applyFont="1" applyFill="1" applyBorder="1" applyAlignment="1">
      <alignment horizontal="left" vertical="center" indent="2"/>
    </xf>
    <xf numFmtId="176" fontId="19" fillId="0" borderId="28" xfId="13" applyNumberFormat="1" applyFont="1" applyFill="1" applyBorder="1" applyAlignment="1">
      <alignment horizontal="right" vertical="center"/>
    </xf>
    <xf numFmtId="176" fontId="19" fillId="0" borderId="30" xfId="13" applyNumberFormat="1" applyFont="1" applyFill="1" applyBorder="1" applyAlignment="1">
      <alignment horizontal="right" vertical="center"/>
    </xf>
    <xf numFmtId="184" fontId="16" fillId="0" borderId="30" xfId="4" applyNumberFormat="1" applyFont="1" applyFill="1" applyBorder="1" applyAlignment="1">
      <alignment vertical="center"/>
    </xf>
    <xf numFmtId="176" fontId="19" fillId="0" borderId="31" xfId="13" applyNumberFormat="1" applyFont="1" applyFill="1" applyBorder="1" applyAlignment="1">
      <alignment horizontal="right" vertical="center"/>
    </xf>
    <xf numFmtId="176" fontId="87" fillId="2" borderId="28" xfId="4" applyNumberFormat="1" applyFont="1" applyFill="1" applyBorder="1" applyAlignment="1">
      <alignment horizontal="center" vertical="center"/>
    </xf>
    <xf numFmtId="0" fontId="87" fillId="0" borderId="33" xfId="0" applyFont="1" applyFill="1" applyBorder="1" applyAlignment="1">
      <alignment horizontal="center" vertical="center"/>
    </xf>
    <xf numFmtId="182" fontId="87" fillId="2" borderId="33" xfId="0" applyNumberFormat="1" applyFont="1" applyFill="1" applyBorder="1" applyAlignment="1">
      <alignment horizontal="center" vertical="center"/>
    </xf>
    <xf numFmtId="182" fontId="17" fillId="2" borderId="33" xfId="0" applyNumberFormat="1" applyFont="1" applyFill="1" applyBorder="1" applyAlignment="1">
      <alignment horizontal="center" vertical="center"/>
    </xf>
    <xf numFmtId="176" fontId="17" fillId="2" borderId="28" xfId="4" applyNumberFormat="1" applyFont="1" applyFill="1" applyBorder="1" applyAlignment="1">
      <alignment horizontal="center" vertical="center"/>
    </xf>
    <xf numFmtId="182" fontId="17" fillId="2" borderId="34" xfId="0" applyNumberFormat="1" applyFont="1" applyFill="1" applyBorder="1" applyAlignment="1">
      <alignment horizontal="center" vertical="center"/>
    </xf>
    <xf numFmtId="176" fontId="17" fillId="2" borderId="31" xfId="4" applyNumberFormat="1" applyFont="1" applyFill="1" applyBorder="1" applyAlignment="1">
      <alignment horizontal="center" vertical="center"/>
    </xf>
    <xf numFmtId="0" fontId="87" fillId="0" borderId="25" xfId="0" applyFont="1" applyFill="1" applyBorder="1" applyAlignment="1">
      <alignment horizontal="center" vertical="center"/>
    </xf>
    <xf numFmtId="176" fontId="87" fillId="0" borderId="26" xfId="0" applyNumberFormat="1" applyFont="1" applyFill="1" applyBorder="1" applyAlignment="1">
      <alignment horizontal="center" vertical="center"/>
    </xf>
    <xf numFmtId="0" fontId="87" fillId="0" borderId="26" xfId="0" applyFont="1" applyFill="1" applyBorder="1" applyAlignment="1">
      <alignment horizontal="center" vertical="center"/>
    </xf>
    <xf numFmtId="176" fontId="87" fillId="0" borderId="27" xfId="0" applyNumberFormat="1" applyFont="1" applyFill="1" applyBorder="1" applyAlignment="1">
      <alignment horizontal="center" vertical="center"/>
    </xf>
    <xf numFmtId="0" fontId="87" fillId="2" borderId="14" xfId="0" applyFont="1" applyFill="1" applyBorder="1" applyAlignment="1">
      <alignment horizontal="center" vertical="center"/>
    </xf>
    <xf numFmtId="176" fontId="90" fillId="2" borderId="28" xfId="0" applyNumberFormat="1" applyFont="1" applyFill="1" applyBorder="1" applyAlignment="1">
      <alignment horizontal="right" vertical="center"/>
    </xf>
    <xf numFmtId="0" fontId="87" fillId="2" borderId="14" xfId="0" applyFont="1" applyFill="1" applyBorder="1" applyAlignment="1">
      <alignment horizontal="left" vertical="center"/>
    </xf>
    <xf numFmtId="3" fontId="87" fillId="2" borderId="14" xfId="0" applyNumberFormat="1" applyFont="1" applyFill="1" applyBorder="1" applyAlignment="1" applyProtection="1">
      <alignment vertical="center"/>
    </xf>
    <xf numFmtId="178" fontId="87" fillId="2" borderId="28" xfId="0" applyNumberFormat="1" applyFont="1" applyFill="1" applyBorder="1" applyAlignment="1" applyProtection="1">
      <alignment vertical="center"/>
    </xf>
    <xf numFmtId="3" fontId="87" fillId="2" borderId="14" xfId="0" applyNumberFormat="1" applyFont="1" applyFill="1" applyBorder="1" applyAlignment="1" applyProtection="1">
      <alignment vertical="center" wrapText="1"/>
    </xf>
    <xf numFmtId="0" fontId="92" fillId="2" borderId="14" xfId="17" applyFont="1" applyFill="1" applyBorder="1">
      <alignment vertical="center"/>
    </xf>
    <xf numFmtId="0" fontId="92" fillId="0" borderId="14" xfId="29" applyFont="1" applyFill="1" applyBorder="1">
      <alignment vertical="center"/>
    </xf>
    <xf numFmtId="0" fontId="92" fillId="0" borderId="29" xfId="29" applyFont="1" applyFill="1" applyBorder="1">
      <alignment vertical="center"/>
    </xf>
    <xf numFmtId="176" fontId="87" fillId="0" borderId="30" xfId="0" applyNumberFormat="1" applyFont="1" applyFill="1" applyBorder="1" applyAlignment="1">
      <alignment horizontal="right" vertical="center"/>
    </xf>
    <xf numFmtId="0" fontId="92" fillId="0" borderId="30" xfId="29" applyFont="1" applyFill="1" applyBorder="1">
      <alignment vertical="center"/>
    </xf>
    <xf numFmtId="0" fontId="10" fillId="0" borderId="1" xfId="24" applyFont="1" applyFill="1" applyBorder="1" applyAlignment="1"/>
    <xf numFmtId="0" fontId="87" fillId="2" borderId="25" xfId="25" applyFont="1" applyFill="1" applyBorder="1" applyAlignment="1">
      <alignment horizontal="center" vertical="center"/>
    </xf>
    <xf numFmtId="0" fontId="87" fillId="2" borderId="26" xfId="25" applyFont="1" applyFill="1" applyBorder="1" applyAlignment="1">
      <alignment horizontal="center" vertical="center"/>
    </xf>
    <xf numFmtId="176" fontId="87" fillId="2" borderId="27" xfId="25" applyNumberFormat="1" applyFont="1" applyFill="1" applyBorder="1" applyAlignment="1">
      <alignment horizontal="center" vertical="center"/>
    </xf>
    <xf numFmtId="0" fontId="87" fillId="2" borderId="14" xfId="25" applyFont="1" applyFill="1" applyBorder="1" applyAlignment="1">
      <alignment horizontal="center" vertical="center"/>
    </xf>
    <xf numFmtId="178" fontId="90" fillId="2" borderId="28" xfId="0" applyNumberFormat="1" applyFont="1" applyFill="1" applyBorder="1" applyAlignment="1" applyProtection="1">
      <alignment vertical="center"/>
    </xf>
    <xf numFmtId="0" fontId="87" fillId="2" borderId="14" xfId="24" applyFont="1" applyFill="1" applyBorder="1" applyAlignment="1">
      <alignment horizontal="center" vertical="center"/>
    </xf>
    <xf numFmtId="0" fontId="10" fillId="0" borderId="28" xfId="24" applyFont="1" applyFill="1" applyBorder="1" applyAlignment="1"/>
    <xf numFmtId="0" fontId="88" fillId="2" borderId="14" xfId="24" applyFont="1" applyFill="1" applyBorder="1" applyAlignment="1">
      <alignment vertical="center"/>
    </xf>
    <xf numFmtId="0" fontId="87" fillId="2" borderId="14" xfId="24" applyFont="1" applyFill="1" applyBorder="1" applyAlignment="1">
      <alignment vertical="center"/>
    </xf>
    <xf numFmtId="0" fontId="88" fillId="2" borderId="14" xfId="24" applyFont="1" applyFill="1" applyBorder="1" applyAlignment="1"/>
    <xf numFmtId="0" fontId="87" fillId="2" borderId="14" xfId="24" applyFont="1" applyFill="1" applyBorder="1" applyAlignment="1"/>
    <xf numFmtId="3" fontId="87" fillId="2" borderId="29" xfId="0" applyNumberFormat="1" applyFont="1" applyFill="1" applyBorder="1" applyAlignment="1" applyProtection="1">
      <alignment vertical="center"/>
    </xf>
    <xf numFmtId="178" fontId="87" fillId="2" borderId="30" xfId="0" applyNumberFormat="1" applyFont="1" applyFill="1" applyBorder="1" applyAlignment="1" applyProtection="1">
      <alignment vertical="center"/>
    </xf>
    <xf numFmtId="3" fontId="87" fillId="2" borderId="30" xfId="0" applyNumberFormat="1" applyFont="1" applyFill="1" applyBorder="1" applyAlignment="1" applyProtection="1">
      <alignment vertical="center"/>
    </xf>
    <xf numFmtId="0" fontId="4" fillId="2" borderId="0" xfId="8" applyFont="1" applyFill="1" applyBorder="1" applyAlignment="1">
      <alignment vertical="center"/>
    </xf>
    <xf numFmtId="176" fontId="87" fillId="2" borderId="26" xfId="25" applyNumberFormat="1" applyFont="1" applyFill="1" applyBorder="1" applyAlignment="1">
      <alignment horizontal="center" vertical="center"/>
    </xf>
    <xf numFmtId="0" fontId="88" fillId="2" borderId="14" xfId="25" applyFont="1" applyFill="1" applyBorder="1" applyAlignment="1">
      <alignment horizontal="center" vertical="center"/>
    </xf>
    <xf numFmtId="0" fontId="88" fillId="2" borderId="14" xfId="8" applyFont="1" applyFill="1" applyBorder="1" applyAlignment="1">
      <alignment horizontal="left" vertical="center"/>
    </xf>
    <xf numFmtId="176" fontId="88" fillId="2" borderId="14" xfId="4" applyNumberFormat="1" applyFont="1" applyFill="1" applyBorder="1">
      <alignment vertical="center"/>
    </xf>
    <xf numFmtId="176" fontId="88" fillId="2" borderId="14" xfId="4" applyNumberFormat="1" applyFont="1" applyFill="1" applyBorder="1" applyAlignment="1">
      <alignment horizontal="left" vertical="center" indent="1"/>
    </xf>
    <xf numFmtId="176" fontId="88" fillId="0" borderId="14" xfId="4" applyNumberFormat="1" applyFont="1" applyFill="1" applyBorder="1">
      <alignment vertical="center"/>
    </xf>
    <xf numFmtId="0" fontId="88" fillId="0" borderId="28" xfId="4" applyFont="1" applyFill="1" applyBorder="1">
      <alignment vertical="center"/>
    </xf>
    <xf numFmtId="0" fontId="87" fillId="0" borderId="29" xfId="7" applyFont="1" applyFill="1" applyBorder="1" applyAlignment="1">
      <alignment horizontal="center" vertical="center"/>
    </xf>
    <xf numFmtId="183" fontId="87" fillId="0" borderId="30" xfId="7" applyNumberFormat="1" applyFont="1" applyFill="1" applyBorder="1" applyAlignment="1">
      <alignment horizontal="center" vertical="center"/>
    </xf>
    <xf numFmtId="0" fontId="87" fillId="0" borderId="30" xfId="8" applyFont="1" applyFill="1" applyBorder="1" applyAlignment="1">
      <alignment horizontal="left" vertical="center"/>
    </xf>
    <xf numFmtId="178" fontId="90" fillId="0" borderId="31" xfId="0" applyNumberFormat="1" applyFont="1" applyFill="1" applyBorder="1" applyAlignment="1" applyProtection="1">
      <alignment vertical="center"/>
    </xf>
    <xf numFmtId="0" fontId="87" fillId="0" borderId="28" xfId="64" applyFont="1" applyBorder="1" applyAlignment="1">
      <alignment horizontal="center" vertical="center" wrapText="1"/>
    </xf>
    <xf numFmtId="0" fontId="87" fillId="0" borderId="29" xfId="64" applyFont="1" applyBorder="1" applyAlignment="1">
      <alignment horizontal="center" vertical="center" wrapText="1"/>
    </xf>
    <xf numFmtId="0" fontId="87" fillId="0" borderId="30" xfId="64" applyFont="1" applyBorder="1" applyAlignment="1">
      <alignment horizontal="center" vertical="center" wrapText="1"/>
    </xf>
    <xf numFmtId="0" fontId="87" fillId="0" borderId="31" xfId="64" applyFont="1" applyBorder="1" applyAlignment="1">
      <alignment horizontal="center" vertical="center" wrapText="1"/>
    </xf>
    <xf numFmtId="0" fontId="90" fillId="0" borderId="25" xfId="64" applyFont="1" applyBorder="1" applyAlignment="1">
      <alignment horizontal="center" vertical="center" wrapText="1"/>
    </xf>
    <xf numFmtId="0" fontId="90" fillId="0" borderId="26" xfId="64" applyFont="1" applyBorder="1" applyAlignment="1">
      <alignment horizontal="center" vertical="center" wrapText="1"/>
    </xf>
    <xf numFmtId="0" fontId="90" fillId="0" borderId="27" xfId="64" applyFont="1" applyBorder="1" applyAlignment="1">
      <alignment horizontal="center" vertical="center" wrapText="1"/>
    </xf>
    <xf numFmtId="0" fontId="87" fillId="0" borderId="14" xfId="64" applyFont="1" applyBorder="1" applyAlignment="1">
      <alignment vertical="center" wrapText="1"/>
    </xf>
    <xf numFmtId="187" fontId="87" fillId="0" borderId="28" xfId="64" applyNumberFormat="1" applyFont="1" applyBorder="1" applyAlignment="1">
      <alignment vertical="center" wrapText="1"/>
    </xf>
    <xf numFmtId="0" fontId="87" fillId="0" borderId="29" xfId="64" applyFont="1" applyBorder="1" applyAlignment="1">
      <alignment vertical="center" wrapText="1"/>
    </xf>
    <xf numFmtId="186" fontId="87" fillId="0" borderId="30" xfId="64" applyNumberFormat="1" applyFont="1" applyBorder="1" applyAlignment="1">
      <alignment vertical="center" wrapText="1"/>
    </xf>
    <xf numFmtId="186" fontId="87" fillId="0" borderId="31" xfId="64" applyNumberFormat="1" applyFont="1" applyBorder="1" applyAlignment="1">
      <alignment vertical="center" wrapText="1"/>
    </xf>
    <xf numFmtId="0" fontId="87" fillId="0" borderId="14" xfId="64" applyFont="1" applyBorder="1" applyAlignment="1">
      <alignment horizontal="left" vertical="center" wrapText="1"/>
    </xf>
    <xf numFmtId="0" fontId="87" fillId="0" borderId="29" xfId="64" applyFont="1" applyBorder="1" applyAlignment="1">
      <alignment horizontal="left" vertical="center" wrapText="1"/>
    </xf>
    <xf numFmtId="14" fontId="90" fillId="0" borderId="33" xfId="1" applyNumberFormat="1" applyFont="1" applyFill="1" applyBorder="1" applyAlignment="1" applyProtection="1">
      <alignment horizontal="center" vertical="center"/>
      <protection locked="0"/>
    </xf>
    <xf numFmtId="176" fontId="90" fillId="2" borderId="28" xfId="4" applyNumberFormat="1" applyFont="1" applyFill="1" applyBorder="1" applyAlignment="1">
      <alignment horizontal="center" vertical="center"/>
    </xf>
    <xf numFmtId="0" fontId="29" fillId="2" borderId="0" xfId="4" applyFont="1" applyFill="1" applyAlignment="1">
      <alignment horizontal="left" vertical="center"/>
    </xf>
    <xf numFmtId="0" fontId="16" fillId="0" borderId="1" xfId="4" applyFont="1" applyFill="1" applyBorder="1" applyAlignment="1">
      <alignment horizontal="left" vertical="center" indent="2"/>
    </xf>
    <xf numFmtId="0" fontId="28" fillId="2" borderId="0" xfId="4" applyFont="1" applyFill="1" applyAlignment="1">
      <alignment horizontal="center" vertical="center"/>
    </xf>
    <xf numFmtId="0" fontId="9" fillId="0" borderId="0" xfId="29" applyFont="1" applyFill="1" applyBorder="1" applyAlignment="1">
      <alignment horizontal="left" vertical="center" wrapText="1"/>
    </xf>
    <xf numFmtId="176" fontId="8" fillId="0" borderId="0" xfId="4" applyNumberFormat="1" applyFont="1" applyFill="1" applyAlignment="1">
      <alignment horizontal="center" vertical="center"/>
    </xf>
    <xf numFmtId="0" fontId="23" fillId="0" borderId="0" xfId="4" applyFont="1" applyFill="1" applyBorder="1" applyAlignment="1">
      <alignment horizontal="center" vertical="center"/>
    </xf>
    <xf numFmtId="14" fontId="19" fillId="0" borderId="1" xfId="1" applyNumberFormat="1" applyFont="1" applyFill="1" applyBorder="1" applyAlignment="1" applyProtection="1">
      <alignment horizontal="center" vertical="center"/>
      <protection locked="0"/>
    </xf>
    <xf numFmtId="176" fontId="16" fillId="0" borderId="1" xfId="1" applyNumberFormat="1" applyFont="1" applyFill="1" applyBorder="1" applyAlignment="1" applyProtection="1">
      <alignment horizontal="center" vertical="center" wrapText="1"/>
      <protection locked="0"/>
    </xf>
    <xf numFmtId="0" fontId="66" fillId="0" borderId="1" xfId="0" applyFont="1" applyFill="1" applyBorder="1" applyAlignment="1">
      <alignment horizontal="center" vertical="center"/>
    </xf>
    <xf numFmtId="0" fontId="19" fillId="0" borderId="1" xfId="0" applyFont="1" applyFill="1" applyBorder="1" applyAlignment="1">
      <alignment horizontal="left" vertical="center"/>
    </xf>
    <xf numFmtId="182" fontId="19" fillId="2" borderId="1" xfId="0" applyNumberFormat="1" applyFont="1" applyFill="1" applyBorder="1" applyAlignment="1">
      <alignment horizontal="left" vertical="center"/>
    </xf>
    <xf numFmtId="176" fontId="19" fillId="2" borderId="1" xfId="4" applyNumberFormat="1" applyFont="1" applyFill="1" applyBorder="1" applyAlignment="1">
      <alignment horizontal="right" vertical="center"/>
    </xf>
    <xf numFmtId="0" fontId="16" fillId="0" borderId="1" xfId="27" applyFont="1" applyFill="1" applyBorder="1" applyAlignment="1">
      <alignment vertical="center"/>
    </xf>
    <xf numFmtId="0" fontId="16" fillId="0" borderId="1" xfId="27" applyFont="1" applyFill="1" applyBorder="1">
      <alignment vertical="center"/>
    </xf>
    <xf numFmtId="0" fontId="22" fillId="0" borderId="1" xfId="27" applyFont="1" applyFill="1" applyBorder="1" applyAlignment="1">
      <alignment horizontal="center" vertical="center"/>
    </xf>
    <xf numFmtId="0" fontId="22" fillId="0" borderId="0" xfId="27" applyFont="1" applyFill="1" applyAlignment="1">
      <alignment horizontal="center" vertical="center"/>
    </xf>
    <xf numFmtId="0" fontId="16" fillId="0" borderId="1" xfId="27" applyFont="1" applyFill="1" applyBorder="1" applyAlignment="1">
      <alignment horizontal="left" vertical="center"/>
    </xf>
    <xf numFmtId="0" fontId="29" fillId="0" borderId="0" xfId="4" applyFont="1" applyFill="1" applyAlignment="1">
      <alignment horizontal="left" vertical="center"/>
    </xf>
    <xf numFmtId="0" fontId="23" fillId="0" borderId="0" xfId="4" applyFont="1" applyFill="1" applyBorder="1" applyAlignment="1">
      <alignment horizontal="center" vertical="center"/>
    </xf>
    <xf numFmtId="0" fontId="9" fillId="0" borderId="0" xfId="4" applyBorder="1" applyAlignment="1">
      <alignment horizontal="right" vertical="center"/>
    </xf>
    <xf numFmtId="14" fontId="19" fillId="0" borderId="14" xfId="1" applyNumberFormat="1" applyFont="1" applyFill="1" applyBorder="1" applyAlignment="1" applyProtection="1">
      <alignment horizontal="center" vertical="center"/>
      <protection locked="0"/>
    </xf>
    <xf numFmtId="0" fontId="19" fillId="0" borderId="14" xfId="0" applyFont="1" applyFill="1" applyBorder="1" applyAlignment="1">
      <alignment horizontal="left" vertical="center"/>
    </xf>
    <xf numFmtId="182" fontId="19" fillId="2" borderId="14" xfId="0" applyNumberFormat="1" applyFont="1" applyFill="1" applyBorder="1" applyAlignment="1">
      <alignment horizontal="left" vertical="center"/>
    </xf>
    <xf numFmtId="176" fontId="19" fillId="2" borderId="28" xfId="4" applyNumberFormat="1" applyFont="1" applyFill="1" applyBorder="1" applyAlignment="1">
      <alignment horizontal="right" vertical="center"/>
    </xf>
    <xf numFmtId="0" fontId="66" fillId="0" borderId="14" xfId="0" applyFont="1" applyFill="1" applyBorder="1" applyAlignment="1">
      <alignment horizontal="center" vertical="center"/>
    </xf>
    <xf numFmtId="0" fontId="87" fillId="0" borderId="14" xfId="64" applyFont="1" applyBorder="1" applyAlignment="1">
      <alignment horizontal="center" vertical="center" wrapText="1"/>
    </xf>
    <xf numFmtId="0" fontId="59" fillId="0" borderId="0" xfId="64" applyFont="1" applyBorder="1" applyAlignment="1">
      <alignment vertical="center" wrapText="1"/>
    </xf>
    <xf numFmtId="0" fontId="105" fillId="0" borderId="0" xfId="0" applyFont="1" applyFill="1" applyBorder="1" applyAlignment="1">
      <alignment vertical="center"/>
    </xf>
    <xf numFmtId="0" fontId="105" fillId="0" borderId="0" xfId="0" applyFont="1" applyFill="1" applyAlignment="1">
      <alignment vertical="center"/>
    </xf>
    <xf numFmtId="0" fontId="65" fillId="0" borderId="25" xfId="13" applyFont="1" applyFill="1" applyBorder="1" applyAlignment="1">
      <alignment horizontal="center" vertical="center"/>
    </xf>
    <xf numFmtId="0" fontId="106" fillId="2" borderId="27" xfId="13" applyFont="1" applyFill="1" applyBorder="1" applyAlignment="1">
      <alignment horizontal="center" vertical="center"/>
    </xf>
    <xf numFmtId="0" fontId="106" fillId="0" borderId="28" xfId="0" applyFont="1" applyFill="1" applyBorder="1" applyAlignment="1">
      <alignment vertical="center"/>
    </xf>
    <xf numFmtId="0" fontId="107" fillId="0" borderId="14" xfId="0" applyNumberFormat="1" applyFont="1" applyFill="1" applyBorder="1" applyAlignment="1" applyProtection="1">
      <alignment horizontal="left" vertical="center"/>
    </xf>
    <xf numFmtId="0" fontId="17" fillId="0" borderId="14" xfId="0" applyNumberFormat="1" applyFont="1" applyFill="1" applyBorder="1" applyAlignment="1" applyProtection="1">
      <alignment horizontal="left" vertical="center"/>
    </xf>
    <xf numFmtId="0" fontId="106" fillId="2" borderId="0" xfId="0" applyFont="1" applyFill="1" applyAlignment="1">
      <alignment vertical="center"/>
    </xf>
    <xf numFmtId="0" fontId="10" fillId="0" borderId="0" xfId="25" applyFont="1" applyFill="1"/>
    <xf numFmtId="0" fontId="65" fillId="0" borderId="25" xfId="25" applyFont="1" applyFill="1" applyBorder="1" applyAlignment="1">
      <alignment horizontal="center" vertical="center"/>
    </xf>
    <xf numFmtId="176" fontId="65" fillId="0" borderId="27" xfId="25" applyNumberFormat="1" applyFont="1" applyFill="1" applyBorder="1" applyAlignment="1">
      <alignment horizontal="center" vertical="center"/>
    </xf>
    <xf numFmtId="0" fontId="64" fillId="0" borderId="14" xfId="25" applyFont="1" applyFill="1" applyBorder="1" applyAlignment="1">
      <alignment horizontal="left" vertical="center"/>
    </xf>
    <xf numFmtId="0" fontId="87" fillId="0" borderId="28" xfId="25" applyFont="1" applyFill="1" applyBorder="1" applyAlignment="1">
      <alignment vertical="center"/>
    </xf>
    <xf numFmtId="179" fontId="10" fillId="0" borderId="0" xfId="25" applyNumberFormat="1" applyFont="1" applyFill="1" applyAlignment="1">
      <alignment vertical="center"/>
    </xf>
    <xf numFmtId="0" fontId="107" fillId="0" borderId="1" xfId="0" applyNumberFormat="1" applyFont="1" applyFill="1" applyBorder="1" applyAlignment="1" applyProtection="1">
      <alignment horizontal="left" vertical="center"/>
    </xf>
    <xf numFmtId="0" fontId="17" fillId="0" borderId="1" xfId="0" applyNumberFormat="1" applyFont="1" applyFill="1" applyBorder="1" applyAlignment="1" applyProtection="1">
      <alignment horizontal="left" vertical="center"/>
    </xf>
    <xf numFmtId="0" fontId="107" fillId="0" borderId="1" xfId="0" applyNumberFormat="1" applyFont="1" applyFill="1" applyBorder="1" applyAlignment="1" applyProtection="1">
      <alignment vertical="center"/>
    </xf>
    <xf numFmtId="0" fontId="17" fillId="0" borderId="1" xfId="0" applyNumberFormat="1" applyFont="1" applyFill="1" applyBorder="1" applyAlignment="1" applyProtection="1">
      <alignment vertical="center"/>
    </xf>
    <xf numFmtId="0" fontId="107" fillId="0" borderId="1" xfId="0" applyNumberFormat="1" applyFont="1" applyFill="1" applyBorder="1" applyAlignment="1" applyProtection="1">
      <alignment horizontal="center" vertical="center"/>
    </xf>
    <xf numFmtId="0" fontId="106" fillId="2" borderId="37" xfId="13" applyFont="1" applyFill="1" applyBorder="1" applyAlignment="1">
      <alignment horizontal="right" vertical="center"/>
    </xf>
    <xf numFmtId="0" fontId="19" fillId="2" borderId="1" xfId="14" applyFont="1" applyFill="1" applyBorder="1" applyAlignment="1">
      <alignment horizontal="center" vertical="center" wrapText="1"/>
    </xf>
    <xf numFmtId="0" fontId="19" fillId="2" borderId="1" xfId="14" applyFont="1" applyFill="1" applyBorder="1" applyAlignment="1">
      <alignment vertical="center" wrapText="1"/>
    </xf>
    <xf numFmtId="176" fontId="87" fillId="2" borderId="28" xfId="4" applyNumberFormat="1" applyFont="1" applyFill="1" applyBorder="1" applyAlignment="1">
      <alignment horizontal="right" vertical="center"/>
    </xf>
    <xf numFmtId="0" fontId="6" fillId="0" borderId="0" xfId="29" applyFont="1" applyFill="1" applyAlignment="1">
      <alignment vertical="center"/>
    </xf>
    <xf numFmtId="0" fontId="109" fillId="0" borderId="0" xfId="29" applyFont="1" applyFill="1" applyAlignment="1">
      <alignment vertical="center"/>
    </xf>
    <xf numFmtId="0" fontId="87" fillId="0" borderId="25" xfId="63" applyFont="1" applyFill="1" applyBorder="1" applyAlignment="1">
      <alignment horizontal="center" vertical="center"/>
    </xf>
    <xf numFmtId="176" fontId="87" fillId="0" borderId="27" xfId="1" applyNumberFormat="1" applyFont="1" applyFill="1" applyBorder="1" applyAlignment="1" applyProtection="1">
      <alignment horizontal="center" vertical="center" wrapText="1"/>
      <protection locked="0"/>
    </xf>
    <xf numFmtId="49" fontId="90" fillId="0" borderId="14" xfId="0" applyNumberFormat="1" applyFont="1" applyFill="1" applyBorder="1" applyAlignment="1" applyProtection="1">
      <alignment vertical="center"/>
    </xf>
    <xf numFmtId="178" fontId="90" fillId="0" borderId="28" xfId="0" applyNumberFormat="1" applyFont="1" applyFill="1" applyBorder="1" applyAlignment="1" applyProtection="1">
      <alignment horizontal="right" vertical="center"/>
    </xf>
    <xf numFmtId="49" fontId="39" fillId="0" borderId="14" xfId="0" applyNumberFormat="1" applyFont="1" applyFill="1" applyBorder="1" applyAlignment="1" applyProtection="1">
      <alignment vertical="center"/>
    </xf>
    <xf numFmtId="178" fontId="17" fillId="0" borderId="28" xfId="0" applyNumberFormat="1" applyFont="1" applyFill="1" applyBorder="1" applyAlignment="1" applyProtection="1">
      <alignment vertical="center"/>
    </xf>
    <xf numFmtId="0" fontId="2" fillId="0" borderId="0" xfId="1" applyFill="1" applyAlignment="1" applyProtection="1">
      <alignment vertical="center"/>
      <protection locked="0"/>
    </xf>
    <xf numFmtId="0" fontId="16" fillId="2" borderId="0" xfId="29" applyFont="1" applyFill="1" applyBorder="1" applyAlignment="1">
      <alignment horizontal="right" vertical="center"/>
    </xf>
    <xf numFmtId="0" fontId="2" fillId="0" borderId="0" xfId="1" applyFont="1" applyFill="1" applyAlignment="1" applyProtection="1">
      <alignment vertical="center" wrapText="1"/>
      <protection locked="0"/>
    </xf>
    <xf numFmtId="176" fontId="87" fillId="2" borderId="1" xfId="29" applyNumberFormat="1" applyFont="1" applyFill="1" applyBorder="1" applyAlignment="1">
      <alignment horizontal="center" vertical="center" wrapText="1"/>
    </xf>
    <xf numFmtId="176" fontId="87" fillId="2" borderId="28" xfId="29" applyNumberFormat="1" applyFont="1" applyFill="1" applyBorder="1" applyAlignment="1">
      <alignment horizontal="center" vertical="center" wrapText="1"/>
    </xf>
    <xf numFmtId="0" fontId="90" fillId="2" borderId="14" xfId="29" applyFont="1" applyFill="1" applyBorder="1" applyAlignment="1">
      <alignment horizontal="center" vertical="center" wrapText="1"/>
    </xf>
    <xf numFmtId="176" fontId="90" fillId="2" borderId="1" xfId="63" applyNumberFormat="1" applyFont="1" applyFill="1" applyBorder="1" applyAlignment="1">
      <alignment horizontal="right" vertical="center"/>
    </xf>
    <xf numFmtId="176" fontId="90" fillId="2" borderId="28" xfId="63" applyNumberFormat="1" applyFont="1" applyFill="1" applyBorder="1" applyAlignment="1">
      <alignment horizontal="right" vertical="center"/>
    </xf>
    <xf numFmtId="49" fontId="88" fillId="2" borderId="14" xfId="0" applyNumberFormat="1" applyFont="1" applyFill="1" applyBorder="1" applyAlignment="1" applyProtection="1">
      <alignment horizontal="left" vertical="center" indent="1"/>
    </xf>
    <xf numFmtId="178" fontId="88" fillId="2" borderId="1" xfId="0" applyNumberFormat="1" applyFont="1" applyFill="1" applyBorder="1" applyAlignment="1" applyProtection="1">
      <alignment horizontal="right" vertical="center"/>
    </xf>
    <xf numFmtId="178" fontId="88" fillId="2" borderId="28" xfId="0" applyNumberFormat="1" applyFont="1" applyFill="1" applyBorder="1" applyAlignment="1" applyProtection="1">
      <alignment horizontal="right" vertical="center"/>
    </xf>
    <xf numFmtId="178" fontId="2" fillId="0" borderId="0" xfId="1" applyNumberFormat="1" applyFill="1" applyAlignment="1" applyProtection="1">
      <alignment vertical="center"/>
      <protection locked="0"/>
    </xf>
    <xf numFmtId="49" fontId="88" fillId="0" borderId="14" xfId="0" applyNumberFormat="1" applyFont="1" applyFill="1" applyBorder="1" applyAlignment="1" applyProtection="1">
      <alignment horizontal="left" vertical="center" indent="1"/>
    </xf>
    <xf numFmtId="178" fontId="88" fillId="0" borderId="28" xfId="0" applyNumberFormat="1" applyFont="1" applyFill="1" applyBorder="1" applyAlignment="1" applyProtection="1">
      <alignment horizontal="right" vertical="center"/>
    </xf>
    <xf numFmtId="49" fontId="39" fillId="0" borderId="14" xfId="0" applyNumberFormat="1" applyFont="1" applyFill="1" applyBorder="1" applyAlignment="1" applyProtection="1">
      <alignment horizontal="left" vertical="center" indent="1"/>
    </xf>
    <xf numFmtId="178" fontId="39" fillId="2" borderId="1" xfId="0" applyNumberFormat="1" applyFont="1" applyFill="1" applyBorder="1" applyAlignment="1" applyProtection="1">
      <alignment horizontal="right" vertical="center"/>
    </xf>
    <xf numFmtId="178" fontId="39" fillId="0" borderId="28" xfId="0" applyNumberFormat="1" applyFont="1" applyFill="1" applyBorder="1" applyAlignment="1" applyProtection="1">
      <alignment horizontal="right" vertical="center"/>
    </xf>
    <xf numFmtId="0" fontId="2" fillId="0" borderId="29" xfId="1" applyFill="1" applyBorder="1" applyAlignment="1" applyProtection="1">
      <alignment horizontal="left" vertical="center" indent="1"/>
      <protection locked="0"/>
    </xf>
    <xf numFmtId="178" fontId="39" fillId="2" borderId="30" xfId="0" applyNumberFormat="1" applyFont="1" applyFill="1" applyBorder="1" applyAlignment="1" applyProtection="1">
      <alignment horizontal="right" vertical="center"/>
    </xf>
    <xf numFmtId="178" fontId="39" fillId="0" borderId="31" xfId="0" applyNumberFormat="1" applyFont="1" applyFill="1" applyBorder="1" applyAlignment="1" applyProtection="1">
      <alignment horizontal="right" vertical="center"/>
    </xf>
    <xf numFmtId="176" fontId="2" fillId="0" borderId="0" xfId="1" applyNumberFormat="1" applyFill="1" applyAlignment="1" applyProtection="1">
      <alignment vertical="center"/>
      <protection locked="0"/>
    </xf>
    <xf numFmtId="0" fontId="16" fillId="0" borderId="0" xfId="4" applyFont="1" applyBorder="1" applyAlignment="1">
      <alignment horizontal="right" vertical="center"/>
    </xf>
    <xf numFmtId="0" fontId="87" fillId="0" borderId="27" xfId="0" applyFont="1" applyFill="1" applyBorder="1" applyAlignment="1">
      <alignment horizontal="center" vertical="center"/>
    </xf>
    <xf numFmtId="0" fontId="90" fillId="0" borderId="14" xfId="0" applyFont="1" applyBorder="1" applyAlignment="1">
      <alignment horizontal="center" vertical="center"/>
    </xf>
    <xf numFmtId="176" fontId="90" fillId="0" borderId="28" xfId="13" applyNumberFormat="1" applyFont="1" applyFill="1" applyBorder="1" applyAlignment="1">
      <alignment horizontal="right" vertical="center"/>
    </xf>
    <xf numFmtId="178" fontId="87" fillId="2" borderId="14" xfId="0" applyNumberFormat="1" applyFont="1" applyFill="1" applyBorder="1" applyAlignment="1">
      <alignment horizontal="left" vertical="center"/>
    </xf>
    <xf numFmtId="178" fontId="87" fillId="2" borderId="14" xfId="0" applyNumberFormat="1" applyFont="1" applyFill="1" applyBorder="1" applyAlignment="1">
      <alignment horizontal="left" vertical="center" indent="1"/>
    </xf>
    <xf numFmtId="178" fontId="17" fillId="2" borderId="14" xfId="0" applyNumberFormat="1" applyFont="1" applyFill="1" applyBorder="1" applyAlignment="1">
      <alignment horizontal="left" vertical="center"/>
    </xf>
    <xf numFmtId="178" fontId="17" fillId="2" borderId="14" xfId="0" applyNumberFormat="1" applyFont="1" applyFill="1" applyBorder="1" applyAlignment="1">
      <alignment horizontal="left" vertical="center" indent="1"/>
    </xf>
    <xf numFmtId="178" fontId="17" fillId="2" borderId="29" xfId="0" applyNumberFormat="1" applyFont="1" applyFill="1" applyBorder="1" applyAlignment="1">
      <alignment horizontal="left" vertical="center" indent="1"/>
    </xf>
    <xf numFmtId="0" fontId="15" fillId="0" borderId="0" xfId="4" applyFont="1" applyFill="1" applyAlignment="1">
      <alignment horizontal="center" vertical="center"/>
    </xf>
    <xf numFmtId="0" fontId="9" fillId="0" borderId="0" xfId="4" applyFill="1" applyBorder="1" applyAlignment="1">
      <alignment horizontal="center" vertical="center" wrapText="1"/>
    </xf>
    <xf numFmtId="0" fontId="87" fillId="0" borderId="25" xfId="0" applyFont="1" applyFill="1" applyBorder="1" applyAlignment="1">
      <alignment horizontal="center" vertical="center" wrapText="1"/>
    </xf>
    <xf numFmtId="0" fontId="87" fillId="0" borderId="27" xfId="0" applyFont="1" applyFill="1" applyBorder="1" applyAlignment="1">
      <alignment horizontal="center" vertical="center" wrapText="1"/>
    </xf>
    <xf numFmtId="49" fontId="88" fillId="0" borderId="14" xfId="0" applyNumberFormat="1" applyFont="1" applyFill="1" applyBorder="1" applyAlignment="1" applyProtection="1">
      <alignment vertical="center"/>
    </xf>
    <xf numFmtId="176" fontId="87" fillId="0" borderId="28" xfId="0" applyNumberFormat="1" applyFont="1" applyFill="1" applyBorder="1" applyAlignment="1">
      <alignment vertical="center"/>
    </xf>
    <xf numFmtId="176" fontId="17" fillId="0" borderId="28" xfId="0" applyNumberFormat="1" applyFont="1" applyFill="1" applyBorder="1" applyAlignment="1">
      <alignment vertical="center"/>
    </xf>
    <xf numFmtId="179" fontId="10" fillId="0" borderId="0" xfId="0" applyNumberFormat="1" applyFont="1" applyFill="1" applyAlignment="1">
      <alignment vertical="center" wrapText="1"/>
    </xf>
    <xf numFmtId="178" fontId="17" fillId="2" borderId="14" xfId="0" applyNumberFormat="1" applyFont="1" applyFill="1" applyBorder="1" applyAlignment="1">
      <alignment vertical="center"/>
    </xf>
    <xf numFmtId="176" fontId="87" fillId="0" borderId="31" xfId="13" applyNumberFormat="1" applyFont="1" applyFill="1" applyBorder="1" applyAlignment="1">
      <alignment horizontal="right" vertical="center"/>
    </xf>
    <xf numFmtId="188" fontId="87" fillId="0" borderId="30" xfId="64" applyNumberFormat="1" applyFont="1" applyBorder="1" applyAlignment="1">
      <alignment horizontal="center" vertical="center" wrapText="1"/>
    </xf>
    <xf numFmtId="4" fontId="87" fillId="0" borderId="1" xfId="64" applyNumberFormat="1" applyFont="1" applyBorder="1" applyAlignment="1">
      <alignment vertical="center" wrapText="1"/>
    </xf>
    <xf numFmtId="3" fontId="87" fillId="0" borderId="28" xfId="64" applyNumberFormat="1" applyFont="1" applyBorder="1" applyAlignment="1">
      <alignment vertical="center" wrapText="1"/>
    </xf>
    <xf numFmtId="4" fontId="87" fillId="0" borderId="28" xfId="64" applyNumberFormat="1" applyFont="1" applyBorder="1" applyAlignment="1">
      <alignment vertical="center" wrapText="1"/>
    </xf>
    <xf numFmtId="0" fontId="87" fillId="2" borderId="1" xfId="64" applyFont="1" applyFill="1" applyBorder="1" applyAlignment="1">
      <alignment horizontal="center" vertical="center" wrapText="1"/>
    </xf>
    <xf numFmtId="0" fontId="87" fillId="2" borderId="28" xfId="64" applyFont="1" applyFill="1" applyBorder="1" applyAlignment="1">
      <alignment horizontal="center" vertical="center" wrapText="1"/>
    </xf>
    <xf numFmtId="0" fontId="87" fillId="2" borderId="30" xfId="64" applyFont="1" applyFill="1" applyBorder="1" applyAlignment="1">
      <alignment horizontal="center" vertical="center" wrapText="1"/>
    </xf>
    <xf numFmtId="0" fontId="87" fillId="2" borderId="31" xfId="64" applyFont="1" applyFill="1" applyBorder="1" applyAlignment="1">
      <alignment horizontal="center" vertical="center" wrapText="1"/>
    </xf>
    <xf numFmtId="177" fontId="64" fillId="2" borderId="1" xfId="1" applyNumberFormat="1" applyFont="1" applyFill="1" applyBorder="1" applyAlignment="1" applyProtection="1">
      <alignment horizontal="right" vertical="center" wrapText="1"/>
      <protection locked="0"/>
    </xf>
    <xf numFmtId="177" fontId="65" fillId="2" borderId="1" xfId="1" applyNumberFormat="1" applyFont="1" applyFill="1" applyBorder="1" applyAlignment="1" applyProtection="1">
      <alignment horizontal="right" vertical="center" wrapText="1"/>
      <protection locked="0"/>
    </xf>
    <xf numFmtId="177" fontId="65" fillId="2" borderId="30" xfId="1" applyNumberFormat="1" applyFont="1" applyFill="1" applyBorder="1" applyAlignment="1" applyProtection="1">
      <alignment horizontal="right" vertical="center" wrapText="1"/>
      <protection locked="0"/>
    </xf>
    <xf numFmtId="177" fontId="64" fillId="2" borderId="28" xfId="1" applyNumberFormat="1" applyFont="1" applyFill="1" applyBorder="1" applyAlignment="1" applyProtection="1">
      <alignment horizontal="right" vertical="center" wrapText="1"/>
      <protection locked="0"/>
    </xf>
    <xf numFmtId="177" fontId="65" fillId="2" borderId="28" xfId="1" applyNumberFormat="1" applyFont="1" applyFill="1" applyBorder="1" applyAlignment="1" applyProtection="1">
      <alignment horizontal="right" vertical="center" wrapText="1"/>
      <protection locked="0"/>
    </xf>
    <xf numFmtId="178" fontId="88" fillId="2" borderId="30" xfId="0" applyNumberFormat="1" applyFont="1" applyFill="1" applyBorder="1" applyAlignment="1" applyProtection="1">
      <alignment horizontal="right" vertical="center"/>
    </xf>
    <xf numFmtId="178" fontId="6" fillId="0" borderId="0" xfId="29" applyNumberFormat="1" applyFont="1" applyFill="1" applyAlignment="1">
      <alignment vertical="center"/>
    </xf>
    <xf numFmtId="0" fontId="29" fillId="0" borderId="0" xfId="4" applyFont="1" applyFill="1" applyAlignment="1">
      <alignment horizontal="left" vertical="center"/>
    </xf>
    <xf numFmtId="0" fontId="29" fillId="2" borderId="0" xfId="4" applyFont="1" applyFill="1" applyAlignment="1">
      <alignment horizontal="left" vertical="center"/>
    </xf>
    <xf numFmtId="178" fontId="90" fillId="4" borderId="1" xfId="10" applyNumberFormat="1" applyFont="1" applyFill="1" applyBorder="1" applyAlignment="1" applyProtection="1">
      <alignment horizontal="right" vertical="center"/>
    </xf>
    <xf numFmtId="178" fontId="90" fillId="2" borderId="1" xfId="10" applyNumberFormat="1" applyFont="1" applyFill="1" applyBorder="1" applyAlignment="1" applyProtection="1">
      <alignment horizontal="right" vertical="center"/>
    </xf>
    <xf numFmtId="178" fontId="87" fillId="2" borderId="1" xfId="10" applyNumberFormat="1" applyFont="1" applyFill="1" applyBorder="1" applyAlignment="1" applyProtection="1">
      <alignment horizontal="right" vertical="center"/>
    </xf>
    <xf numFmtId="178" fontId="90" fillId="2" borderId="30" xfId="10" applyNumberFormat="1" applyFont="1" applyFill="1" applyBorder="1" applyAlignment="1" applyProtection="1">
      <alignment horizontal="right" vertical="center"/>
    </xf>
    <xf numFmtId="0" fontId="16" fillId="2" borderId="28" xfId="4" applyFont="1" applyFill="1" applyBorder="1" applyAlignment="1">
      <alignment horizontal="right" vertical="center"/>
    </xf>
    <xf numFmtId="0" fontId="16" fillId="2" borderId="31" xfId="4" applyFont="1" applyFill="1" applyBorder="1" applyAlignment="1">
      <alignment horizontal="right" vertical="center"/>
    </xf>
    <xf numFmtId="0" fontId="65" fillId="2" borderId="25" xfId="9" applyFont="1" applyFill="1" applyBorder="1" applyAlignment="1">
      <alignment horizontal="center" vertical="center"/>
    </xf>
    <xf numFmtId="0" fontId="65" fillId="2" borderId="26" xfId="9" applyFont="1" applyFill="1" applyBorder="1" applyAlignment="1">
      <alignment horizontal="center" vertical="center"/>
    </xf>
    <xf numFmtId="0" fontId="65" fillId="2" borderId="14" xfId="9" applyFont="1" applyFill="1" applyBorder="1" applyAlignment="1">
      <alignment horizontal="center" vertical="center"/>
    </xf>
    <xf numFmtId="177" fontId="64" fillId="2" borderId="28" xfId="9" applyNumberFormat="1" applyFont="1" applyFill="1" applyBorder="1" applyAlignment="1">
      <alignment horizontal="right" vertical="center"/>
    </xf>
    <xf numFmtId="0" fontId="65" fillId="2" borderId="14" xfId="9" applyFont="1" applyFill="1" applyBorder="1" applyAlignment="1">
      <alignment horizontal="left" vertical="center"/>
    </xf>
    <xf numFmtId="177" fontId="65" fillId="2" borderId="28" xfId="9" applyNumberFormat="1" applyFont="1" applyFill="1" applyBorder="1" applyAlignment="1">
      <alignment horizontal="right" vertical="center"/>
    </xf>
    <xf numFmtId="0" fontId="17" fillId="2" borderId="14" xfId="0" applyFont="1" applyFill="1" applyBorder="1" applyAlignment="1">
      <alignment horizontal="left" vertical="center"/>
    </xf>
    <xf numFmtId="0" fontId="17" fillId="2" borderId="29" xfId="0" applyFont="1" applyFill="1" applyBorder="1" applyAlignment="1">
      <alignment horizontal="left" vertical="center"/>
    </xf>
    <xf numFmtId="0" fontId="18" fillId="2" borderId="30" xfId="9" applyFont="1" applyFill="1" applyBorder="1"/>
    <xf numFmtId="176" fontId="19" fillId="2" borderId="30" xfId="9" applyNumberFormat="1" applyFont="1" applyFill="1" applyBorder="1" applyAlignment="1">
      <alignment horizontal="right" vertical="center"/>
    </xf>
    <xf numFmtId="177" fontId="65" fillId="2" borderId="30" xfId="9" applyNumberFormat="1" applyFont="1" applyFill="1" applyBorder="1" applyAlignment="1">
      <alignment horizontal="right" vertical="center"/>
    </xf>
    <xf numFmtId="0" fontId="18" fillId="2" borderId="31" xfId="9" applyFont="1" applyFill="1" applyBorder="1"/>
    <xf numFmtId="0" fontId="16" fillId="0" borderId="25" xfId="4" applyFont="1" applyFill="1" applyBorder="1" applyAlignment="1">
      <alignment horizontal="center" vertical="center"/>
    </xf>
    <xf numFmtId="0" fontId="16" fillId="0" borderId="26" xfId="4" applyFont="1" applyFill="1" applyBorder="1" applyAlignment="1">
      <alignment horizontal="center" vertical="center"/>
    </xf>
    <xf numFmtId="0" fontId="16" fillId="0" borderId="27" xfId="4" applyFont="1" applyFill="1" applyBorder="1" applyAlignment="1">
      <alignment horizontal="center" vertical="center"/>
    </xf>
    <xf numFmtId="178" fontId="16" fillId="0" borderId="28" xfId="4" applyNumberFormat="1" applyFont="1" applyFill="1" applyBorder="1">
      <alignment vertical="center"/>
    </xf>
    <xf numFmtId="0" fontId="10" fillId="0" borderId="28" xfId="13" applyFont="1" applyFill="1" applyBorder="1"/>
    <xf numFmtId="178" fontId="16" fillId="0" borderId="30" xfId="4" applyNumberFormat="1" applyFont="1" applyFill="1" applyBorder="1">
      <alignment vertical="center"/>
    </xf>
    <xf numFmtId="0" fontId="16" fillId="0" borderId="30" xfId="4" applyFont="1" applyFill="1" applyBorder="1">
      <alignment vertical="center"/>
    </xf>
    <xf numFmtId="178" fontId="16" fillId="0" borderId="31" xfId="4" applyNumberFormat="1" applyFont="1" applyFill="1" applyBorder="1">
      <alignment vertical="center"/>
    </xf>
    <xf numFmtId="0" fontId="65" fillId="2" borderId="26" xfId="25" applyFont="1" applyFill="1" applyBorder="1" applyAlignment="1">
      <alignment horizontal="center" vertical="center"/>
    </xf>
    <xf numFmtId="177" fontId="66" fillId="2" borderId="28" xfId="26" applyNumberFormat="1" applyFont="1" applyFill="1" applyBorder="1" applyAlignment="1">
      <alignment horizontal="right" vertical="center"/>
    </xf>
    <xf numFmtId="0" fontId="65" fillId="2" borderId="14" xfId="24" applyFont="1" applyFill="1" applyBorder="1" applyAlignment="1">
      <alignment vertical="center"/>
    </xf>
    <xf numFmtId="0" fontId="18" fillId="2" borderId="28" xfId="24" applyFont="1" applyFill="1" applyBorder="1" applyAlignment="1"/>
    <xf numFmtId="0" fontId="16" fillId="2" borderId="14" xfId="24" applyFont="1" applyFill="1" applyBorder="1">
      <alignment vertical="center"/>
    </xf>
    <xf numFmtId="0" fontId="16" fillId="2" borderId="28" xfId="24" applyFont="1" applyFill="1" applyBorder="1">
      <alignment vertical="center"/>
    </xf>
    <xf numFmtId="0" fontId="16" fillId="2" borderId="14" xfId="24" applyFont="1" applyFill="1" applyBorder="1" applyAlignment="1">
      <alignment vertical="center"/>
    </xf>
    <xf numFmtId="0" fontId="16" fillId="2" borderId="38" xfId="24" applyFont="1" applyFill="1" applyBorder="1" applyAlignment="1"/>
    <xf numFmtId="179" fontId="83" fillId="2" borderId="28" xfId="24" applyNumberFormat="1" applyFont="1" applyFill="1" applyBorder="1" applyAlignment="1">
      <alignment vertical="center"/>
    </xf>
    <xf numFmtId="177" fontId="22" fillId="2" borderId="28" xfId="4" applyNumberFormat="1" applyFont="1" applyFill="1" applyBorder="1" applyAlignment="1">
      <alignment horizontal="right" vertical="center"/>
    </xf>
    <xf numFmtId="177" fontId="16" fillId="2" borderId="28" xfId="4" applyNumberFormat="1" applyFont="1" applyFill="1" applyBorder="1" applyAlignment="1">
      <alignment horizontal="right" vertical="center"/>
    </xf>
    <xf numFmtId="0" fontId="16" fillId="2" borderId="29" xfId="24" applyFont="1" applyFill="1" applyBorder="1" applyAlignment="1"/>
    <xf numFmtId="176" fontId="16" fillId="2" borderId="30" xfId="24" applyNumberFormat="1" applyFont="1" applyFill="1" applyBorder="1" applyAlignment="1">
      <alignment horizontal="center" vertical="center"/>
    </xf>
    <xf numFmtId="0" fontId="17" fillId="2" borderId="30" xfId="0" applyFont="1" applyFill="1" applyBorder="1" applyAlignment="1">
      <alignment horizontal="left" vertical="center"/>
    </xf>
    <xf numFmtId="176" fontId="19" fillId="2" borderId="30" xfId="26" applyNumberFormat="1" applyFont="1" applyFill="1" applyBorder="1" applyAlignment="1">
      <alignment horizontal="right" vertical="center"/>
    </xf>
    <xf numFmtId="177" fontId="16" fillId="2" borderId="31" xfId="4" applyNumberFormat="1" applyFont="1" applyFill="1" applyBorder="1" applyAlignment="1">
      <alignment horizontal="right" vertical="center"/>
    </xf>
    <xf numFmtId="0" fontId="65" fillId="2" borderId="14" xfId="8" applyFont="1" applyFill="1" applyBorder="1" applyAlignment="1">
      <alignment horizontal="center" vertical="center"/>
    </xf>
    <xf numFmtId="177" fontId="22" fillId="2" borderId="28" xfId="4" applyNumberFormat="1" applyFont="1" applyFill="1" applyBorder="1">
      <alignment vertical="center"/>
    </xf>
    <xf numFmtId="0" fontId="65" fillId="2" borderId="14" xfId="8" applyFont="1" applyFill="1" applyBorder="1" applyAlignment="1">
      <alignment horizontal="left" vertical="center"/>
    </xf>
    <xf numFmtId="176" fontId="16" fillId="2" borderId="14" xfId="4" applyNumberFormat="1" applyFont="1" applyFill="1" applyBorder="1">
      <alignment vertical="center"/>
    </xf>
    <xf numFmtId="177" fontId="16" fillId="2" borderId="28" xfId="4" applyNumberFormat="1" applyFont="1" applyFill="1" applyBorder="1">
      <alignment vertical="center"/>
    </xf>
    <xf numFmtId="176" fontId="16" fillId="2" borderId="14" xfId="4" applyNumberFormat="1" applyFont="1" applyFill="1" applyBorder="1" applyAlignment="1">
      <alignment horizontal="left" vertical="center" indent="1"/>
    </xf>
    <xf numFmtId="176" fontId="16" fillId="2" borderId="14" xfId="4" applyNumberFormat="1" applyFont="1" applyFill="1" applyBorder="1" applyAlignment="1">
      <alignment horizontal="left" vertical="center" wrapText="1" indent="1"/>
    </xf>
    <xf numFmtId="0" fontId="18" fillId="2" borderId="29" xfId="7" applyFont="1" applyFill="1" applyBorder="1" applyAlignment="1">
      <alignment horizontal="center" vertical="center"/>
    </xf>
    <xf numFmtId="0" fontId="86" fillId="2" borderId="30" xfId="7" applyFont="1" applyFill="1" applyBorder="1" applyAlignment="1">
      <alignment horizontal="center" vertical="center"/>
    </xf>
    <xf numFmtId="0" fontId="85" fillId="2" borderId="30" xfId="8" applyFont="1" applyFill="1" applyBorder="1" applyAlignment="1">
      <alignment horizontal="left" vertical="center"/>
    </xf>
    <xf numFmtId="0" fontId="86" fillId="2" borderId="31" xfId="7" applyFont="1" applyFill="1" applyBorder="1" applyAlignment="1">
      <alignment horizontal="center" vertical="center"/>
    </xf>
    <xf numFmtId="49" fontId="39" fillId="0" borderId="29" xfId="0" applyNumberFormat="1" applyFont="1" applyFill="1" applyBorder="1" applyAlignment="1" applyProtection="1">
      <alignment vertical="center"/>
    </xf>
    <xf numFmtId="178" fontId="17" fillId="0" borderId="31" xfId="0" applyNumberFormat="1" applyFont="1" applyFill="1" applyBorder="1" applyAlignment="1" applyProtection="1">
      <alignment vertical="center"/>
    </xf>
    <xf numFmtId="176" fontId="90" fillId="2" borderId="28" xfId="4" applyNumberFormat="1" applyFont="1" applyFill="1" applyBorder="1" applyAlignment="1">
      <alignment horizontal="right" vertical="center"/>
    </xf>
    <xf numFmtId="3" fontId="90" fillId="0" borderId="14" xfId="0" applyNumberFormat="1" applyFont="1" applyFill="1" applyBorder="1" applyAlignment="1" applyProtection="1">
      <alignment vertical="center"/>
    </xf>
    <xf numFmtId="3" fontId="87" fillId="0" borderId="14" xfId="0" applyNumberFormat="1" applyFont="1" applyFill="1" applyBorder="1" applyAlignment="1" applyProtection="1">
      <alignment horizontal="left" vertical="center" indent="1"/>
    </xf>
    <xf numFmtId="178" fontId="87" fillId="0" borderId="28" xfId="0" applyNumberFormat="1" applyFont="1" applyFill="1" applyBorder="1" applyAlignment="1" applyProtection="1">
      <alignment vertical="center"/>
    </xf>
    <xf numFmtId="3" fontId="17" fillId="0" borderId="14" xfId="0" applyNumberFormat="1" applyFont="1" applyFill="1" applyBorder="1" applyAlignment="1" applyProtection="1">
      <alignment horizontal="left" vertical="center" indent="1"/>
    </xf>
    <xf numFmtId="178" fontId="17" fillId="2" borderId="28"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10" fillId="0" borderId="14" xfId="0" applyFont="1" applyFill="1" applyBorder="1" applyAlignment="1">
      <alignment vertical="center"/>
    </xf>
    <xf numFmtId="0" fontId="10" fillId="0" borderId="29" xfId="0" applyFont="1" applyFill="1" applyBorder="1" applyAlignment="1">
      <alignment vertical="center"/>
    </xf>
    <xf numFmtId="176" fontId="10" fillId="0" borderId="30" xfId="0" applyNumberFormat="1" applyFont="1" applyFill="1" applyBorder="1" applyAlignment="1"/>
    <xf numFmtId="3" fontId="17" fillId="0" borderId="30" xfId="0" applyNumberFormat="1" applyFont="1" applyFill="1" applyBorder="1" applyAlignment="1" applyProtection="1">
      <alignment horizontal="left" vertical="center" indent="1"/>
    </xf>
    <xf numFmtId="178" fontId="17" fillId="2" borderId="31" xfId="0" applyNumberFormat="1" applyFont="1" applyFill="1" applyBorder="1" applyAlignment="1" applyProtection="1">
      <alignment vertical="center"/>
    </xf>
    <xf numFmtId="176" fontId="87" fillId="0" borderId="1" xfId="0" applyNumberFormat="1" applyFont="1" applyFill="1" applyBorder="1" applyAlignment="1">
      <alignment horizontal="right"/>
    </xf>
    <xf numFmtId="177" fontId="90" fillId="2" borderId="1" xfId="0" applyNumberFormat="1" applyFont="1" applyFill="1" applyBorder="1" applyAlignment="1">
      <alignment horizontal="right" vertical="center"/>
    </xf>
    <xf numFmtId="177" fontId="87" fillId="2" borderId="1" xfId="0" applyNumberFormat="1" applyFont="1" applyFill="1" applyBorder="1" applyAlignment="1" applyProtection="1">
      <alignment vertical="center"/>
    </xf>
    <xf numFmtId="177" fontId="87" fillId="2" borderId="1" xfId="0" applyNumberFormat="1" applyFont="1" applyFill="1" applyBorder="1" applyAlignment="1">
      <alignment horizontal="right" vertical="center"/>
    </xf>
    <xf numFmtId="177" fontId="90" fillId="2" borderId="28" xfId="0" applyNumberFormat="1" applyFont="1" applyFill="1" applyBorder="1" applyAlignment="1">
      <alignment horizontal="right" vertical="center"/>
    </xf>
    <xf numFmtId="177" fontId="87" fillId="2" borderId="28" xfId="0" applyNumberFormat="1" applyFont="1" applyFill="1" applyBorder="1" applyAlignment="1" applyProtection="1">
      <alignment vertical="center"/>
    </xf>
    <xf numFmtId="177" fontId="87" fillId="0" borderId="28" xfId="0" applyNumberFormat="1" applyFont="1" applyFill="1" applyBorder="1" applyAlignment="1">
      <alignment horizontal="right"/>
    </xf>
    <xf numFmtId="177" fontId="87" fillId="2" borderId="28" xfId="0" applyNumberFormat="1" applyFont="1" applyFill="1" applyBorder="1" applyAlignment="1"/>
    <xf numFmtId="177" fontId="87" fillId="2" borderId="28" xfId="0" applyNumberFormat="1" applyFont="1" applyFill="1" applyBorder="1" applyAlignment="1">
      <alignment horizontal="right" vertical="center"/>
    </xf>
    <xf numFmtId="177" fontId="87" fillId="0" borderId="28" xfId="0" applyNumberFormat="1" applyFont="1" applyFill="1" applyBorder="1" applyAlignment="1">
      <alignment horizontal="right" vertical="center"/>
    </xf>
    <xf numFmtId="177" fontId="87" fillId="0" borderId="31" xfId="0" applyNumberFormat="1" applyFont="1" applyFill="1" applyBorder="1" applyAlignment="1">
      <alignment horizontal="right" vertical="center"/>
    </xf>
    <xf numFmtId="177" fontId="87" fillId="2" borderId="30" xfId="0" applyNumberFormat="1" applyFont="1" applyFill="1" applyBorder="1" applyAlignment="1">
      <alignment horizontal="right" vertical="center"/>
    </xf>
    <xf numFmtId="176" fontId="17" fillId="0" borderId="31" xfId="0" applyNumberFormat="1" applyFont="1" applyFill="1" applyBorder="1" applyAlignment="1">
      <alignment vertical="center"/>
    </xf>
    <xf numFmtId="179" fontId="87" fillId="0" borderId="14" xfId="0" applyNumberFormat="1" applyFont="1" applyFill="1" applyBorder="1" applyAlignment="1">
      <alignment horizontal="center" vertical="center" wrapText="1"/>
    </xf>
    <xf numFmtId="177" fontId="90" fillId="2" borderId="1" xfId="0" applyNumberFormat="1" applyFont="1" applyFill="1" applyBorder="1" applyAlignment="1" applyProtection="1">
      <alignment vertical="center"/>
    </xf>
    <xf numFmtId="178" fontId="10" fillId="0" borderId="28" xfId="24" applyNumberFormat="1" applyFont="1" applyFill="1" applyBorder="1" applyAlignment="1"/>
    <xf numFmtId="177" fontId="90" fillId="2" borderId="28" xfId="0" applyNumberFormat="1" applyFont="1" applyFill="1" applyBorder="1" applyAlignment="1" applyProtection="1">
      <alignment vertical="center"/>
    </xf>
    <xf numFmtId="177" fontId="87" fillId="2" borderId="31" xfId="0" applyNumberFormat="1" applyFont="1" applyFill="1" applyBorder="1" applyAlignment="1" applyProtection="1">
      <alignment vertical="center"/>
    </xf>
    <xf numFmtId="181" fontId="65" fillId="2" borderId="28" xfId="30" applyNumberFormat="1" applyFont="1" applyFill="1" applyBorder="1" applyAlignment="1">
      <alignment horizontal="right" vertical="center" wrapText="1"/>
    </xf>
    <xf numFmtId="0" fontId="113" fillId="0" borderId="0" xfId="3982" applyFont="1" applyAlignment="1">
      <alignment horizontal="center" vertical="center"/>
    </xf>
    <xf numFmtId="0" fontId="114" fillId="0" borderId="0" xfId="0" applyFont="1" applyAlignment="1"/>
    <xf numFmtId="0" fontId="17" fillId="0" borderId="0" xfId="0" applyFont="1" applyAlignment="1">
      <alignment vertical="center"/>
    </xf>
    <xf numFmtId="0" fontId="17" fillId="0" borderId="35" xfId="0" applyFont="1" applyFill="1" applyBorder="1" applyAlignment="1">
      <alignment horizontal="center" vertical="center"/>
    </xf>
    <xf numFmtId="0" fontId="17" fillId="0" borderId="0" xfId="0" applyFont="1" applyFill="1" applyAlignment="1">
      <alignment vertical="center"/>
    </xf>
    <xf numFmtId="0" fontId="0" fillId="0" borderId="0" xfId="0" applyAlignment="1">
      <alignment vertical="center"/>
    </xf>
    <xf numFmtId="181" fontId="0" fillId="0" borderId="0" xfId="0" applyNumberFormat="1" applyAlignment="1">
      <alignment vertical="center"/>
    </xf>
    <xf numFmtId="177" fontId="0" fillId="0" borderId="0" xfId="0" applyNumberFormat="1" applyAlignment="1">
      <alignment vertical="center"/>
    </xf>
    <xf numFmtId="190" fontId="0" fillId="0" borderId="0" xfId="0" applyNumberFormat="1" applyAlignment="1">
      <alignment vertical="center"/>
    </xf>
    <xf numFmtId="191" fontId="0" fillId="0" borderId="0" xfId="0" applyNumberFormat="1" applyAlignment="1">
      <alignment vertical="center"/>
    </xf>
    <xf numFmtId="0" fontId="0" fillId="0" borderId="0" xfId="0" applyFill="1" applyAlignment="1"/>
    <xf numFmtId="181" fontId="0" fillId="0" borderId="0" xfId="0" applyNumberFormat="1" applyFill="1" applyAlignment="1"/>
    <xf numFmtId="182" fontId="9" fillId="0" borderId="0" xfId="29" applyNumberFormat="1" applyFill="1">
      <alignment vertical="center"/>
    </xf>
    <xf numFmtId="182" fontId="9" fillId="0" borderId="0" xfId="29" applyNumberFormat="1" applyFont="1" applyFill="1">
      <alignment vertical="center"/>
    </xf>
    <xf numFmtId="0" fontId="17" fillId="0" borderId="0" xfId="0" applyFont="1" applyAlignment="1">
      <alignment horizontal="right" vertical="center"/>
    </xf>
    <xf numFmtId="0" fontId="0" fillId="0" borderId="0" xfId="0" applyAlignment="1">
      <alignment vertical="center" wrapText="1"/>
    </xf>
    <xf numFmtId="43" fontId="0" fillId="0" borderId="0" xfId="3984" applyFont="1">
      <alignment vertical="center"/>
    </xf>
    <xf numFmtId="0" fontId="17" fillId="0" borderId="1" xfId="0" applyFont="1" applyFill="1" applyBorder="1" applyAlignment="1">
      <alignment horizontal="center" vertical="center"/>
    </xf>
    <xf numFmtId="0" fontId="17" fillId="0" borderId="28" xfId="0" applyFont="1" applyBorder="1" applyAlignment="1">
      <alignment horizontal="center" vertical="center"/>
    </xf>
    <xf numFmtId="0" fontId="107" fillId="0" borderId="14" xfId="0" applyFont="1" applyBorder="1" applyAlignment="1">
      <alignment horizontal="center" vertical="center"/>
    </xf>
    <xf numFmtId="181" fontId="107" fillId="0" borderId="1" xfId="3983" applyNumberFormat="1" applyFont="1" applyFill="1" applyBorder="1" applyAlignment="1">
      <alignment horizontal="right" vertical="center"/>
    </xf>
    <xf numFmtId="10" fontId="107" fillId="0" borderId="28" xfId="3981" applyNumberFormat="1" applyFont="1" applyBorder="1" applyAlignment="1">
      <alignment vertical="center"/>
    </xf>
    <xf numFmtId="0" fontId="17" fillId="0" borderId="14" xfId="0" applyFont="1" applyBorder="1" applyAlignment="1">
      <alignment vertical="center"/>
    </xf>
    <xf numFmtId="189" fontId="17" fillId="0" borderId="1" xfId="12" applyNumberFormat="1" applyFont="1" applyFill="1" applyBorder="1" applyAlignment="1">
      <alignment horizontal="right" vertical="center"/>
    </xf>
    <xf numFmtId="178" fontId="17" fillId="0" borderId="1" xfId="12" applyNumberFormat="1" applyFont="1" applyFill="1" applyBorder="1" applyAlignment="1">
      <alignment horizontal="right" vertical="center"/>
    </xf>
    <xf numFmtId="177" fontId="107" fillId="0" borderId="28" xfId="0" applyNumberFormat="1" applyFont="1" applyBorder="1" applyAlignment="1">
      <alignment vertical="center"/>
    </xf>
    <xf numFmtId="181" fontId="17" fillId="0" borderId="1" xfId="12" applyNumberFormat="1" applyFont="1" applyFill="1" applyBorder="1" applyAlignment="1">
      <alignment horizontal="right" vertical="center"/>
    </xf>
    <xf numFmtId="181" fontId="17" fillId="0" borderId="1" xfId="3983" applyNumberFormat="1" applyFont="1" applyFill="1" applyBorder="1" applyAlignment="1">
      <alignment horizontal="right" vertical="center"/>
    </xf>
    <xf numFmtId="10" fontId="17" fillId="0" borderId="28" xfId="3981" applyNumberFormat="1" applyFont="1" applyBorder="1" applyAlignment="1">
      <alignment vertical="center"/>
    </xf>
    <xf numFmtId="0" fontId="17" fillId="0" borderId="14" xfId="0" applyFont="1" applyBorder="1" applyAlignment="1">
      <alignment horizontal="left" vertical="center" indent="1"/>
    </xf>
    <xf numFmtId="0" fontId="17" fillId="0" borderId="29" xfId="0" applyFont="1" applyBorder="1" applyAlignment="1">
      <alignment horizontal="left" vertical="center" indent="1"/>
    </xf>
    <xf numFmtId="181" fontId="17" fillId="0" borderId="30" xfId="12" applyNumberFormat="1" applyFont="1" applyFill="1" applyBorder="1" applyAlignment="1">
      <alignment horizontal="right" vertical="center"/>
    </xf>
    <xf numFmtId="181" fontId="17" fillId="0" borderId="30" xfId="3983" applyNumberFormat="1" applyFont="1" applyFill="1" applyBorder="1" applyAlignment="1">
      <alignment horizontal="right" vertical="center"/>
    </xf>
    <xf numFmtId="10" fontId="17" fillId="0" borderId="31" xfId="3981" applyNumberFormat="1" applyFont="1" applyBorder="1" applyAlignment="1">
      <alignment vertical="center"/>
    </xf>
    <xf numFmtId="0" fontId="87" fillId="0" borderId="1" xfId="9" applyFont="1" applyFill="1" applyBorder="1" applyAlignment="1">
      <alignment horizontal="center" vertical="center" wrapText="1"/>
    </xf>
    <xf numFmtId="43" fontId="87" fillId="0" borderId="1" xfId="9" applyNumberFormat="1" applyFont="1" applyFill="1" applyBorder="1" applyAlignment="1">
      <alignment horizontal="center" vertical="center" wrapText="1"/>
    </xf>
    <xf numFmtId="0" fontId="116" fillId="0" borderId="1" xfId="0" applyFont="1" applyBorder="1" applyAlignment="1">
      <alignment vertical="center" wrapText="1"/>
    </xf>
    <xf numFmtId="43" fontId="116" fillId="0" borderId="1" xfId="3984" applyFont="1" applyBorder="1" applyAlignment="1">
      <alignment vertical="center" wrapText="1"/>
    </xf>
    <xf numFmtId="0" fontId="88" fillId="0" borderId="1" xfId="0" applyFont="1" applyFill="1" applyBorder="1" applyAlignment="1">
      <alignment vertical="center" wrapText="1"/>
    </xf>
    <xf numFmtId="0" fontId="88" fillId="0" borderId="1" xfId="0" applyFont="1" applyBorder="1" applyAlignment="1">
      <alignment vertical="center" wrapText="1"/>
    </xf>
    <xf numFmtId="0" fontId="116" fillId="0" borderId="1" xfId="0" applyFont="1" applyFill="1" applyBorder="1" applyAlignment="1">
      <alignment vertical="center" wrapText="1"/>
    </xf>
    <xf numFmtId="43" fontId="88" fillId="0" borderId="1" xfId="3984" applyFont="1" applyBorder="1">
      <alignment vertical="center"/>
    </xf>
    <xf numFmtId="0" fontId="0" fillId="0" borderId="0" xfId="0" applyFill="1">
      <alignment vertical="center"/>
    </xf>
    <xf numFmtId="0" fontId="113" fillId="0" borderId="0" xfId="112" applyFont="1" applyFill="1" applyAlignment="1">
      <alignment horizontal="center" vertical="center"/>
    </xf>
    <xf numFmtId="0" fontId="58" fillId="0" borderId="0" xfId="0" applyFont="1" applyFill="1" applyAlignment="1">
      <alignment horizontal="right" vertical="center" wrapText="1"/>
    </xf>
    <xf numFmtId="0" fontId="0" fillId="0" borderId="1"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117" fillId="0" borderId="1" xfId="0" applyFont="1" applyFill="1" applyBorder="1" applyAlignment="1">
      <alignment vertical="center" wrapText="1"/>
    </xf>
    <xf numFmtId="4" fontId="117" fillId="0" borderId="1" xfId="0" applyNumberFormat="1" applyFont="1" applyFill="1" applyBorder="1" applyAlignment="1">
      <alignment vertical="center" wrapText="1"/>
    </xf>
    <xf numFmtId="0" fontId="118" fillId="0" borderId="1" xfId="0" applyFont="1" applyFill="1" applyBorder="1" applyAlignment="1">
      <alignment vertical="center" wrapText="1"/>
    </xf>
    <xf numFmtId="0" fontId="119" fillId="0" borderId="0" xfId="0" applyFont="1" applyFill="1">
      <alignment vertical="center"/>
    </xf>
    <xf numFmtId="0" fontId="120" fillId="0" borderId="1" xfId="0" applyFont="1" applyFill="1" applyBorder="1" applyAlignment="1">
      <alignment vertical="center" wrapText="1"/>
    </xf>
    <xf numFmtId="4" fontId="120" fillId="0" borderId="1" xfId="0" applyNumberFormat="1" applyFont="1" applyFill="1" applyBorder="1" applyAlignment="1">
      <alignment vertical="center" wrapText="1"/>
    </xf>
    <xf numFmtId="0" fontId="121" fillId="0" borderId="1" xfId="0" applyFont="1" applyFill="1" applyBorder="1" applyAlignment="1">
      <alignment vertical="center" wrapText="1"/>
    </xf>
    <xf numFmtId="0" fontId="122" fillId="0" borderId="0" xfId="0" applyFont="1" applyFill="1">
      <alignment vertical="center"/>
    </xf>
    <xf numFmtId="0" fontId="19" fillId="0" borderId="1" xfId="0" applyFont="1" applyFill="1" applyBorder="1" applyAlignment="1">
      <alignment vertical="center" wrapText="1"/>
    </xf>
    <xf numFmtId="0" fontId="121" fillId="0" borderId="0" xfId="0" applyFont="1" applyFill="1" applyAlignment="1">
      <alignment vertical="center" wrapText="1"/>
    </xf>
    <xf numFmtId="0" fontId="92" fillId="0" borderId="1" xfId="29" applyFont="1" applyFill="1" applyBorder="1" applyAlignment="1">
      <alignment vertical="center" wrapText="1"/>
    </xf>
    <xf numFmtId="0" fontId="29" fillId="0" borderId="0" xfId="0" applyFont="1" applyAlignment="1"/>
    <xf numFmtId="0" fontId="29" fillId="0" borderId="0" xfId="0" applyFont="1">
      <alignment vertical="center"/>
    </xf>
    <xf numFmtId="0" fontId="29" fillId="0" borderId="0" xfId="0" applyFont="1" applyFill="1">
      <alignment vertical="center"/>
    </xf>
    <xf numFmtId="0" fontId="123" fillId="0" borderId="0" xfId="0" applyFont="1" applyAlignment="1">
      <alignment horizontal="right" vertical="center" wrapText="1"/>
    </xf>
    <xf numFmtId="189" fontId="87" fillId="0" borderId="28" xfId="64" applyNumberFormat="1" applyFont="1" applyBorder="1" applyAlignment="1">
      <alignment vertical="center" wrapText="1"/>
    </xf>
    <xf numFmtId="0" fontId="98" fillId="0" borderId="0" xfId="3980" applyFont="1" applyAlignment="1">
      <alignment horizontal="center" vertical="center" wrapText="1"/>
    </xf>
    <xf numFmtId="57" fontId="94" fillId="0" borderId="0" xfId="3980" applyNumberFormat="1" applyFont="1" applyAlignment="1">
      <alignment horizontal="center" vertical="center"/>
    </xf>
    <xf numFmtId="185" fontId="31" fillId="3" borderId="0" xfId="30" quotePrefix="1" applyNumberFormat="1" applyFont="1" applyFill="1" applyAlignment="1" applyProtection="1">
      <alignment horizontal="center" vertical="center"/>
    </xf>
    <xf numFmtId="185" fontId="65" fillId="0" borderId="24" xfId="13" applyNumberFormat="1" applyFont="1" applyFill="1" applyBorder="1" applyAlignment="1" applyProtection="1">
      <alignment horizontal="left" vertical="center" wrapText="1"/>
    </xf>
    <xf numFmtId="185" fontId="65" fillId="0" borderId="0" xfId="13" applyNumberFormat="1" applyFont="1" applyFill="1" applyBorder="1" applyAlignment="1" applyProtection="1">
      <alignment horizontal="left" vertical="center" wrapText="1"/>
    </xf>
    <xf numFmtId="0" fontId="29" fillId="0" borderId="0" xfId="4" applyFont="1" applyFill="1" applyAlignment="1">
      <alignment horizontal="left" vertical="center"/>
    </xf>
    <xf numFmtId="0" fontId="9" fillId="2" borderId="36" xfId="4" applyFont="1" applyFill="1" applyBorder="1" applyAlignment="1">
      <alignment horizontal="left" vertical="center" wrapText="1"/>
    </xf>
    <xf numFmtId="0" fontId="30" fillId="0" borderId="0" xfId="4" applyFont="1" applyFill="1" applyAlignment="1">
      <alignment horizontal="center" vertical="center"/>
    </xf>
    <xf numFmtId="0" fontId="28" fillId="0" borderId="0" xfId="4" applyFont="1" applyFill="1" applyAlignment="1">
      <alignment horizontal="center" vertical="center"/>
    </xf>
    <xf numFmtId="0" fontId="9" fillId="0" borderId="35" xfId="4" applyFill="1" applyBorder="1" applyAlignment="1">
      <alignment horizontal="right" vertical="center"/>
    </xf>
    <xf numFmtId="0" fontId="108" fillId="0" borderId="4" xfId="0" applyFont="1" applyFill="1" applyBorder="1" applyAlignment="1">
      <alignment vertical="center" wrapText="1"/>
    </xf>
    <xf numFmtId="0" fontId="111" fillId="0" borderId="0" xfId="4" applyFont="1" applyFill="1" applyAlignment="1">
      <alignment horizontal="center" vertical="center"/>
    </xf>
    <xf numFmtId="0" fontId="23" fillId="2" borderId="0" xfId="4" applyFont="1" applyFill="1" applyBorder="1" applyAlignment="1">
      <alignment horizontal="left" vertical="center" wrapText="1"/>
    </xf>
    <xf numFmtId="0" fontId="23" fillId="0" borderId="0" xfId="4" applyFont="1" applyFill="1" applyBorder="1" applyAlignment="1">
      <alignment horizontal="center" vertical="center"/>
    </xf>
    <xf numFmtId="0" fontId="29" fillId="2" borderId="0" xfId="4" applyFont="1" applyFill="1" applyAlignment="1">
      <alignment horizontal="left" vertical="center"/>
    </xf>
    <xf numFmtId="0" fontId="28" fillId="2" borderId="0" xfId="4" applyFont="1" applyFill="1" applyAlignment="1">
      <alignment horizontal="center" vertical="center"/>
    </xf>
    <xf numFmtId="0" fontId="9" fillId="2" borderId="0" xfId="4" applyFill="1" applyBorder="1" applyAlignment="1">
      <alignment horizontal="center" vertical="center"/>
    </xf>
    <xf numFmtId="0" fontId="9" fillId="2" borderId="0" xfId="4" applyFill="1" applyAlignment="1">
      <alignment horizontal="left" vertical="center" wrapText="1"/>
    </xf>
    <xf numFmtId="0" fontId="57" fillId="0" borderId="0" xfId="4" applyFont="1" applyFill="1" applyAlignment="1">
      <alignment horizontal="left" vertical="center"/>
    </xf>
    <xf numFmtId="0" fontId="31" fillId="0" borderId="0" xfId="4" applyFont="1" applyFill="1" applyAlignment="1">
      <alignment horizontal="center" vertical="center"/>
    </xf>
    <xf numFmtId="0" fontId="112" fillId="0" borderId="0" xfId="4" applyFont="1" applyFill="1" applyAlignment="1">
      <alignment horizontal="center" vertical="center"/>
    </xf>
    <xf numFmtId="0" fontId="9" fillId="2" borderId="0" xfId="24" applyFill="1" applyAlignment="1">
      <alignment horizontal="left" vertical="center" wrapText="1"/>
    </xf>
    <xf numFmtId="178" fontId="4" fillId="2" borderId="0" xfId="8" applyNumberFormat="1" applyFont="1" applyFill="1" applyBorder="1" applyAlignment="1">
      <alignment horizontal="center" vertical="center"/>
    </xf>
    <xf numFmtId="0" fontId="4" fillId="2" borderId="0" xfId="8" applyFont="1" applyFill="1" applyBorder="1" applyAlignment="1">
      <alignment horizontal="center" vertical="center"/>
    </xf>
    <xf numFmtId="0" fontId="9" fillId="2" borderId="0" xfId="24" applyFont="1" applyFill="1" applyAlignment="1">
      <alignment horizontal="left" vertical="center" wrapText="1"/>
    </xf>
    <xf numFmtId="185" fontId="38" fillId="3" borderId="0" xfId="30" quotePrefix="1" applyNumberFormat="1" applyFont="1" applyFill="1" applyAlignment="1" applyProtection="1">
      <alignment horizontal="center" vertical="center"/>
    </xf>
    <xf numFmtId="0" fontId="9" fillId="0" borderId="0" xfId="4" applyBorder="1" applyAlignment="1">
      <alignment horizontal="right" vertical="center"/>
    </xf>
    <xf numFmtId="0" fontId="9" fillId="0" borderId="0" xfId="29" applyFont="1" applyFill="1" applyBorder="1" applyAlignment="1">
      <alignment horizontal="left" vertical="center" wrapText="1"/>
    </xf>
    <xf numFmtId="0" fontId="28" fillId="0" borderId="0" xfId="4" applyFont="1" applyFill="1" applyAlignment="1">
      <alignment horizontal="center" vertical="center" wrapText="1"/>
    </xf>
    <xf numFmtId="0" fontId="9" fillId="0" borderId="0" xfId="29" applyFill="1" applyBorder="1" applyAlignment="1">
      <alignment horizontal="right" vertical="center"/>
    </xf>
    <xf numFmtId="0" fontId="6" fillId="0" borderId="0" xfId="29" applyFont="1" applyFill="1" applyBorder="1" applyAlignment="1">
      <alignment horizontal="center" vertical="center"/>
    </xf>
    <xf numFmtId="0" fontId="9" fillId="2" borderId="0" xfId="29" applyFill="1" applyBorder="1" applyAlignment="1">
      <alignment horizontal="center" vertical="center"/>
    </xf>
    <xf numFmtId="0" fontId="87" fillId="2" borderId="25" xfId="29" applyFont="1" applyFill="1" applyBorder="1" applyAlignment="1">
      <alignment horizontal="center" vertical="center" wrapText="1"/>
    </xf>
    <xf numFmtId="0" fontId="87" fillId="2" borderId="14" xfId="29" applyFont="1" applyFill="1" applyBorder="1" applyAlignment="1">
      <alignment horizontal="center" vertical="center" wrapText="1"/>
    </xf>
    <xf numFmtId="176" fontId="87" fillId="2" borderId="26" xfId="29" applyNumberFormat="1" applyFont="1" applyFill="1" applyBorder="1" applyAlignment="1">
      <alignment horizontal="center" vertical="center" wrapText="1"/>
    </xf>
    <xf numFmtId="176" fontId="87" fillId="2" borderId="27" xfId="29" applyNumberFormat="1" applyFont="1" applyFill="1" applyBorder="1" applyAlignment="1">
      <alignment horizontal="center" vertical="center" wrapText="1"/>
    </xf>
    <xf numFmtId="0" fontId="102" fillId="0" borderId="0" xfId="4" applyFont="1" applyFill="1" applyAlignment="1">
      <alignment horizontal="center" vertical="center"/>
    </xf>
    <xf numFmtId="0" fontId="6" fillId="0" borderId="0" xfId="0" applyFont="1" applyFill="1" applyBorder="1" applyAlignment="1">
      <alignment horizontal="center" vertical="center"/>
    </xf>
    <xf numFmtId="0" fontId="9" fillId="0" borderId="0" xfId="4" applyFill="1" applyBorder="1" applyAlignment="1">
      <alignment horizontal="center" vertical="center"/>
    </xf>
    <xf numFmtId="0" fontId="102" fillId="0" borderId="0" xfId="4" applyFont="1" applyFill="1" applyAlignment="1">
      <alignment horizontal="center" vertical="center" wrapText="1"/>
    </xf>
    <xf numFmtId="0" fontId="9" fillId="0" borderId="0" xfId="27" applyFill="1" applyAlignment="1">
      <alignment horizontal="left" vertical="center" wrapText="1"/>
    </xf>
    <xf numFmtId="0" fontId="9" fillId="0" borderId="0" xfId="27" applyFill="1" applyBorder="1" applyAlignment="1">
      <alignment horizontal="left" vertical="center" wrapText="1"/>
    </xf>
    <xf numFmtId="0" fontId="16" fillId="2" borderId="0" xfId="27" applyFont="1" applyFill="1" applyAlignment="1">
      <alignment horizontal="left" vertical="center" wrapText="1"/>
    </xf>
    <xf numFmtId="0" fontId="104" fillId="0" borderId="0" xfId="64" applyFont="1" applyBorder="1" applyAlignment="1">
      <alignment vertical="center" wrapText="1"/>
    </xf>
    <xf numFmtId="0" fontId="31" fillId="0" borderId="0" xfId="64" applyFont="1" applyBorder="1" applyAlignment="1">
      <alignment horizontal="center" vertical="center" wrapText="1"/>
    </xf>
    <xf numFmtId="0" fontId="87" fillId="0" borderId="25" xfId="64" applyFont="1" applyBorder="1" applyAlignment="1">
      <alignment horizontal="center" vertical="center" wrapText="1"/>
    </xf>
    <xf numFmtId="0" fontId="87" fillId="0" borderId="14" xfId="64" applyFont="1" applyBorder="1" applyAlignment="1">
      <alignment horizontal="center" vertical="center" wrapText="1"/>
    </xf>
    <xf numFmtId="0" fontId="87" fillId="0" borderId="26" xfId="64" applyFont="1" applyBorder="1" applyAlignment="1">
      <alignment horizontal="center" vertical="center" wrapText="1"/>
    </xf>
    <xf numFmtId="0" fontId="87" fillId="0" borderId="27" xfId="64" applyFont="1" applyBorder="1" applyAlignment="1">
      <alignment horizontal="center" vertical="center" wrapText="1"/>
    </xf>
    <xf numFmtId="0" fontId="103" fillId="0" borderId="0" xfId="64" applyFont="1" applyBorder="1" applyAlignment="1">
      <alignment horizontal="center" vertical="center" wrapText="1"/>
    </xf>
    <xf numFmtId="0" fontId="59" fillId="0" borderId="0" xfId="64" applyFont="1" applyBorder="1" applyAlignment="1">
      <alignment vertical="center" wrapText="1"/>
    </xf>
    <xf numFmtId="0" fontId="17" fillId="0" borderId="25" xfId="0" applyFont="1" applyBorder="1" applyAlignment="1">
      <alignment horizontal="center" vertical="center"/>
    </xf>
    <xf numFmtId="0" fontId="17" fillId="0" borderId="14" xfId="0" applyFont="1" applyBorder="1" applyAlignment="1">
      <alignment horizontal="center" vertical="center"/>
    </xf>
    <xf numFmtId="0" fontId="17" fillId="0" borderId="2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115" fillId="0" borderId="0" xfId="3982" applyFont="1" applyAlignment="1">
      <alignment horizontal="center" vertical="center"/>
    </xf>
    <xf numFmtId="0" fontId="15" fillId="0" borderId="0" xfId="0" applyFont="1" applyAlignment="1">
      <alignment horizontal="center" vertical="center"/>
    </xf>
    <xf numFmtId="0" fontId="87" fillId="0" borderId="2" xfId="9" applyFont="1" applyFill="1" applyBorder="1" applyAlignment="1">
      <alignment horizontal="center" vertical="center" wrapText="1"/>
    </xf>
    <xf numFmtId="0" fontId="87" fillId="0" borderId="39" xfId="9" applyFont="1" applyFill="1" applyBorder="1" applyAlignment="1">
      <alignment horizontal="center" vertical="center" wrapText="1"/>
    </xf>
    <xf numFmtId="0" fontId="87" fillId="0" borderId="40" xfId="9" applyFont="1" applyFill="1" applyBorder="1" applyAlignment="1">
      <alignment horizontal="center" vertical="center" wrapText="1"/>
    </xf>
    <xf numFmtId="0" fontId="113" fillId="0" borderId="0" xfId="112" applyFont="1" applyFill="1" applyAlignment="1">
      <alignment horizontal="center" vertical="center"/>
    </xf>
  </cellXfs>
  <cellStyles count="3985">
    <cellStyle name="20% - 强调文字颜色 1" xfId="84" builtinId="30" customBuiltin="1"/>
    <cellStyle name="20% - 强调文字颜色 1 10" xfId="229"/>
    <cellStyle name="20% - 强调文字颜色 1 100" xfId="1490"/>
    <cellStyle name="20% - 强调文字颜色 1 101" xfId="1504"/>
    <cellStyle name="20% - 强调文字颜色 1 102" xfId="1518"/>
    <cellStyle name="20% - 强调文字颜色 1 103" xfId="1532"/>
    <cellStyle name="20% - 强调文字颜色 1 104" xfId="1546"/>
    <cellStyle name="20% - 强调文字颜色 1 105" xfId="1560"/>
    <cellStyle name="20% - 强调文字颜色 1 106" xfId="1574"/>
    <cellStyle name="20% - 强调文字颜色 1 107" xfId="1588"/>
    <cellStyle name="20% - 强调文字颜色 1 108" xfId="1602"/>
    <cellStyle name="20% - 强调文字颜色 1 109" xfId="1616"/>
    <cellStyle name="20% - 强调文字颜色 1 11" xfId="243"/>
    <cellStyle name="20% - 强调文字颜色 1 110" xfId="1630"/>
    <cellStyle name="20% - 强调文字颜色 1 111" xfId="1644"/>
    <cellStyle name="20% - 强调文字颜色 1 112" xfId="1658"/>
    <cellStyle name="20% - 强调文字颜色 1 113" xfId="1672"/>
    <cellStyle name="20% - 强调文字颜色 1 114" xfId="1686"/>
    <cellStyle name="20% - 强调文字颜色 1 115" xfId="1700"/>
    <cellStyle name="20% - 强调文字颜色 1 116" xfId="1714"/>
    <cellStyle name="20% - 强调文字颜色 1 117" xfId="1728"/>
    <cellStyle name="20% - 强调文字颜色 1 118" xfId="1742"/>
    <cellStyle name="20% - 强调文字颜色 1 119" xfId="1756"/>
    <cellStyle name="20% - 强调文字颜色 1 12" xfId="257"/>
    <cellStyle name="20% - 强调文字颜色 1 120" xfId="1770"/>
    <cellStyle name="20% - 强调文字颜色 1 121" xfId="1784"/>
    <cellStyle name="20% - 强调文字颜色 1 122" xfId="1798"/>
    <cellStyle name="20% - 强调文字颜色 1 123" xfId="1812"/>
    <cellStyle name="20% - 强调文字颜色 1 124" xfId="1826"/>
    <cellStyle name="20% - 强调文字颜色 1 125" xfId="1840"/>
    <cellStyle name="20% - 强调文字颜色 1 126" xfId="1854"/>
    <cellStyle name="20% - 强调文字颜色 1 127" xfId="1868"/>
    <cellStyle name="20% - 强调文字颜色 1 128" xfId="1882"/>
    <cellStyle name="20% - 强调文字颜色 1 129" xfId="1896"/>
    <cellStyle name="20% - 强调文字颜色 1 13" xfId="271"/>
    <cellStyle name="20% - 强调文字颜色 1 130" xfId="1910"/>
    <cellStyle name="20% - 强调文字颜色 1 131" xfId="1924"/>
    <cellStyle name="20% - 强调文字颜色 1 132" xfId="1938"/>
    <cellStyle name="20% - 强调文字颜色 1 133" xfId="1952"/>
    <cellStyle name="20% - 强调文字颜色 1 134" xfId="1966"/>
    <cellStyle name="20% - 强调文字颜色 1 135" xfId="1980"/>
    <cellStyle name="20% - 强调文字颜色 1 136" xfId="1994"/>
    <cellStyle name="20% - 强调文字颜色 1 137" xfId="2008"/>
    <cellStyle name="20% - 强调文字颜色 1 138" xfId="2022"/>
    <cellStyle name="20% - 强调文字颜色 1 139" xfId="2036"/>
    <cellStyle name="20% - 强调文字颜色 1 14" xfId="285"/>
    <cellStyle name="20% - 强调文字颜色 1 140" xfId="2050"/>
    <cellStyle name="20% - 强调文字颜色 1 141" xfId="2064"/>
    <cellStyle name="20% - 强调文字颜色 1 142" xfId="2078"/>
    <cellStyle name="20% - 强调文字颜色 1 143" xfId="2092"/>
    <cellStyle name="20% - 强调文字颜色 1 144" xfId="2106"/>
    <cellStyle name="20% - 强调文字颜色 1 145" xfId="2120"/>
    <cellStyle name="20% - 强调文字颜色 1 146" xfId="2134"/>
    <cellStyle name="20% - 强调文字颜色 1 147" xfId="2148"/>
    <cellStyle name="20% - 强调文字颜色 1 148" xfId="2162"/>
    <cellStyle name="20% - 强调文字颜色 1 149" xfId="2176"/>
    <cellStyle name="20% - 强调文字颜色 1 15" xfId="299"/>
    <cellStyle name="20% - 强调文字颜色 1 150" xfId="2190"/>
    <cellStyle name="20% - 强调文字颜色 1 151" xfId="2204"/>
    <cellStyle name="20% - 强调文字颜色 1 152" xfId="2218"/>
    <cellStyle name="20% - 强调文字颜色 1 153" xfId="2232"/>
    <cellStyle name="20% - 强调文字颜色 1 154" xfId="2246"/>
    <cellStyle name="20% - 强调文字颜色 1 155" xfId="2260"/>
    <cellStyle name="20% - 强调文字颜色 1 156" xfId="2274"/>
    <cellStyle name="20% - 强调文字颜色 1 157" xfId="2288"/>
    <cellStyle name="20% - 强调文字颜色 1 158" xfId="2302"/>
    <cellStyle name="20% - 强调文字颜色 1 159" xfId="2316"/>
    <cellStyle name="20% - 强调文字颜色 1 16" xfId="313"/>
    <cellStyle name="20% - 强调文字颜色 1 160" xfId="2330"/>
    <cellStyle name="20% - 强调文字颜色 1 161" xfId="2344"/>
    <cellStyle name="20% - 强调文字颜色 1 162" xfId="2358"/>
    <cellStyle name="20% - 强调文字颜色 1 163" xfId="2372"/>
    <cellStyle name="20% - 强调文字颜色 1 164" xfId="2386"/>
    <cellStyle name="20% - 强调文字颜色 1 165" xfId="2400"/>
    <cellStyle name="20% - 强调文字颜色 1 166" xfId="2414"/>
    <cellStyle name="20% - 强调文字颜色 1 167" xfId="2428"/>
    <cellStyle name="20% - 强调文字颜色 1 168" xfId="2442"/>
    <cellStyle name="20% - 强调文字颜色 1 169" xfId="2456"/>
    <cellStyle name="20% - 强调文字颜色 1 17" xfId="327"/>
    <cellStyle name="20% - 强调文字颜色 1 170" xfId="2470"/>
    <cellStyle name="20% - 强调文字颜色 1 171" xfId="2484"/>
    <cellStyle name="20% - 强调文字颜色 1 172" xfId="2498"/>
    <cellStyle name="20% - 强调文字颜色 1 173" xfId="2512"/>
    <cellStyle name="20% - 强调文字颜色 1 174" xfId="2526"/>
    <cellStyle name="20% - 强调文字颜色 1 175" xfId="2540"/>
    <cellStyle name="20% - 强调文字颜色 1 176" xfId="2554"/>
    <cellStyle name="20% - 强调文字颜色 1 177" xfId="2568"/>
    <cellStyle name="20% - 强调文字颜色 1 178" xfId="2582"/>
    <cellStyle name="20% - 强调文字颜色 1 179" xfId="2596"/>
    <cellStyle name="20% - 强调文字颜色 1 18" xfId="341"/>
    <cellStyle name="20% - 强调文字颜色 1 180" xfId="2610"/>
    <cellStyle name="20% - 强调文字颜色 1 181" xfId="2624"/>
    <cellStyle name="20% - 强调文字颜色 1 182" xfId="2638"/>
    <cellStyle name="20% - 强调文字颜色 1 183" xfId="2652"/>
    <cellStyle name="20% - 强调文字颜色 1 184" xfId="2666"/>
    <cellStyle name="20% - 强调文字颜色 1 185" xfId="2680"/>
    <cellStyle name="20% - 强调文字颜色 1 186" xfId="2694"/>
    <cellStyle name="20% - 强调文字颜色 1 187" xfId="2708"/>
    <cellStyle name="20% - 强调文字颜色 1 188" xfId="2722"/>
    <cellStyle name="20% - 强调文字颜色 1 189" xfId="2736"/>
    <cellStyle name="20% - 强调文字颜色 1 19" xfId="355"/>
    <cellStyle name="20% - 强调文字颜色 1 190" xfId="2750"/>
    <cellStyle name="20% - 强调文字颜色 1 191" xfId="2764"/>
    <cellStyle name="20% - 强调文字颜色 1 192" xfId="2778"/>
    <cellStyle name="20% - 强调文字颜色 1 193" xfId="2792"/>
    <cellStyle name="20% - 强调文字颜色 1 194" xfId="2806"/>
    <cellStyle name="20% - 强调文字颜色 1 195" xfId="2820"/>
    <cellStyle name="20% - 强调文字颜色 1 196" xfId="2834"/>
    <cellStyle name="20% - 强调文字颜色 1 197" xfId="2848"/>
    <cellStyle name="20% - 强调文字颜色 1 198" xfId="2862"/>
    <cellStyle name="20% - 强调文字颜色 1 199" xfId="2876"/>
    <cellStyle name="20% - 强调文字颜色 1 2" xfId="117"/>
    <cellStyle name="20% - 强调文字颜色 1 20" xfId="369"/>
    <cellStyle name="20% - 强调文字颜色 1 200" xfId="2890"/>
    <cellStyle name="20% - 强调文字颜色 1 201" xfId="2904"/>
    <cellStyle name="20% - 强调文字颜色 1 202" xfId="2918"/>
    <cellStyle name="20% - 强调文字颜色 1 203" xfId="2932"/>
    <cellStyle name="20% - 强调文字颜色 1 204" xfId="2946"/>
    <cellStyle name="20% - 强调文字颜色 1 205" xfId="2960"/>
    <cellStyle name="20% - 强调文字颜色 1 206" xfId="2974"/>
    <cellStyle name="20% - 强调文字颜色 1 207" xfId="2988"/>
    <cellStyle name="20% - 强调文字颜色 1 208" xfId="3002"/>
    <cellStyle name="20% - 强调文字颜色 1 209" xfId="3016"/>
    <cellStyle name="20% - 强调文字颜色 1 21" xfId="383"/>
    <cellStyle name="20% - 强调文字颜色 1 210" xfId="3030"/>
    <cellStyle name="20% - 强调文字颜色 1 211" xfId="3044"/>
    <cellStyle name="20% - 强调文字颜色 1 212" xfId="3058"/>
    <cellStyle name="20% - 强调文字颜色 1 213" xfId="3072"/>
    <cellStyle name="20% - 强调文字颜色 1 214" xfId="3086"/>
    <cellStyle name="20% - 强调文字颜色 1 215" xfId="3100"/>
    <cellStyle name="20% - 强调文字颜色 1 216" xfId="3114"/>
    <cellStyle name="20% - 强调文字颜色 1 217" xfId="3128"/>
    <cellStyle name="20% - 强调文字颜色 1 218" xfId="3142"/>
    <cellStyle name="20% - 强调文字颜色 1 219" xfId="3156"/>
    <cellStyle name="20% - 强调文字颜色 1 22" xfId="397"/>
    <cellStyle name="20% - 强调文字颜色 1 220" xfId="3170"/>
    <cellStyle name="20% - 强调文字颜色 1 221" xfId="3184"/>
    <cellStyle name="20% - 强调文字颜色 1 222" xfId="3198"/>
    <cellStyle name="20% - 强调文字颜色 1 223" xfId="3212"/>
    <cellStyle name="20% - 强调文字颜色 1 224" xfId="3226"/>
    <cellStyle name="20% - 强调文字颜色 1 225" xfId="3240"/>
    <cellStyle name="20% - 强调文字颜色 1 226" xfId="3254"/>
    <cellStyle name="20% - 强调文字颜色 1 227" xfId="3268"/>
    <cellStyle name="20% - 强调文字颜色 1 228" xfId="3282"/>
    <cellStyle name="20% - 强调文字颜色 1 229" xfId="3296"/>
    <cellStyle name="20% - 强调文字颜色 1 23" xfId="411"/>
    <cellStyle name="20% - 强调文字颜色 1 230" xfId="3310"/>
    <cellStyle name="20% - 强调文字颜色 1 231" xfId="3324"/>
    <cellStyle name="20% - 强调文字颜色 1 232" xfId="3338"/>
    <cellStyle name="20% - 强调文字颜色 1 233" xfId="3352"/>
    <cellStyle name="20% - 强调文字颜色 1 234" xfId="3366"/>
    <cellStyle name="20% - 强调文字颜色 1 235" xfId="3380"/>
    <cellStyle name="20% - 强调文字颜色 1 236" xfId="3394"/>
    <cellStyle name="20% - 强调文字颜色 1 237" xfId="3408"/>
    <cellStyle name="20% - 强调文字颜色 1 238" xfId="3422"/>
    <cellStyle name="20% - 强调文字颜色 1 239" xfId="3436"/>
    <cellStyle name="20% - 强调文字颜色 1 24" xfId="425"/>
    <cellStyle name="20% - 强调文字颜色 1 240" xfId="3450"/>
    <cellStyle name="20% - 强调文字颜色 1 241" xfId="3464"/>
    <cellStyle name="20% - 强调文字颜色 1 242" xfId="3478"/>
    <cellStyle name="20% - 强调文字颜色 1 243" xfId="3492"/>
    <cellStyle name="20% - 强调文字颜色 1 244" xfId="3506"/>
    <cellStyle name="20% - 强调文字颜色 1 245" xfId="3520"/>
    <cellStyle name="20% - 强调文字颜色 1 246" xfId="3534"/>
    <cellStyle name="20% - 强调文字颜色 1 247" xfId="3548"/>
    <cellStyle name="20% - 强调文字颜色 1 248" xfId="3562"/>
    <cellStyle name="20% - 强调文字颜色 1 249" xfId="3576"/>
    <cellStyle name="20% - 强调文字颜色 1 25" xfId="439"/>
    <cellStyle name="20% - 强调文字颜色 1 250" xfId="3590"/>
    <cellStyle name="20% - 强调文字颜色 1 251" xfId="3604"/>
    <cellStyle name="20% - 强调文字颜色 1 252" xfId="3618"/>
    <cellStyle name="20% - 强调文字颜色 1 253" xfId="3632"/>
    <cellStyle name="20% - 强调文字颜色 1 254" xfId="3646"/>
    <cellStyle name="20% - 强调文字颜色 1 255" xfId="3660"/>
    <cellStyle name="20% - 强调文字颜色 1 256" xfId="3674"/>
    <cellStyle name="20% - 强调文字颜色 1 257" xfId="3688"/>
    <cellStyle name="20% - 强调文字颜色 1 258" xfId="3702"/>
    <cellStyle name="20% - 强调文字颜色 1 259" xfId="3716"/>
    <cellStyle name="20% - 强调文字颜色 1 26" xfId="453"/>
    <cellStyle name="20% - 强调文字颜色 1 260" xfId="3730"/>
    <cellStyle name="20% - 强调文字颜色 1 261" xfId="3744"/>
    <cellStyle name="20% - 强调文字颜色 1 262" xfId="3758"/>
    <cellStyle name="20% - 强调文字颜色 1 263" xfId="3772"/>
    <cellStyle name="20% - 强调文字颜色 1 264" xfId="3786"/>
    <cellStyle name="20% - 强调文字颜色 1 265" xfId="3800"/>
    <cellStyle name="20% - 强调文字颜色 1 266" xfId="3814"/>
    <cellStyle name="20% - 强调文字颜色 1 267" xfId="3828"/>
    <cellStyle name="20% - 强调文字颜色 1 268" xfId="3842"/>
    <cellStyle name="20% - 强调文字颜色 1 269" xfId="3856"/>
    <cellStyle name="20% - 强调文字颜色 1 27" xfId="467"/>
    <cellStyle name="20% - 强调文字颜色 1 270" xfId="3870"/>
    <cellStyle name="20% - 强调文字颜色 1 271" xfId="3884"/>
    <cellStyle name="20% - 强调文字颜色 1 272" xfId="3898"/>
    <cellStyle name="20% - 强调文字颜色 1 273" xfId="3912"/>
    <cellStyle name="20% - 强调文字颜色 1 274" xfId="3926"/>
    <cellStyle name="20% - 强调文字颜色 1 275" xfId="3940"/>
    <cellStyle name="20% - 强调文字颜色 1 276" xfId="3954"/>
    <cellStyle name="20% - 强调文字颜色 1 277" xfId="3968"/>
    <cellStyle name="20% - 强调文字颜色 1 28" xfId="481"/>
    <cellStyle name="20% - 强调文字颜色 1 29" xfId="495"/>
    <cellStyle name="20% - 强调文字颜色 1 3" xfId="131"/>
    <cellStyle name="20% - 强调文字颜色 1 30" xfId="509"/>
    <cellStyle name="20% - 强调文字颜色 1 31" xfId="523"/>
    <cellStyle name="20% - 强调文字颜色 1 32" xfId="537"/>
    <cellStyle name="20% - 强调文字颜色 1 33" xfId="551"/>
    <cellStyle name="20% - 强调文字颜色 1 34" xfId="565"/>
    <cellStyle name="20% - 强调文字颜色 1 35" xfId="579"/>
    <cellStyle name="20% - 强调文字颜色 1 36" xfId="593"/>
    <cellStyle name="20% - 强调文字颜色 1 37" xfId="607"/>
    <cellStyle name="20% - 强调文字颜色 1 38" xfId="621"/>
    <cellStyle name="20% - 强调文字颜色 1 39" xfId="635"/>
    <cellStyle name="20% - 强调文字颜色 1 4" xfId="145"/>
    <cellStyle name="20% - 强调文字颜色 1 40" xfId="649"/>
    <cellStyle name="20% - 强调文字颜色 1 41" xfId="663"/>
    <cellStyle name="20% - 强调文字颜色 1 42" xfId="677"/>
    <cellStyle name="20% - 强调文字颜色 1 43" xfId="691"/>
    <cellStyle name="20% - 强调文字颜色 1 44" xfId="705"/>
    <cellStyle name="20% - 强调文字颜色 1 45" xfId="719"/>
    <cellStyle name="20% - 强调文字颜色 1 46" xfId="733"/>
    <cellStyle name="20% - 强调文字颜色 1 47" xfId="747"/>
    <cellStyle name="20% - 强调文字颜色 1 48" xfId="761"/>
    <cellStyle name="20% - 强调文字颜色 1 49" xfId="775"/>
    <cellStyle name="20% - 强调文字颜色 1 5" xfId="159"/>
    <cellStyle name="20% - 强调文字颜色 1 50" xfId="789"/>
    <cellStyle name="20% - 强调文字颜色 1 51" xfId="803"/>
    <cellStyle name="20% - 强调文字颜色 1 52" xfId="817"/>
    <cellStyle name="20% - 强调文字颜色 1 53" xfId="831"/>
    <cellStyle name="20% - 强调文字颜色 1 54" xfId="845"/>
    <cellStyle name="20% - 强调文字颜色 1 55" xfId="859"/>
    <cellStyle name="20% - 强调文字颜色 1 56" xfId="873"/>
    <cellStyle name="20% - 强调文字颜色 1 57" xfId="887"/>
    <cellStyle name="20% - 强调文字颜色 1 58" xfId="901"/>
    <cellStyle name="20% - 强调文字颜色 1 59" xfId="915"/>
    <cellStyle name="20% - 强调文字颜色 1 6" xfId="173"/>
    <cellStyle name="20% - 强调文字颜色 1 60" xfId="929"/>
    <cellStyle name="20% - 强调文字颜色 1 61" xfId="943"/>
    <cellStyle name="20% - 强调文字颜色 1 62" xfId="957"/>
    <cellStyle name="20% - 强调文字颜色 1 63" xfId="971"/>
    <cellStyle name="20% - 强调文字颜色 1 64" xfId="985"/>
    <cellStyle name="20% - 强调文字颜色 1 65" xfId="999"/>
    <cellStyle name="20% - 强调文字颜色 1 66" xfId="1013"/>
    <cellStyle name="20% - 强调文字颜色 1 67" xfId="1027"/>
    <cellStyle name="20% - 强调文字颜色 1 68" xfId="1041"/>
    <cellStyle name="20% - 强调文字颜色 1 69" xfId="1055"/>
    <cellStyle name="20% - 强调文字颜色 1 7" xfId="187"/>
    <cellStyle name="20% - 强调文字颜色 1 70" xfId="1069"/>
    <cellStyle name="20% - 强调文字颜色 1 71" xfId="1083"/>
    <cellStyle name="20% - 强调文字颜色 1 72" xfId="1097"/>
    <cellStyle name="20% - 强调文字颜色 1 73" xfId="1111"/>
    <cellStyle name="20% - 强调文字颜色 1 74" xfId="1125"/>
    <cellStyle name="20% - 强调文字颜色 1 75" xfId="1139"/>
    <cellStyle name="20% - 强调文字颜色 1 76" xfId="1153"/>
    <cellStyle name="20% - 强调文字颜色 1 77" xfId="1167"/>
    <cellStyle name="20% - 强调文字颜色 1 78" xfId="1181"/>
    <cellStyle name="20% - 强调文字颜色 1 79" xfId="1195"/>
    <cellStyle name="20% - 强调文字颜色 1 8" xfId="201"/>
    <cellStyle name="20% - 强调文字颜色 1 80" xfId="1209"/>
    <cellStyle name="20% - 强调文字颜色 1 81" xfId="1223"/>
    <cellStyle name="20% - 强调文字颜色 1 82" xfId="1237"/>
    <cellStyle name="20% - 强调文字颜色 1 83" xfId="1251"/>
    <cellStyle name="20% - 强调文字颜色 1 84" xfId="1265"/>
    <cellStyle name="20% - 强调文字颜色 1 85" xfId="1279"/>
    <cellStyle name="20% - 强调文字颜色 1 86" xfId="1293"/>
    <cellStyle name="20% - 强调文字颜色 1 87" xfId="1307"/>
    <cellStyle name="20% - 强调文字颜色 1 88" xfId="1321"/>
    <cellStyle name="20% - 强调文字颜色 1 89" xfId="1335"/>
    <cellStyle name="20% - 强调文字颜色 1 9" xfId="215"/>
    <cellStyle name="20% - 强调文字颜色 1 90" xfId="1349"/>
    <cellStyle name="20% - 强调文字颜色 1 91" xfId="1363"/>
    <cellStyle name="20% - 强调文字颜色 1 92" xfId="1377"/>
    <cellStyle name="20% - 强调文字颜色 1 93" xfId="1391"/>
    <cellStyle name="20% - 强调文字颜色 1 94" xfId="1405"/>
    <cellStyle name="20% - 强调文字颜色 1 95" xfId="1419"/>
    <cellStyle name="20% - 强调文字颜色 1 96" xfId="1433"/>
    <cellStyle name="20% - 强调文字颜色 1 97" xfId="1448"/>
    <cellStyle name="20% - 强调文字颜色 1 98" xfId="1462"/>
    <cellStyle name="20% - 强调文字颜色 1 99" xfId="1476"/>
    <cellStyle name="20% - 强调文字颜色 2" xfId="88" builtinId="34" customBuiltin="1"/>
    <cellStyle name="20% - 强调文字颜色 2 10" xfId="231"/>
    <cellStyle name="20% - 强调文字颜色 2 100" xfId="1492"/>
    <cellStyle name="20% - 强调文字颜色 2 101" xfId="1506"/>
    <cellStyle name="20% - 强调文字颜色 2 102" xfId="1520"/>
    <cellStyle name="20% - 强调文字颜色 2 103" xfId="1534"/>
    <cellStyle name="20% - 强调文字颜色 2 104" xfId="1548"/>
    <cellStyle name="20% - 强调文字颜色 2 105" xfId="1562"/>
    <cellStyle name="20% - 强调文字颜色 2 106" xfId="1576"/>
    <cellStyle name="20% - 强调文字颜色 2 107" xfId="1590"/>
    <cellStyle name="20% - 强调文字颜色 2 108" xfId="1604"/>
    <cellStyle name="20% - 强调文字颜色 2 109" xfId="1618"/>
    <cellStyle name="20% - 强调文字颜色 2 11" xfId="245"/>
    <cellStyle name="20% - 强调文字颜色 2 110" xfId="1632"/>
    <cellStyle name="20% - 强调文字颜色 2 111" xfId="1646"/>
    <cellStyle name="20% - 强调文字颜色 2 112" xfId="1660"/>
    <cellStyle name="20% - 强调文字颜色 2 113" xfId="1674"/>
    <cellStyle name="20% - 强调文字颜色 2 114" xfId="1688"/>
    <cellStyle name="20% - 强调文字颜色 2 115" xfId="1702"/>
    <cellStyle name="20% - 强调文字颜色 2 116" xfId="1716"/>
    <cellStyle name="20% - 强调文字颜色 2 117" xfId="1730"/>
    <cellStyle name="20% - 强调文字颜色 2 118" xfId="1744"/>
    <cellStyle name="20% - 强调文字颜色 2 119" xfId="1758"/>
    <cellStyle name="20% - 强调文字颜色 2 12" xfId="259"/>
    <cellStyle name="20% - 强调文字颜色 2 120" xfId="1772"/>
    <cellStyle name="20% - 强调文字颜色 2 121" xfId="1786"/>
    <cellStyle name="20% - 强调文字颜色 2 122" xfId="1800"/>
    <cellStyle name="20% - 强调文字颜色 2 123" xfId="1814"/>
    <cellStyle name="20% - 强调文字颜色 2 124" xfId="1828"/>
    <cellStyle name="20% - 强调文字颜色 2 125" xfId="1842"/>
    <cellStyle name="20% - 强调文字颜色 2 126" xfId="1856"/>
    <cellStyle name="20% - 强调文字颜色 2 127" xfId="1870"/>
    <cellStyle name="20% - 强调文字颜色 2 128" xfId="1884"/>
    <cellStyle name="20% - 强调文字颜色 2 129" xfId="1898"/>
    <cellStyle name="20% - 强调文字颜色 2 13" xfId="273"/>
    <cellStyle name="20% - 强调文字颜色 2 130" xfId="1912"/>
    <cellStyle name="20% - 强调文字颜色 2 131" xfId="1926"/>
    <cellStyle name="20% - 强调文字颜色 2 132" xfId="1940"/>
    <cellStyle name="20% - 强调文字颜色 2 133" xfId="1954"/>
    <cellStyle name="20% - 强调文字颜色 2 134" xfId="1968"/>
    <cellStyle name="20% - 强调文字颜色 2 135" xfId="1982"/>
    <cellStyle name="20% - 强调文字颜色 2 136" xfId="1996"/>
    <cellStyle name="20% - 强调文字颜色 2 137" xfId="2010"/>
    <cellStyle name="20% - 强调文字颜色 2 138" xfId="2024"/>
    <cellStyle name="20% - 强调文字颜色 2 139" xfId="2038"/>
    <cellStyle name="20% - 强调文字颜色 2 14" xfId="287"/>
    <cellStyle name="20% - 强调文字颜色 2 140" xfId="2052"/>
    <cellStyle name="20% - 强调文字颜色 2 141" xfId="2066"/>
    <cellStyle name="20% - 强调文字颜色 2 142" xfId="2080"/>
    <cellStyle name="20% - 强调文字颜色 2 143" xfId="2094"/>
    <cellStyle name="20% - 强调文字颜色 2 144" xfId="2108"/>
    <cellStyle name="20% - 强调文字颜色 2 145" xfId="2122"/>
    <cellStyle name="20% - 强调文字颜色 2 146" xfId="2136"/>
    <cellStyle name="20% - 强调文字颜色 2 147" xfId="2150"/>
    <cellStyle name="20% - 强调文字颜色 2 148" xfId="2164"/>
    <cellStyle name="20% - 强调文字颜色 2 149" xfId="2178"/>
    <cellStyle name="20% - 强调文字颜色 2 15" xfId="301"/>
    <cellStyle name="20% - 强调文字颜色 2 150" xfId="2192"/>
    <cellStyle name="20% - 强调文字颜色 2 151" xfId="2206"/>
    <cellStyle name="20% - 强调文字颜色 2 152" xfId="2220"/>
    <cellStyle name="20% - 强调文字颜色 2 153" xfId="2234"/>
    <cellStyle name="20% - 强调文字颜色 2 154" xfId="2248"/>
    <cellStyle name="20% - 强调文字颜色 2 155" xfId="2262"/>
    <cellStyle name="20% - 强调文字颜色 2 156" xfId="2276"/>
    <cellStyle name="20% - 强调文字颜色 2 157" xfId="2290"/>
    <cellStyle name="20% - 强调文字颜色 2 158" xfId="2304"/>
    <cellStyle name="20% - 强调文字颜色 2 159" xfId="2318"/>
    <cellStyle name="20% - 强调文字颜色 2 16" xfId="315"/>
    <cellStyle name="20% - 强调文字颜色 2 160" xfId="2332"/>
    <cellStyle name="20% - 强调文字颜色 2 161" xfId="2346"/>
    <cellStyle name="20% - 强调文字颜色 2 162" xfId="2360"/>
    <cellStyle name="20% - 强调文字颜色 2 163" xfId="2374"/>
    <cellStyle name="20% - 强调文字颜色 2 164" xfId="2388"/>
    <cellStyle name="20% - 强调文字颜色 2 165" xfId="2402"/>
    <cellStyle name="20% - 强调文字颜色 2 166" xfId="2416"/>
    <cellStyle name="20% - 强调文字颜色 2 167" xfId="2430"/>
    <cellStyle name="20% - 强调文字颜色 2 168" xfId="2444"/>
    <cellStyle name="20% - 强调文字颜色 2 169" xfId="2458"/>
    <cellStyle name="20% - 强调文字颜色 2 17" xfId="329"/>
    <cellStyle name="20% - 强调文字颜色 2 170" xfId="2472"/>
    <cellStyle name="20% - 强调文字颜色 2 171" xfId="2486"/>
    <cellStyle name="20% - 强调文字颜色 2 172" xfId="2500"/>
    <cellStyle name="20% - 强调文字颜色 2 173" xfId="2514"/>
    <cellStyle name="20% - 强调文字颜色 2 174" xfId="2528"/>
    <cellStyle name="20% - 强调文字颜色 2 175" xfId="2542"/>
    <cellStyle name="20% - 强调文字颜色 2 176" xfId="2556"/>
    <cellStyle name="20% - 强调文字颜色 2 177" xfId="2570"/>
    <cellStyle name="20% - 强调文字颜色 2 178" xfId="2584"/>
    <cellStyle name="20% - 强调文字颜色 2 179" xfId="2598"/>
    <cellStyle name="20% - 强调文字颜色 2 18" xfId="343"/>
    <cellStyle name="20% - 强调文字颜色 2 180" xfId="2612"/>
    <cellStyle name="20% - 强调文字颜色 2 181" xfId="2626"/>
    <cellStyle name="20% - 强调文字颜色 2 182" xfId="2640"/>
    <cellStyle name="20% - 强调文字颜色 2 183" xfId="2654"/>
    <cellStyle name="20% - 强调文字颜色 2 184" xfId="2668"/>
    <cellStyle name="20% - 强调文字颜色 2 185" xfId="2682"/>
    <cellStyle name="20% - 强调文字颜色 2 186" xfId="2696"/>
    <cellStyle name="20% - 强调文字颜色 2 187" xfId="2710"/>
    <cellStyle name="20% - 强调文字颜色 2 188" xfId="2724"/>
    <cellStyle name="20% - 强调文字颜色 2 189" xfId="2738"/>
    <cellStyle name="20% - 强调文字颜色 2 19" xfId="357"/>
    <cellStyle name="20% - 强调文字颜色 2 190" xfId="2752"/>
    <cellStyle name="20% - 强调文字颜色 2 191" xfId="2766"/>
    <cellStyle name="20% - 强调文字颜色 2 192" xfId="2780"/>
    <cellStyle name="20% - 强调文字颜色 2 193" xfId="2794"/>
    <cellStyle name="20% - 强调文字颜色 2 194" xfId="2808"/>
    <cellStyle name="20% - 强调文字颜色 2 195" xfId="2822"/>
    <cellStyle name="20% - 强调文字颜色 2 196" xfId="2836"/>
    <cellStyle name="20% - 强调文字颜色 2 197" xfId="2850"/>
    <cellStyle name="20% - 强调文字颜色 2 198" xfId="2864"/>
    <cellStyle name="20% - 强调文字颜色 2 199" xfId="2878"/>
    <cellStyle name="20% - 强调文字颜色 2 2" xfId="119"/>
    <cellStyle name="20% - 强调文字颜色 2 20" xfId="371"/>
    <cellStyle name="20% - 强调文字颜色 2 200" xfId="2892"/>
    <cellStyle name="20% - 强调文字颜色 2 201" xfId="2906"/>
    <cellStyle name="20% - 强调文字颜色 2 202" xfId="2920"/>
    <cellStyle name="20% - 强调文字颜色 2 203" xfId="2934"/>
    <cellStyle name="20% - 强调文字颜色 2 204" xfId="2948"/>
    <cellStyle name="20% - 强调文字颜色 2 205" xfId="2962"/>
    <cellStyle name="20% - 强调文字颜色 2 206" xfId="2976"/>
    <cellStyle name="20% - 强调文字颜色 2 207" xfId="2990"/>
    <cellStyle name="20% - 强调文字颜色 2 208" xfId="3004"/>
    <cellStyle name="20% - 强调文字颜色 2 209" xfId="3018"/>
    <cellStyle name="20% - 强调文字颜色 2 21" xfId="385"/>
    <cellStyle name="20% - 强调文字颜色 2 210" xfId="3032"/>
    <cellStyle name="20% - 强调文字颜色 2 211" xfId="3046"/>
    <cellStyle name="20% - 强调文字颜色 2 212" xfId="3060"/>
    <cellStyle name="20% - 强调文字颜色 2 213" xfId="3074"/>
    <cellStyle name="20% - 强调文字颜色 2 214" xfId="3088"/>
    <cellStyle name="20% - 强调文字颜色 2 215" xfId="3102"/>
    <cellStyle name="20% - 强调文字颜色 2 216" xfId="3116"/>
    <cellStyle name="20% - 强调文字颜色 2 217" xfId="3130"/>
    <cellStyle name="20% - 强调文字颜色 2 218" xfId="3144"/>
    <cellStyle name="20% - 强调文字颜色 2 219" xfId="3158"/>
    <cellStyle name="20% - 强调文字颜色 2 22" xfId="399"/>
    <cellStyle name="20% - 强调文字颜色 2 220" xfId="3172"/>
    <cellStyle name="20% - 强调文字颜色 2 221" xfId="3186"/>
    <cellStyle name="20% - 强调文字颜色 2 222" xfId="3200"/>
    <cellStyle name="20% - 强调文字颜色 2 223" xfId="3214"/>
    <cellStyle name="20% - 强调文字颜色 2 224" xfId="3228"/>
    <cellStyle name="20% - 强调文字颜色 2 225" xfId="3242"/>
    <cellStyle name="20% - 强调文字颜色 2 226" xfId="3256"/>
    <cellStyle name="20% - 强调文字颜色 2 227" xfId="3270"/>
    <cellStyle name="20% - 强调文字颜色 2 228" xfId="3284"/>
    <cellStyle name="20% - 强调文字颜色 2 229" xfId="3298"/>
    <cellStyle name="20% - 强调文字颜色 2 23" xfId="413"/>
    <cellStyle name="20% - 强调文字颜色 2 230" xfId="3312"/>
    <cellStyle name="20% - 强调文字颜色 2 231" xfId="3326"/>
    <cellStyle name="20% - 强调文字颜色 2 232" xfId="3340"/>
    <cellStyle name="20% - 强调文字颜色 2 233" xfId="3354"/>
    <cellStyle name="20% - 强调文字颜色 2 234" xfId="3368"/>
    <cellStyle name="20% - 强调文字颜色 2 235" xfId="3382"/>
    <cellStyle name="20% - 强调文字颜色 2 236" xfId="3396"/>
    <cellStyle name="20% - 强调文字颜色 2 237" xfId="3410"/>
    <cellStyle name="20% - 强调文字颜色 2 238" xfId="3424"/>
    <cellStyle name="20% - 强调文字颜色 2 239" xfId="3438"/>
    <cellStyle name="20% - 强调文字颜色 2 24" xfId="427"/>
    <cellStyle name="20% - 强调文字颜色 2 240" xfId="3452"/>
    <cellStyle name="20% - 强调文字颜色 2 241" xfId="3466"/>
    <cellStyle name="20% - 强调文字颜色 2 242" xfId="3480"/>
    <cellStyle name="20% - 强调文字颜色 2 243" xfId="3494"/>
    <cellStyle name="20% - 强调文字颜色 2 244" xfId="3508"/>
    <cellStyle name="20% - 强调文字颜色 2 245" xfId="3522"/>
    <cellStyle name="20% - 强调文字颜色 2 246" xfId="3536"/>
    <cellStyle name="20% - 强调文字颜色 2 247" xfId="3550"/>
    <cellStyle name="20% - 强调文字颜色 2 248" xfId="3564"/>
    <cellStyle name="20% - 强调文字颜色 2 249" xfId="3578"/>
    <cellStyle name="20% - 强调文字颜色 2 25" xfId="441"/>
    <cellStyle name="20% - 强调文字颜色 2 250" xfId="3592"/>
    <cellStyle name="20% - 强调文字颜色 2 251" xfId="3606"/>
    <cellStyle name="20% - 强调文字颜色 2 252" xfId="3620"/>
    <cellStyle name="20% - 强调文字颜色 2 253" xfId="3634"/>
    <cellStyle name="20% - 强调文字颜色 2 254" xfId="3648"/>
    <cellStyle name="20% - 强调文字颜色 2 255" xfId="3662"/>
    <cellStyle name="20% - 强调文字颜色 2 256" xfId="3676"/>
    <cellStyle name="20% - 强调文字颜色 2 257" xfId="3690"/>
    <cellStyle name="20% - 强调文字颜色 2 258" xfId="3704"/>
    <cellStyle name="20% - 强调文字颜色 2 259" xfId="3718"/>
    <cellStyle name="20% - 强调文字颜色 2 26" xfId="455"/>
    <cellStyle name="20% - 强调文字颜色 2 260" xfId="3732"/>
    <cellStyle name="20% - 强调文字颜色 2 261" xfId="3746"/>
    <cellStyle name="20% - 强调文字颜色 2 262" xfId="3760"/>
    <cellStyle name="20% - 强调文字颜色 2 263" xfId="3774"/>
    <cellStyle name="20% - 强调文字颜色 2 264" xfId="3788"/>
    <cellStyle name="20% - 强调文字颜色 2 265" xfId="3802"/>
    <cellStyle name="20% - 强调文字颜色 2 266" xfId="3816"/>
    <cellStyle name="20% - 强调文字颜色 2 267" xfId="3830"/>
    <cellStyle name="20% - 强调文字颜色 2 268" xfId="3844"/>
    <cellStyle name="20% - 强调文字颜色 2 269" xfId="3858"/>
    <cellStyle name="20% - 强调文字颜色 2 27" xfId="469"/>
    <cellStyle name="20% - 强调文字颜色 2 270" xfId="3872"/>
    <cellStyle name="20% - 强调文字颜色 2 271" xfId="3886"/>
    <cellStyle name="20% - 强调文字颜色 2 272" xfId="3900"/>
    <cellStyle name="20% - 强调文字颜色 2 273" xfId="3914"/>
    <cellStyle name="20% - 强调文字颜色 2 274" xfId="3928"/>
    <cellStyle name="20% - 强调文字颜色 2 275" xfId="3942"/>
    <cellStyle name="20% - 强调文字颜色 2 276" xfId="3956"/>
    <cellStyle name="20% - 强调文字颜色 2 277" xfId="3970"/>
    <cellStyle name="20% - 强调文字颜色 2 28" xfId="483"/>
    <cellStyle name="20% - 强调文字颜色 2 29" xfId="497"/>
    <cellStyle name="20% - 强调文字颜色 2 3" xfId="133"/>
    <cellStyle name="20% - 强调文字颜色 2 30" xfId="511"/>
    <cellStyle name="20% - 强调文字颜色 2 31" xfId="525"/>
    <cellStyle name="20% - 强调文字颜色 2 32" xfId="539"/>
    <cellStyle name="20% - 强调文字颜色 2 33" xfId="553"/>
    <cellStyle name="20% - 强调文字颜色 2 34" xfId="567"/>
    <cellStyle name="20% - 强调文字颜色 2 35" xfId="581"/>
    <cellStyle name="20% - 强调文字颜色 2 36" xfId="595"/>
    <cellStyle name="20% - 强调文字颜色 2 37" xfId="609"/>
    <cellStyle name="20% - 强调文字颜色 2 38" xfId="623"/>
    <cellStyle name="20% - 强调文字颜色 2 39" xfId="637"/>
    <cellStyle name="20% - 强调文字颜色 2 4" xfId="147"/>
    <cellStyle name="20% - 强调文字颜色 2 40" xfId="651"/>
    <cellStyle name="20% - 强调文字颜色 2 41" xfId="665"/>
    <cellStyle name="20% - 强调文字颜色 2 42" xfId="679"/>
    <cellStyle name="20% - 强调文字颜色 2 43" xfId="693"/>
    <cellStyle name="20% - 强调文字颜色 2 44" xfId="707"/>
    <cellStyle name="20% - 强调文字颜色 2 45" xfId="721"/>
    <cellStyle name="20% - 强调文字颜色 2 46" xfId="735"/>
    <cellStyle name="20% - 强调文字颜色 2 47" xfId="749"/>
    <cellStyle name="20% - 强调文字颜色 2 48" xfId="763"/>
    <cellStyle name="20% - 强调文字颜色 2 49" xfId="777"/>
    <cellStyle name="20% - 强调文字颜色 2 5" xfId="161"/>
    <cellStyle name="20% - 强调文字颜色 2 50" xfId="791"/>
    <cellStyle name="20% - 强调文字颜色 2 51" xfId="805"/>
    <cellStyle name="20% - 强调文字颜色 2 52" xfId="819"/>
    <cellStyle name="20% - 强调文字颜色 2 53" xfId="833"/>
    <cellStyle name="20% - 强调文字颜色 2 54" xfId="847"/>
    <cellStyle name="20% - 强调文字颜色 2 55" xfId="861"/>
    <cellStyle name="20% - 强调文字颜色 2 56" xfId="875"/>
    <cellStyle name="20% - 强调文字颜色 2 57" xfId="889"/>
    <cellStyle name="20% - 强调文字颜色 2 58" xfId="903"/>
    <cellStyle name="20% - 强调文字颜色 2 59" xfId="917"/>
    <cellStyle name="20% - 强调文字颜色 2 6" xfId="175"/>
    <cellStyle name="20% - 强调文字颜色 2 60" xfId="931"/>
    <cellStyle name="20% - 强调文字颜色 2 61" xfId="945"/>
    <cellStyle name="20% - 强调文字颜色 2 62" xfId="959"/>
    <cellStyle name="20% - 强调文字颜色 2 63" xfId="973"/>
    <cellStyle name="20% - 强调文字颜色 2 64" xfId="987"/>
    <cellStyle name="20% - 强调文字颜色 2 65" xfId="1001"/>
    <cellStyle name="20% - 强调文字颜色 2 66" xfId="1015"/>
    <cellStyle name="20% - 强调文字颜色 2 67" xfId="1029"/>
    <cellStyle name="20% - 强调文字颜色 2 68" xfId="1043"/>
    <cellStyle name="20% - 强调文字颜色 2 69" xfId="1057"/>
    <cellStyle name="20% - 强调文字颜色 2 7" xfId="189"/>
    <cellStyle name="20% - 强调文字颜色 2 70" xfId="1071"/>
    <cellStyle name="20% - 强调文字颜色 2 71" xfId="1085"/>
    <cellStyle name="20% - 强调文字颜色 2 72" xfId="1099"/>
    <cellStyle name="20% - 强调文字颜色 2 73" xfId="1113"/>
    <cellStyle name="20% - 强调文字颜色 2 74" xfId="1127"/>
    <cellStyle name="20% - 强调文字颜色 2 75" xfId="1141"/>
    <cellStyle name="20% - 强调文字颜色 2 76" xfId="1155"/>
    <cellStyle name="20% - 强调文字颜色 2 77" xfId="1169"/>
    <cellStyle name="20% - 强调文字颜色 2 78" xfId="1183"/>
    <cellStyle name="20% - 强调文字颜色 2 79" xfId="1197"/>
    <cellStyle name="20% - 强调文字颜色 2 8" xfId="203"/>
    <cellStyle name="20% - 强调文字颜色 2 80" xfId="1211"/>
    <cellStyle name="20% - 强调文字颜色 2 81" xfId="1225"/>
    <cellStyle name="20% - 强调文字颜色 2 82" xfId="1239"/>
    <cellStyle name="20% - 强调文字颜色 2 83" xfId="1253"/>
    <cellStyle name="20% - 强调文字颜色 2 84" xfId="1267"/>
    <cellStyle name="20% - 强调文字颜色 2 85" xfId="1281"/>
    <cellStyle name="20% - 强调文字颜色 2 86" xfId="1295"/>
    <cellStyle name="20% - 强调文字颜色 2 87" xfId="1309"/>
    <cellStyle name="20% - 强调文字颜色 2 88" xfId="1323"/>
    <cellStyle name="20% - 强调文字颜色 2 89" xfId="1337"/>
    <cellStyle name="20% - 强调文字颜色 2 9" xfId="217"/>
    <cellStyle name="20% - 强调文字颜色 2 90" xfId="1351"/>
    <cellStyle name="20% - 强调文字颜色 2 91" xfId="1365"/>
    <cellStyle name="20% - 强调文字颜色 2 92" xfId="1379"/>
    <cellStyle name="20% - 强调文字颜色 2 93" xfId="1393"/>
    <cellStyle name="20% - 强调文字颜色 2 94" xfId="1407"/>
    <cellStyle name="20% - 强调文字颜色 2 95" xfId="1421"/>
    <cellStyle name="20% - 强调文字颜色 2 96" xfId="1435"/>
    <cellStyle name="20% - 强调文字颜色 2 97" xfId="1450"/>
    <cellStyle name="20% - 强调文字颜色 2 98" xfId="1464"/>
    <cellStyle name="20% - 强调文字颜色 2 99" xfId="1478"/>
    <cellStyle name="20% - 强调文字颜色 3" xfId="92" builtinId="38" customBuiltin="1"/>
    <cellStyle name="20% - 强调文字颜色 3 10" xfId="233"/>
    <cellStyle name="20% - 强调文字颜色 3 100" xfId="1494"/>
    <cellStyle name="20% - 强调文字颜色 3 101" xfId="1508"/>
    <cellStyle name="20% - 强调文字颜色 3 102" xfId="1522"/>
    <cellStyle name="20% - 强调文字颜色 3 103" xfId="1536"/>
    <cellStyle name="20% - 强调文字颜色 3 104" xfId="1550"/>
    <cellStyle name="20% - 强调文字颜色 3 105" xfId="1564"/>
    <cellStyle name="20% - 强调文字颜色 3 106" xfId="1578"/>
    <cellStyle name="20% - 强调文字颜色 3 107" xfId="1592"/>
    <cellStyle name="20% - 强调文字颜色 3 108" xfId="1606"/>
    <cellStyle name="20% - 强调文字颜色 3 109" xfId="1620"/>
    <cellStyle name="20% - 强调文字颜色 3 11" xfId="247"/>
    <cellStyle name="20% - 强调文字颜色 3 110" xfId="1634"/>
    <cellStyle name="20% - 强调文字颜色 3 111" xfId="1648"/>
    <cellStyle name="20% - 强调文字颜色 3 112" xfId="1662"/>
    <cellStyle name="20% - 强调文字颜色 3 113" xfId="1676"/>
    <cellStyle name="20% - 强调文字颜色 3 114" xfId="1690"/>
    <cellStyle name="20% - 强调文字颜色 3 115" xfId="1704"/>
    <cellStyle name="20% - 强调文字颜色 3 116" xfId="1718"/>
    <cellStyle name="20% - 强调文字颜色 3 117" xfId="1732"/>
    <cellStyle name="20% - 强调文字颜色 3 118" xfId="1746"/>
    <cellStyle name="20% - 强调文字颜色 3 119" xfId="1760"/>
    <cellStyle name="20% - 强调文字颜色 3 12" xfId="261"/>
    <cellStyle name="20% - 强调文字颜色 3 120" xfId="1774"/>
    <cellStyle name="20% - 强调文字颜色 3 121" xfId="1788"/>
    <cellStyle name="20% - 强调文字颜色 3 122" xfId="1802"/>
    <cellStyle name="20% - 强调文字颜色 3 123" xfId="1816"/>
    <cellStyle name="20% - 强调文字颜色 3 124" xfId="1830"/>
    <cellStyle name="20% - 强调文字颜色 3 125" xfId="1844"/>
    <cellStyle name="20% - 强调文字颜色 3 126" xfId="1858"/>
    <cellStyle name="20% - 强调文字颜色 3 127" xfId="1872"/>
    <cellStyle name="20% - 强调文字颜色 3 128" xfId="1886"/>
    <cellStyle name="20% - 强调文字颜色 3 129" xfId="1900"/>
    <cellStyle name="20% - 强调文字颜色 3 13" xfId="275"/>
    <cellStyle name="20% - 强调文字颜色 3 130" xfId="1914"/>
    <cellStyle name="20% - 强调文字颜色 3 131" xfId="1928"/>
    <cellStyle name="20% - 强调文字颜色 3 132" xfId="1942"/>
    <cellStyle name="20% - 强调文字颜色 3 133" xfId="1956"/>
    <cellStyle name="20% - 强调文字颜色 3 134" xfId="1970"/>
    <cellStyle name="20% - 强调文字颜色 3 135" xfId="1984"/>
    <cellStyle name="20% - 强调文字颜色 3 136" xfId="1998"/>
    <cellStyle name="20% - 强调文字颜色 3 137" xfId="2012"/>
    <cellStyle name="20% - 强调文字颜色 3 138" xfId="2026"/>
    <cellStyle name="20% - 强调文字颜色 3 139" xfId="2040"/>
    <cellStyle name="20% - 强调文字颜色 3 14" xfId="289"/>
    <cellStyle name="20% - 强调文字颜色 3 140" xfId="2054"/>
    <cellStyle name="20% - 强调文字颜色 3 141" xfId="2068"/>
    <cellStyle name="20% - 强调文字颜色 3 142" xfId="2082"/>
    <cellStyle name="20% - 强调文字颜色 3 143" xfId="2096"/>
    <cellStyle name="20% - 强调文字颜色 3 144" xfId="2110"/>
    <cellStyle name="20% - 强调文字颜色 3 145" xfId="2124"/>
    <cellStyle name="20% - 强调文字颜色 3 146" xfId="2138"/>
    <cellStyle name="20% - 强调文字颜色 3 147" xfId="2152"/>
    <cellStyle name="20% - 强调文字颜色 3 148" xfId="2166"/>
    <cellStyle name="20% - 强调文字颜色 3 149" xfId="2180"/>
    <cellStyle name="20% - 强调文字颜色 3 15" xfId="303"/>
    <cellStyle name="20% - 强调文字颜色 3 150" xfId="2194"/>
    <cellStyle name="20% - 强调文字颜色 3 151" xfId="2208"/>
    <cellStyle name="20% - 强调文字颜色 3 152" xfId="2222"/>
    <cellStyle name="20% - 强调文字颜色 3 153" xfId="2236"/>
    <cellStyle name="20% - 强调文字颜色 3 154" xfId="2250"/>
    <cellStyle name="20% - 强调文字颜色 3 155" xfId="2264"/>
    <cellStyle name="20% - 强调文字颜色 3 156" xfId="2278"/>
    <cellStyle name="20% - 强调文字颜色 3 157" xfId="2292"/>
    <cellStyle name="20% - 强调文字颜色 3 158" xfId="2306"/>
    <cellStyle name="20% - 强调文字颜色 3 159" xfId="2320"/>
    <cellStyle name="20% - 强调文字颜色 3 16" xfId="317"/>
    <cellStyle name="20% - 强调文字颜色 3 160" xfId="2334"/>
    <cellStyle name="20% - 强调文字颜色 3 161" xfId="2348"/>
    <cellStyle name="20% - 强调文字颜色 3 162" xfId="2362"/>
    <cellStyle name="20% - 强调文字颜色 3 163" xfId="2376"/>
    <cellStyle name="20% - 强调文字颜色 3 164" xfId="2390"/>
    <cellStyle name="20% - 强调文字颜色 3 165" xfId="2404"/>
    <cellStyle name="20% - 强调文字颜色 3 166" xfId="2418"/>
    <cellStyle name="20% - 强调文字颜色 3 167" xfId="2432"/>
    <cellStyle name="20% - 强调文字颜色 3 168" xfId="2446"/>
    <cellStyle name="20% - 强调文字颜色 3 169" xfId="2460"/>
    <cellStyle name="20% - 强调文字颜色 3 17" xfId="331"/>
    <cellStyle name="20% - 强调文字颜色 3 170" xfId="2474"/>
    <cellStyle name="20% - 强调文字颜色 3 171" xfId="2488"/>
    <cellStyle name="20% - 强调文字颜色 3 172" xfId="2502"/>
    <cellStyle name="20% - 强调文字颜色 3 173" xfId="2516"/>
    <cellStyle name="20% - 强调文字颜色 3 174" xfId="2530"/>
    <cellStyle name="20% - 强调文字颜色 3 175" xfId="2544"/>
    <cellStyle name="20% - 强调文字颜色 3 176" xfId="2558"/>
    <cellStyle name="20% - 强调文字颜色 3 177" xfId="2572"/>
    <cellStyle name="20% - 强调文字颜色 3 178" xfId="2586"/>
    <cellStyle name="20% - 强调文字颜色 3 179" xfId="2600"/>
    <cellStyle name="20% - 强调文字颜色 3 18" xfId="345"/>
    <cellStyle name="20% - 强调文字颜色 3 180" xfId="2614"/>
    <cellStyle name="20% - 强调文字颜色 3 181" xfId="2628"/>
    <cellStyle name="20% - 强调文字颜色 3 182" xfId="2642"/>
    <cellStyle name="20% - 强调文字颜色 3 183" xfId="2656"/>
    <cellStyle name="20% - 强调文字颜色 3 184" xfId="2670"/>
    <cellStyle name="20% - 强调文字颜色 3 185" xfId="2684"/>
    <cellStyle name="20% - 强调文字颜色 3 186" xfId="2698"/>
    <cellStyle name="20% - 强调文字颜色 3 187" xfId="2712"/>
    <cellStyle name="20% - 强调文字颜色 3 188" xfId="2726"/>
    <cellStyle name="20% - 强调文字颜色 3 189" xfId="2740"/>
    <cellStyle name="20% - 强调文字颜色 3 19" xfId="359"/>
    <cellStyle name="20% - 强调文字颜色 3 190" xfId="2754"/>
    <cellStyle name="20% - 强调文字颜色 3 191" xfId="2768"/>
    <cellStyle name="20% - 强调文字颜色 3 192" xfId="2782"/>
    <cellStyle name="20% - 强调文字颜色 3 193" xfId="2796"/>
    <cellStyle name="20% - 强调文字颜色 3 194" xfId="2810"/>
    <cellStyle name="20% - 强调文字颜色 3 195" xfId="2824"/>
    <cellStyle name="20% - 强调文字颜色 3 196" xfId="2838"/>
    <cellStyle name="20% - 强调文字颜色 3 197" xfId="2852"/>
    <cellStyle name="20% - 强调文字颜色 3 198" xfId="2866"/>
    <cellStyle name="20% - 强调文字颜色 3 199" xfId="2880"/>
    <cellStyle name="20% - 强调文字颜色 3 2" xfId="121"/>
    <cellStyle name="20% - 强调文字颜色 3 20" xfId="373"/>
    <cellStyle name="20% - 强调文字颜色 3 200" xfId="2894"/>
    <cellStyle name="20% - 强调文字颜色 3 201" xfId="2908"/>
    <cellStyle name="20% - 强调文字颜色 3 202" xfId="2922"/>
    <cellStyle name="20% - 强调文字颜色 3 203" xfId="2936"/>
    <cellStyle name="20% - 强调文字颜色 3 204" xfId="2950"/>
    <cellStyle name="20% - 强调文字颜色 3 205" xfId="2964"/>
    <cellStyle name="20% - 强调文字颜色 3 206" xfId="2978"/>
    <cellStyle name="20% - 强调文字颜色 3 207" xfId="2992"/>
    <cellStyle name="20% - 强调文字颜色 3 208" xfId="3006"/>
    <cellStyle name="20% - 强调文字颜色 3 209" xfId="3020"/>
    <cellStyle name="20% - 强调文字颜色 3 21" xfId="387"/>
    <cellStyle name="20% - 强调文字颜色 3 210" xfId="3034"/>
    <cellStyle name="20% - 强调文字颜色 3 211" xfId="3048"/>
    <cellStyle name="20% - 强调文字颜色 3 212" xfId="3062"/>
    <cellStyle name="20% - 强调文字颜色 3 213" xfId="3076"/>
    <cellStyle name="20% - 强调文字颜色 3 214" xfId="3090"/>
    <cellStyle name="20% - 强调文字颜色 3 215" xfId="3104"/>
    <cellStyle name="20% - 强调文字颜色 3 216" xfId="3118"/>
    <cellStyle name="20% - 强调文字颜色 3 217" xfId="3132"/>
    <cellStyle name="20% - 强调文字颜色 3 218" xfId="3146"/>
    <cellStyle name="20% - 强调文字颜色 3 219" xfId="3160"/>
    <cellStyle name="20% - 强调文字颜色 3 22" xfId="401"/>
    <cellStyle name="20% - 强调文字颜色 3 220" xfId="3174"/>
    <cellStyle name="20% - 强调文字颜色 3 221" xfId="3188"/>
    <cellStyle name="20% - 强调文字颜色 3 222" xfId="3202"/>
    <cellStyle name="20% - 强调文字颜色 3 223" xfId="3216"/>
    <cellStyle name="20% - 强调文字颜色 3 224" xfId="3230"/>
    <cellStyle name="20% - 强调文字颜色 3 225" xfId="3244"/>
    <cellStyle name="20% - 强调文字颜色 3 226" xfId="3258"/>
    <cellStyle name="20% - 强调文字颜色 3 227" xfId="3272"/>
    <cellStyle name="20% - 强调文字颜色 3 228" xfId="3286"/>
    <cellStyle name="20% - 强调文字颜色 3 229" xfId="3300"/>
    <cellStyle name="20% - 强调文字颜色 3 23" xfId="415"/>
    <cellStyle name="20% - 强调文字颜色 3 230" xfId="3314"/>
    <cellStyle name="20% - 强调文字颜色 3 231" xfId="3328"/>
    <cellStyle name="20% - 强调文字颜色 3 232" xfId="3342"/>
    <cellStyle name="20% - 强调文字颜色 3 233" xfId="3356"/>
    <cellStyle name="20% - 强调文字颜色 3 234" xfId="3370"/>
    <cellStyle name="20% - 强调文字颜色 3 235" xfId="3384"/>
    <cellStyle name="20% - 强调文字颜色 3 236" xfId="3398"/>
    <cellStyle name="20% - 强调文字颜色 3 237" xfId="3412"/>
    <cellStyle name="20% - 强调文字颜色 3 238" xfId="3426"/>
    <cellStyle name="20% - 强调文字颜色 3 239" xfId="3440"/>
    <cellStyle name="20% - 强调文字颜色 3 24" xfId="429"/>
    <cellStyle name="20% - 强调文字颜色 3 240" xfId="3454"/>
    <cellStyle name="20% - 强调文字颜色 3 241" xfId="3468"/>
    <cellStyle name="20% - 强调文字颜色 3 242" xfId="3482"/>
    <cellStyle name="20% - 强调文字颜色 3 243" xfId="3496"/>
    <cellStyle name="20% - 强调文字颜色 3 244" xfId="3510"/>
    <cellStyle name="20% - 强调文字颜色 3 245" xfId="3524"/>
    <cellStyle name="20% - 强调文字颜色 3 246" xfId="3538"/>
    <cellStyle name="20% - 强调文字颜色 3 247" xfId="3552"/>
    <cellStyle name="20% - 强调文字颜色 3 248" xfId="3566"/>
    <cellStyle name="20% - 强调文字颜色 3 249" xfId="3580"/>
    <cellStyle name="20% - 强调文字颜色 3 25" xfId="443"/>
    <cellStyle name="20% - 强调文字颜色 3 250" xfId="3594"/>
    <cellStyle name="20% - 强调文字颜色 3 251" xfId="3608"/>
    <cellStyle name="20% - 强调文字颜色 3 252" xfId="3622"/>
    <cellStyle name="20% - 强调文字颜色 3 253" xfId="3636"/>
    <cellStyle name="20% - 强调文字颜色 3 254" xfId="3650"/>
    <cellStyle name="20% - 强调文字颜色 3 255" xfId="3664"/>
    <cellStyle name="20% - 强调文字颜色 3 256" xfId="3678"/>
    <cellStyle name="20% - 强调文字颜色 3 257" xfId="3692"/>
    <cellStyle name="20% - 强调文字颜色 3 258" xfId="3706"/>
    <cellStyle name="20% - 强调文字颜色 3 259" xfId="3720"/>
    <cellStyle name="20% - 强调文字颜色 3 26" xfId="457"/>
    <cellStyle name="20% - 强调文字颜色 3 260" xfId="3734"/>
    <cellStyle name="20% - 强调文字颜色 3 261" xfId="3748"/>
    <cellStyle name="20% - 强调文字颜色 3 262" xfId="3762"/>
    <cellStyle name="20% - 强调文字颜色 3 263" xfId="3776"/>
    <cellStyle name="20% - 强调文字颜色 3 264" xfId="3790"/>
    <cellStyle name="20% - 强调文字颜色 3 265" xfId="3804"/>
    <cellStyle name="20% - 强调文字颜色 3 266" xfId="3818"/>
    <cellStyle name="20% - 强调文字颜色 3 267" xfId="3832"/>
    <cellStyle name="20% - 强调文字颜色 3 268" xfId="3846"/>
    <cellStyle name="20% - 强调文字颜色 3 269" xfId="3860"/>
    <cellStyle name="20% - 强调文字颜色 3 27" xfId="471"/>
    <cellStyle name="20% - 强调文字颜色 3 270" xfId="3874"/>
    <cellStyle name="20% - 强调文字颜色 3 271" xfId="3888"/>
    <cellStyle name="20% - 强调文字颜色 3 272" xfId="3902"/>
    <cellStyle name="20% - 强调文字颜色 3 273" xfId="3916"/>
    <cellStyle name="20% - 强调文字颜色 3 274" xfId="3930"/>
    <cellStyle name="20% - 强调文字颜色 3 275" xfId="3944"/>
    <cellStyle name="20% - 强调文字颜色 3 276" xfId="3958"/>
    <cellStyle name="20% - 强调文字颜色 3 277" xfId="3972"/>
    <cellStyle name="20% - 强调文字颜色 3 28" xfId="485"/>
    <cellStyle name="20% - 强调文字颜色 3 29" xfId="499"/>
    <cellStyle name="20% - 强调文字颜色 3 3" xfId="135"/>
    <cellStyle name="20% - 强调文字颜色 3 30" xfId="513"/>
    <cellStyle name="20% - 强调文字颜色 3 31" xfId="527"/>
    <cellStyle name="20% - 强调文字颜色 3 32" xfId="541"/>
    <cellStyle name="20% - 强调文字颜色 3 33" xfId="555"/>
    <cellStyle name="20% - 强调文字颜色 3 34" xfId="569"/>
    <cellStyle name="20% - 强调文字颜色 3 35" xfId="583"/>
    <cellStyle name="20% - 强调文字颜色 3 36" xfId="597"/>
    <cellStyle name="20% - 强调文字颜色 3 37" xfId="611"/>
    <cellStyle name="20% - 强调文字颜色 3 38" xfId="625"/>
    <cellStyle name="20% - 强调文字颜色 3 39" xfId="639"/>
    <cellStyle name="20% - 强调文字颜色 3 4" xfId="149"/>
    <cellStyle name="20% - 强调文字颜色 3 40" xfId="653"/>
    <cellStyle name="20% - 强调文字颜色 3 41" xfId="667"/>
    <cellStyle name="20% - 强调文字颜色 3 42" xfId="681"/>
    <cellStyle name="20% - 强调文字颜色 3 43" xfId="695"/>
    <cellStyle name="20% - 强调文字颜色 3 44" xfId="709"/>
    <cellStyle name="20% - 强调文字颜色 3 45" xfId="723"/>
    <cellStyle name="20% - 强调文字颜色 3 46" xfId="737"/>
    <cellStyle name="20% - 强调文字颜色 3 47" xfId="751"/>
    <cellStyle name="20% - 强调文字颜色 3 48" xfId="765"/>
    <cellStyle name="20% - 强调文字颜色 3 49" xfId="779"/>
    <cellStyle name="20% - 强调文字颜色 3 5" xfId="163"/>
    <cellStyle name="20% - 强调文字颜色 3 50" xfId="793"/>
    <cellStyle name="20% - 强调文字颜色 3 51" xfId="807"/>
    <cellStyle name="20% - 强调文字颜色 3 52" xfId="821"/>
    <cellStyle name="20% - 强调文字颜色 3 53" xfId="835"/>
    <cellStyle name="20% - 强调文字颜色 3 54" xfId="849"/>
    <cellStyle name="20% - 强调文字颜色 3 55" xfId="863"/>
    <cellStyle name="20% - 强调文字颜色 3 56" xfId="877"/>
    <cellStyle name="20% - 强调文字颜色 3 57" xfId="891"/>
    <cellStyle name="20% - 强调文字颜色 3 58" xfId="905"/>
    <cellStyle name="20% - 强调文字颜色 3 59" xfId="919"/>
    <cellStyle name="20% - 强调文字颜色 3 6" xfId="177"/>
    <cellStyle name="20% - 强调文字颜色 3 60" xfId="933"/>
    <cellStyle name="20% - 强调文字颜色 3 61" xfId="947"/>
    <cellStyle name="20% - 强调文字颜色 3 62" xfId="961"/>
    <cellStyle name="20% - 强调文字颜色 3 63" xfId="975"/>
    <cellStyle name="20% - 强调文字颜色 3 64" xfId="989"/>
    <cellStyle name="20% - 强调文字颜色 3 65" xfId="1003"/>
    <cellStyle name="20% - 强调文字颜色 3 66" xfId="1017"/>
    <cellStyle name="20% - 强调文字颜色 3 67" xfId="1031"/>
    <cellStyle name="20% - 强调文字颜色 3 68" xfId="1045"/>
    <cellStyle name="20% - 强调文字颜色 3 69" xfId="1059"/>
    <cellStyle name="20% - 强调文字颜色 3 7" xfId="191"/>
    <cellStyle name="20% - 强调文字颜色 3 70" xfId="1073"/>
    <cellStyle name="20% - 强调文字颜色 3 71" xfId="1087"/>
    <cellStyle name="20% - 强调文字颜色 3 72" xfId="1101"/>
    <cellStyle name="20% - 强调文字颜色 3 73" xfId="1115"/>
    <cellStyle name="20% - 强调文字颜色 3 74" xfId="1129"/>
    <cellStyle name="20% - 强调文字颜色 3 75" xfId="1143"/>
    <cellStyle name="20% - 强调文字颜色 3 76" xfId="1157"/>
    <cellStyle name="20% - 强调文字颜色 3 77" xfId="1171"/>
    <cellStyle name="20% - 强调文字颜色 3 78" xfId="1185"/>
    <cellStyle name="20% - 强调文字颜色 3 79" xfId="1199"/>
    <cellStyle name="20% - 强调文字颜色 3 8" xfId="205"/>
    <cellStyle name="20% - 强调文字颜色 3 80" xfId="1213"/>
    <cellStyle name="20% - 强调文字颜色 3 81" xfId="1227"/>
    <cellStyle name="20% - 强调文字颜色 3 82" xfId="1241"/>
    <cellStyle name="20% - 强调文字颜色 3 83" xfId="1255"/>
    <cellStyle name="20% - 强调文字颜色 3 84" xfId="1269"/>
    <cellStyle name="20% - 强调文字颜色 3 85" xfId="1283"/>
    <cellStyle name="20% - 强调文字颜色 3 86" xfId="1297"/>
    <cellStyle name="20% - 强调文字颜色 3 87" xfId="1311"/>
    <cellStyle name="20% - 强调文字颜色 3 88" xfId="1325"/>
    <cellStyle name="20% - 强调文字颜色 3 89" xfId="1339"/>
    <cellStyle name="20% - 强调文字颜色 3 9" xfId="219"/>
    <cellStyle name="20% - 强调文字颜色 3 90" xfId="1353"/>
    <cellStyle name="20% - 强调文字颜色 3 91" xfId="1367"/>
    <cellStyle name="20% - 强调文字颜色 3 92" xfId="1381"/>
    <cellStyle name="20% - 强调文字颜色 3 93" xfId="1395"/>
    <cellStyle name="20% - 强调文字颜色 3 94" xfId="1409"/>
    <cellStyle name="20% - 强调文字颜色 3 95" xfId="1423"/>
    <cellStyle name="20% - 强调文字颜色 3 96" xfId="1437"/>
    <cellStyle name="20% - 强调文字颜色 3 97" xfId="1452"/>
    <cellStyle name="20% - 强调文字颜色 3 98" xfId="1466"/>
    <cellStyle name="20% - 强调文字颜色 3 99" xfId="1480"/>
    <cellStyle name="20% - 强调文字颜色 4" xfId="96" builtinId="42" customBuiltin="1"/>
    <cellStyle name="20% - 强调文字颜色 4 10" xfId="235"/>
    <cellStyle name="20% - 强调文字颜色 4 100" xfId="1496"/>
    <cellStyle name="20% - 强调文字颜色 4 101" xfId="1510"/>
    <cellStyle name="20% - 强调文字颜色 4 102" xfId="1524"/>
    <cellStyle name="20% - 强调文字颜色 4 103" xfId="1538"/>
    <cellStyle name="20% - 强调文字颜色 4 104" xfId="1552"/>
    <cellStyle name="20% - 强调文字颜色 4 105" xfId="1566"/>
    <cellStyle name="20% - 强调文字颜色 4 106" xfId="1580"/>
    <cellStyle name="20% - 强调文字颜色 4 107" xfId="1594"/>
    <cellStyle name="20% - 强调文字颜色 4 108" xfId="1608"/>
    <cellStyle name="20% - 强调文字颜色 4 109" xfId="1622"/>
    <cellStyle name="20% - 强调文字颜色 4 11" xfId="249"/>
    <cellStyle name="20% - 强调文字颜色 4 110" xfId="1636"/>
    <cellStyle name="20% - 强调文字颜色 4 111" xfId="1650"/>
    <cellStyle name="20% - 强调文字颜色 4 112" xfId="1664"/>
    <cellStyle name="20% - 强调文字颜色 4 113" xfId="1678"/>
    <cellStyle name="20% - 强调文字颜色 4 114" xfId="1692"/>
    <cellStyle name="20% - 强调文字颜色 4 115" xfId="1706"/>
    <cellStyle name="20% - 强调文字颜色 4 116" xfId="1720"/>
    <cellStyle name="20% - 强调文字颜色 4 117" xfId="1734"/>
    <cellStyle name="20% - 强调文字颜色 4 118" xfId="1748"/>
    <cellStyle name="20% - 强调文字颜色 4 119" xfId="1762"/>
    <cellStyle name="20% - 强调文字颜色 4 12" xfId="263"/>
    <cellStyle name="20% - 强调文字颜色 4 120" xfId="1776"/>
    <cellStyle name="20% - 强调文字颜色 4 121" xfId="1790"/>
    <cellStyle name="20% - 强调文字颜色 4 122" xfId="1804"/>
    <cellStyle name="20% - 强调文字颜色 4 123" xfId="1818"/>
    <cellStyle name="20% - 强调文字颜色 4 124" xfId="1832"/>
    <cellStyle name="20% - 强调文字颜色 4 125" xfId="1846"/>
    <cellStyle name="20% - 强调文字颜色 4 126" xfId="1860"/>
    <cellStyle name="20% - 强调文字颜色 4 127" xfId="1874"/>
    <cellStyle name="20% - 强调文字颜色 4 128" xfId="1888"/>
    <cellStyle name="20% - 强调文字颜色 4 129" xfId="1902"/>
    <cellStyle name="20% - 强调文字颜色 4 13" xfId="277"/>
    <cellStyle name="20% - 强调文字颜色 4 130" xfId="1916"/>
    <cellStyle name="20% - 强调文字颜色 4 131" xfId="1930"/>
    <cellStyle name="20% - 强调文字颜色 4 132" xfId="1944"/>
    <cellStyle name="20% - 强调文字颜色 4 133" xfId="1958"/>
    <cellStyle name="20% - 强调文字颜色 4 134" xfId="1972"/>
    <cellStyle name="20% - 强调文字颜色 4 135" xfId="1986"/>
    <cellStyle name="20% - 强调文字颜色 4 136" xfId="2000"/>
    <cellStyle name="20% - 强调文字颜色 4 137" xfId="2014"/>
    <cellStyle name="20% - 强调文字颜色 4 138" xfId="2028"/>
    <cellStyle name="20% - 强调文字颜色 4 139" xfId="2042"/>
    <cellStyle name="20% - 强调文字颜色 4 14" xfId="291"/>
    <cellStyle name="20% - 强调文字颜色 4 140" xfId="2056"/>
    <cellStyle name="20% - 强调文字颜色 4 141" xfId="2070"/>
    <cellStyle name="20% - 强调文字颜色 4 142" xfId="2084"/>
    <cellStyle name="20% - 强调文字颜色 4 143" xfId="2098"/>
    <cellStyle name="20% - 强调文字颜色 4 144" xfId="2112"/>
    <cellStyle name="20% - 强调文字颜色 4 145" xfId="2126"/>
    <cellStyle name="20% - 强调文字颜色 4 146" xfId="2140"/>
    <cellStyle name="20% - 强调文字颜色 4 147" xfId="2154"/>
    <cellStyle name="20% - 强调文字颜色 4 148" xfId="2168"/>
    <cellStyle name="20% - 强调文字颜色 4 149" xfId="2182"/>
    <cellStyle name="20% - 强调文字颜色 4 15" xfId="305"/>
    <cellStyle name="20% - 强调文字颜色 4 150" xfId="2196"/>
    <cellStyle name="20% - 强调文字颜色 4 151" xfId="2210"/>
    <cellStyle name="20% - 强调文字颜色 4 152" xfId="2224"/>
    <cellStyle name="20% - 强调文字颜色 4 153" xfId="2238"/>
    <cellStyle name="20% - 强调文字颜色 4 154" xfId="2252"/>
    <cellStyle name="20% - 强调文字颜色 4 155" xfId="2266"/>
    <cellStyle name="20% - 强调文字颜色 4 156" xfId="2280"/>
    <cellStyle name="20% - 强调文字颜色 4 157" xfId="2294"/>
    <cellStyle name="20% - 强调文字颜色 4 158" xfId="2308"/>
    <cellStyle name="20% - 强调文字颜色 4 159" xfId="2322"/>
    <cellStyle name="20% - 强调文字颜色 4 16" xfId="319"/>
    <cellStyle name="20% - 强调文字颜色 4 160" xfId="2336"/>
    <cellStyle name="20% - 强调文字颜色 4 161" xfId="2350"/>
    <cellStyle name="20% - 强调文字颜色 4 162" xfId="2364"/>
    <cellStyle name="20% - 强调文字颜色 4 163" xfId="2378"/>
    <cellStyle name="20% - 强调文字颜色 4 164" xfId="2392"/>
    <cellStyle name="20% - 强调文字颜色 4 165" xfId="2406"/>
    <cellStyle name="20% - 强调文字颜色 4 166" xfId="2420"/>
    <cellStyle name="20% - 强调文字颜色 4 167" xfId="2434"/>
    <cellStyle name="20% - 强调文字颜色 4 168" xfId="2448"/>
    <cellStyle name="20% - 强调文字颜色 4 169" xfId="2462"/>
    <cellStyle name="20% - 强调文字颜色 4 17" xfId="333"/>
    <cellStyle name="20% - 强调文字颜色 4 170" xfId="2476"/>
    <cellStyle name="20% - 强调文字颜色 4 171" xfId="2490"/>
    <cellStyle name="20% - 强调文字颜色 4 172" xfId="2504"/>
    <cellStyle name="20% - 强调文字颜色 4 173" xfId="2518"/>
    <cellStyle name="20% - 强调文字颜色 4 174" xfId="2532"/>
    <cellStyle name="20% - 强调文字颜色 4 175" xfId="2546"/>
    <cellStyle name="20% - 强调文字颜色 4 176" xfId="2560"/>
    <cellStyle name="20% - 强调文字颜色 4 177" xfId="2574"/>
    <cellStyle name="20% - 强调文字颜色 4 178" xfId="2588"/>
    <cellStyle name="20% - 强调文字颜色 4 179" xfId="2602"/>
    <cellStyle name="20% - 强调文字颜色 4 18" xfId="347"/>
    <cellStyle name="20% - 强调文字颜色 4 180" xfId="2616"/>
    <cellStyle name="20% - 强调文字颜色 4 181" xfId="2630"/>
    <cellStyle name="20% - 强调文字颜色 4 182" xfId="2644"/>
    <cellStyle name="20% - 强调文字颜色 4 183" xfId="2658"/>
    <cellStyle name="20% - 强调文字颜色 4 184" xfId="2672"/>
    <cellStyle name="20% - 强调文字颜色 4 185" xfId="2686"/>
    <cellStyle name="20% - 强调文字颜色 4 186" xfId="2700"/>
    <cellStyle name="20% - 强调文字颜色 4 187" xfId="2714"/>
    <cellStyle name="20% - 强调文字颜色 4 188" xfId="2728"/>
    <cellStyle name="20% - 强调文字颜色 4 189" xfId="2742"/>
    <cellStyle name="20% - 强调文字颜色 4 19" xfId="361"/>
    <cellStyle name="20% - 强调文字颜色 4 190" xfId="2756"/>
    <cellStyle name="20% - 强调文字颜色 4 191" xfId="2770"/>
    <cellStyle name="20% - 强调文字颜色 4 192" xfId="2784"/>
    <cellStyle name="20% - 强调文字颜色 4 193" xfId="2798"/>
    <cellStyle name="20% - 强调文字颜色 4 194" xfId="2812"/>
    <cellStyle name="20% - 强调文字颜色 4 195" xfId="2826"/>
    <cellStyle name="20% - 强调文字颜色 4 196" xfId="2840"/>
    <cellStyle name="20% - 强调文字颜色 4 197" xfId="2854"/>
    <cellStyle name="20% - 强调文字颜色 4 198" xfId="2868"/>
    <cellStyle name="20% - 强调文字颜色 4 199" xfId="2882"/>
    <cellStyle name="20% - 强调文字颜色 4 2" xfId="123"/>
    <cellStyle name="20% - 强调文字颜色 4 20" xfId="375"/>
    <cellStyle name="20% - 强调文字颜色 4 200" xfId="2896"/>
    <cellStyle name="20% - 强调文字颜色 4 201" xfId="2910"/>
    <cellStyle name="20% - 强调文字颜色 4 202" xfId="2924"/>
    <cellStyle name="20% - 强调文字颜色 4 203" xfId="2938"/>
    <cellStyle name="20% - 强调文字颜色 4 204" xfId="2952"/>
    <cellStyle name="20% - 强调文字颜色 4 205" xfId="2966"/>
    <cellStyle name="20% - 强调文字颜色 4 206" xfId="2980"/>
    <cellStyle name="20% - 强调文字颜色 4 207" xfId="2994"/>
    <cellStyle name="20% - 强调文字颜色 4 208" xfId="3008"/>
    <cellStyle name="20% - 强调文字颜色 4 209" xfId="3022"/>
    <cellStyle name="20% - 强调文字颜色 4 21" xfId="389"/>
    <cellStyle name="20% - 强调文字颜色 4 210" xfId="3036"/>
    <cellStyle name="20% - 强调文字颜色 4 211" xfId="3050"/>
    <cellStyle name="20% - 强调文字颜色 4 212" xfId="3064"/>
    <cellStyle name="20% - 强调文字颜色 4 213" xfId="3078"/>
    <cellStyle name="20% - 强调文字颜色 4 214" xfId="3092"/>
    <cellStyle name="20% - 强调文字颜色 4 215" xfId="3106"/>
    <cellStyle name="20% - 强调文字颜色 4 216" xfId="3120"/>
    <cellStyle name="20% - 强调文字颜色 4 217" xfId="3134"/>
    <cellStyle name="20% - 强调文字颜色 4 218" xfId="3148"/>
    <cellStyle name="20% - 强调文字颜色 4 219" xfId="3162"/>
    <cellStyle name="20% - 强调文字颜色 4 22" xfId="403"/>
    <cellStyle name="20% - 强调文字颜色 4 220" xfId="3176"/>
    <cellStyle name="20% - 强调文字颜色 4 221" xfId="3190"/>
    <cellStyle name="20% - 强调文字颜色 4 222" xfId="3204"/>
    <cellStyle name="20% - 强调文字颜色 4 223" xfId="3218"/>
    <cellStyle name="20% - 强调文字颜色 4 224" xfId="3232"/>
    <cellStyle name="20% - 强调文字颜色 4 225" xfId="3246"/>
    <cellStyle name="20% - 强调文字颜色 4 226" xfId="3260"/>
    <cellStyle name="20% - 强调文字颜色 4 227" xfId="3274"/>
    <cellStyle name="20% - 强调文字颜色 4 228" xfId="3288"/>
    <cellStyle name="20% - 强调文字颜色 4 229" xfId="3302"/>
    <cellStyle name="20% - 强调文字颜色 4 23" xfId="417"/>
    <cellStyle name="20% - 强调文字颜色 4 230" xfId="3316"/>
    <cellStyle name="20% - 强调文字颜色 4 231" xfId="3330"/>
    <cellStyle name="20% - 强调文字颜色 4 232" xfId="3344"/>
    <cellStyle name="20% - 强调文字颜色 4 233" xfId="3358"/>
    <cellStyle name="20% - 强调文字颜色 4 234" xfId="3372"/>
    <cellStyle name="20% - 强调文字颜色 4 235" xfId="3386"/>
    <cellStyle name="20% - 强调文字颜色 4 236" xfId="3400"/>
    <cellStyle name="20% - 强调文字颜色 4 237" xfId="3414"/>
    <cellStyle name="20% - 强调文字颜色 4 238" xfId="3428"/>
    <cellStyle name="20% - 强调文字颜色 4 239" xfId="3442"/>
    <cellStyle name="20% - 强调文字颜色 4 24" xfId="431"/>
    <cellStyle name="20% - 强调文字颜色 4 240" xfId="3456"/>
    <cellStyle name="20% - 强调文字颜色 4 241" xfId="3470"/>
    <cellStyle name="20% - 强调文字颜色 4 242" xfId="3484"/>
    <cellStyle name="20% - 强调文字颜色 4 243" xfId="3498"/>
    <cellStyle name="20% - 强调文字颜色 4 244" xfId="3512"/>
    <cellStyle name="20% - 强调文字颜色 4 245" xfId="3526"/>
    <cellStyle name="20% - 强调文字颜色 4 246" xfId="3540"/>
    <cellStyle name="20% - 强调文字颜色 4 247" xfId="3554"/>
    <cellStyle name="20% - 强调文字颜色 4 248" xfId="3568"/>
    <cellStyle name="20% - 强调文字颜色 4 249" xfId="3582"/>
    <cellStyle name="20% - 强调文字颜色 4 25" xfId="445"/>
    <cellStyle name="20% - 强调文字颜色 4 250" xfId="3596"/>
    <cellStyle name="20% - 强调文字颜色 4 251" xfId="3610"/>
    <cellStyle name="20% - 强调文字颜色 4 252" xfId="3624"/>
    <cellStyle name="20% - 强调文字颜色 4 253" xfId="3638"/>
    <cellStyle name="20% - 强调文字颜色 4 254" xfId="3652"/>
    <cellStyle name="20% - 强调文字颜色 4 255" xfId="3666"/>
    <cellStyle name="20% - 强调文字颜色 4 256" xfId="3680"/>
    <cellStyle name="20% - 强调文字颜色 4 257" xfId="3694"/>
    <cellStyle name="20% - 强调文字颜色 4 258" xfId="3708"/>
    <cellStyle name="20% - 强调文字颜色 4 259" xfId="3722"/>
    <cellStyle name="20% - 强调文字颜色 4 26" xfId="459"/>
    <cellStyle name="20% - 强调文字颜色 4 260" xfId="3736"/>
    <cellStyle name="20% - 强调文字颜色 4 261" xfId="3750"/>
    <cellStyle name="20% - 强调文字颜色 4 262" xfId="3764"/>
    <cellStyle name="20% - 强调文字颜色 4 263" xfId="3778"/>
    <cellStyle name="20% - 强调文字颜色 4 264" xfId="3792"/>
    <cellStyle name="20% - 强调文字颜色 4 265" xfId="3806"/>
    <cellStyle name="20% - 强调文字颜色 4 266" xfId="3820"/>
    <cellStyle name="20% - 强调文字颜色 4 267" xfId="3834"/>
    <cellStyle name="20% - 强调文字颜色 4 268" xfId="3848"/>
    <cellStyle name="20% - 强调文字颜色 4 269" xfId="3862"/>
    <cellStyle name="20% - 强调文字颜色 4 27" xfId="473"/>
    <cellStyle name="20% - 强调文字颜色 4 270" xfId="3876"/>
    <cellStyle name="20% - 强调文字颜色 4 271" xfId="3890"/>
    <cellStyle name="20% - 强调文字颜色 4 272" xfId="3904"/>
    <cellStyle name="20% - 强调文字颜色 4 273" xfId="3918"/>
    <cellStyle name="20% - 强调文字颜色 4 274" xfId="3932"/>
    <cellStyle name="20% - 强调文字颜色 4 275" xfId="3946"/>
    <cellStyle name="20% - 强调文字颜色 4 276" xfId="3960"/>
    <cellStyle name="20% - 强调文字颜色 4 277" xfId="3974"/>
    <cellStyle name="20% - 强调文字颜色 4 28" xfId="487"/>
    <cellStyle name="20% - 强调文字颜色 4 29" xfId="501"/>
    <cellStyle name="20% - 强调文字颜色 4 3" xfId="137"/>
    <cellStyle name="20% - 强调文字颜色 4 30" xfId="515"/>
    <cellStyle name="20% - 强调文字颜色 4 31" xfId="529"/>
    <cellStyle name="20% - 强调文字颜色 4 32" xfId="543"/>
    <cellStyle name="20% - 强调文字颜色 4 33" xfId="557"/>
    <cellStyle name="20% - 强调文字颜色 4 34" xfId="571"/>
    <cellStyle name="20% - 强调文字颜色 4 35" xfId="585"/>
    <cellStyle name="20% - 强调文字颜色 4 36" xfId="599"/>
    <cellStyle name="20% - 强调文字颜色 4 37" xfId="613"/>
    <cellStyle name="20% - 强调文字颜色 4 38" xfId="627"/>
    <cellStyle name="20% - 强调文字颜色 4 39" xfId="641"/>
    <cellStyle name="20% - 强调文字颜色 4 4" xfId="151"/>
    <cellStyle name="20% - 强调文字颜色 4 40" xfId="655"/>
    <cellStyle name="20% - 强调文字颜色 4 41" xfId="669"/>
    <cellStyle name="20% - 强调文字颜色 4 42" xfId="683"/>
    <cellStyle name="20% - 强调文字颜色 4 43" xfId="697"/>
    <cellStyle name="20% - 强调文字颜色 4 44" xfId="711"/>
    <cellStyle name="20% - 强调文字颜色 4 45" xfId="725"/>
    <cellStyle name="20% - 强调文字颜色 4 46" xfId="739"/>
    <cellStyle name="20% - 强调文字颜色 4 47" xfId="753"/>
    <cellStyle name="20% - 强调文字颜色 4 48" xfId="767"/>
    <cellStyle name="20% - 强调文字颜色 4 49" xfId="781"/>
    <cellStyle name="20% - 强调文字颜色 4 5" xfId="165"/>
    <cellStyle name="20% - 强调文字颜色 4 50" xfId="795"/>
    <cellStyle name="20% - 强调文字颜色 4 51" xfId="809"/>
    <cellStyle name="20% - 强调文字颜色 4 52" xfId="823"/>
    <cellStyle name="20% - 强调文字颜色 4 53" xfId="837"/>
    <cellStyle name="20% - 强调文字颜色 4 54" xfId="851"/>
    <cellStyle name="20% - 强调文字颜色 4 55" xfId="865"/>
    <cellStyle name="20% - 强调文字颜色 4 56" xfId="879"/>
    <cellStyle name="20% - 强调文字颜色 4 57" xfId="893"/>
    <cellStyle name="20% - 强调文字颜色 4 58" xfId="907"/>
    <cellStyle name="20% - 强调文字颜色 4 59" xfId="921"/>
    <cellStyle name="20% - 强调文字颜色 4 6" xfId="179"/>
    <cellStyle name="20% - 强调文字颜色 4 60" xfId="935"/>
    <cellStyle name="20% - 强调文字颜色 4 61" xfId="949"/>
    <cellStyle name="20% - 强调文字颜色 4 62" xfId="963"/>
    <cellStyle name="20% - 强调文字颜色 4 63" xfId="977"/>
    <cellStyle name="20% - 强调文字颜色 4 64" xfId="991"/>
    <cellStyle name="20% - 强调文字颜色 4 65" xfId="1005"/>
    <cellStyle name="20% - 强调文字颜色 4 66" xfId="1019"/>
    <cellStyle name="20% - 强调文字颜色 4 67" xfId="1033"/>
    <cellStyle name="20% - 强调文字颜色 4 68" xfId="1047"/>
    <cellStyle name="20% - 强调文字颜色 4 69" xfId="1061"/>
    <cellStyle name="20% - 强调文字颜色 4 7" xfId="193"/>
    <cellStyle name="20% - 强调文字颜色 4 70" xfId="1075"/>
    <cellStyle name="20% - 强调文字颜色 4 71" xfId="1089"/>
    <cellStyle name="20% - 强调文字颜色 4 72" xfId="1103"/>
    <cellStyle name="20% - 强调文字颜色 4 73" xfId="1117"/>
    <cellStyle name="20% - 强调文字颜色 4 74" xfId="1131"/>
    <cellStyle name="20% - 强调文字颜色 4 75" xfId="1145"/>
    <cellStyle name="20% - 强调文字颜色 4 76" xfId="1159"/>
    <cellStyle name="20% - 强调文字颜色 4 77" xfId="1173"/>
    <cellStyle name="20% - 强调文字颜色 4 78" xfId="1187"/>
    <cellStyle name="20% - 强调文字颜色 4 79" xfId="1201"/>
    <cellStyle name="20% - 强调文字颜色 4 8" xfId="207"/>
    <cellStyle name="20% - 强调文字颜色 4 80" xfId="1215"/>
    <cellStyle name="20% - 强调文字颜色 4 81" xfId="1229"/>
    <cellStyle name="20% - 强调文字颜色 4 82" xfId="1243"/>
    <cellStyle name="20% - 强调文字颜色 4 83" xfId="1257"/>
    <cellStyle name="20% - 强调文字颜色 4 84" xfId="1271"/>
    <cellStyle name="20% - 强调文字颜色 4 85" xfId="1285"/>
    <cellStyle name="20% - 强调文字颜色 4 86" xfId="1299"/>
    <cellStyle name="20% - 强调文字颜色 4 87" xfId="1313"/>
    <cellStyle name="20% - 强调文字颜色 4 88" xfId="1327"/>
    <cellStyle name="20% - 强调文字颜色 4 89" xfId="1341"/>
    <cellStyle name="20% - 强调文字颜色 4 9" xfId="221"/>
    <cellStyle name="20% - 强调文字颜色 4 90" xfId="1355"/>
    <cellStyle name="20% - 强调文字颜色 4 91" xfId="1369"/>
    <cellStyle name="20% - 强调文字颜色 4 92" xfId="1383"/>
    <cellStyle name="20% - 强调文字颜色 4 93" xfId="1397"/>
    <cellStyle name="20% - 强调文字颜色 4 94" xfId="1411"/>
    <cellStyle name="20% - 强调文字颜色 4 95" xfId="1425"/>
    <cellStyle name="20% - 强调文字颜色 4 96" xfId="1439"/>
    <cellStyle name="20% - 强调文字颜色 4 97" xfId="1454"/>
    <cellStyle name="20% - 强调文字颜色 4 98" xfId="1468"/>
    <cellStyle name="20% - 强调文字颜色 4 99" xfId="1482"/>
    <cellStyle name="20% - 强调文字颜色 5" xfId="100" builtinId="46" customBuiltin="1"/>
    <cellStyle name="20% - 强调文字颜色 5 10" xfId="237"/>
    <cellStyle name="20% - 强调文字颜色 5 100" xfId="1498"/>
    <cellStyle name="20% - 强调文字颜色 5 101" xfId="1512"/>
    <cellStyle name="20% - 强调文字颜色 5 102" xfId="1526"/>
    <cellStyle name="20% - 强调文字颜色 5 103" xfId="1540"/>
    <cellStyle name="20% - 强调文字颜色 5 104" xfId="1554"/>
    <cellStyle name="20% - 强调文字颜色 5 105" xfId="1568"/>
    <cellStyle name="20% - 强调文字颜色 5 106" xfId="1582"/>
    <cellStyle name="20% - 强调文字颜色 5 107" xfId="1596"/>
    <cellStyle name="20% - 强调文字颜色 5 108" xfId="1610"/>
    <cellStyle name="20% - 强调文字颜色 5 109" xfId="1624"/>
    <cellStyle name="20% - 强调文字颜色 5 11" xfId="251"/>
    <cellStyle name="20% - 强调文字颜色 5 110" xfId="1638"/>
    <cellStyle name="20% - 强调文字颜色 5 111" xfId="1652"/>
    <cellStyle name="20% - 强调文字颜色 5 112" xfId="1666"/>
    <cellStyle name="20% - 强调文字颜色 5 113" xfId="1680"/>
    <cellStyle name="20% - 强调文字颜色 5 114" xfId="1694"/>
    <cellStyle name="20% - 强调文字颜色 5 115" xfId="1708"/>
    <cellStyle name="20% - 强调文字颜色 5 116" xfId="1722"/>
    <cellStyle name="20% - 强调文字颜色 5 117" xfId="1736"/>
    <cellStyle name="20% - 强调文字颜色 5 118" xfId="1750"/>
    <cellStyle name="20% - 强调文字颜色 5 119" xfId="1764"/>
    <cellStyle name="20% - 强调文字颜色 5 12" xfId="265"/>
    <cellStyle name="20% - 强调文字颜色 5 120" xfId="1778"/>
    <cellStyle name="20% - 强调文字颜色 5 121" xfId="1792"/>
    <cellStyle name="20% - 强调文字颜色 5 122" xfId="1806"/>
    <cellStyle name="20% - 强调文字颜色 5 123" xfId="1820"/>
    <cellStyle name="20% - 强调文字颜色 5 124" xfId="1834"/>
    <cellStyle name="20% - 强调文字颜色 5 125" xfId="1848"/>
    <cellStyle name="20% - 强调文字颜色 5 126" xfId="1862"/>
    <cellStyle name="20% - 强调文字颜色 5 127" xfId="1876"/>
    <cellStyle name="20% - 强调文字颜色 5 128" xfId="1890"/>
    <cellStyle name="20% - 强调文字颜色 5 129" xfId="1904"/>
    <cellStyle name="20% - 强调文字颜色 5 13" xfId="279"/>
    <cellStyle name="20% - 强调文字颜色 5 130" xfId="1918"/>
    <cellStyle name="20% - 强调文字颜色 5 131" xfId="1932"/>
    <cellStyle name="20% - 强调文字颜色 5 132" xfId="1946"/>
    <cellStyle name="20% - 强调文字颜色 5 133" xfId="1960"/>
    <cellStyle name="20% - 强调文字颜色 5 134" xfId="1974"/>
    <cellStyle name="20% - 强调文字颜色 5 135" xfId="1988"/>
    <cellStyle name="20% - 强调文字颜色 5 136" xfId="2002"/>
    <cellStyle name="20% - 强调文字颜色 5 137" xfId="2016"/>
    <cellStyle name="20% - 强调文字颜色 5 138" xfId="2030"/>
    <cellStyle name="20% - 强调文字颜色 5 139" xfId="2044"/>
    <cellStyle name="20% - 强调文字颜色 5 14" xfId="293"/>
    <cellStyle name="20% - 强调文字颜色 5 140" xfId="2058"/>
    <cellStyle name="20% - 强调文字颜色 5 141" xfId="2072"/>
    <cellStyle name="20% - 强调文字颜色 5 142" xfId="2086"/>
    <cellStyle name="20% - 强调文字颜色 5 143" xfId="2100"/>
    <cellStyle name="20% - 强调文字颜色 5 144" xfId="2114"/>
    <cellStyle name="20% - 强调文字颜色 5 145" xfId="2128"/>
    <cellStyle name="20% - 强调文字颜色 5 146" xfId="2142"/>
    <cellStyle name="20% - 强调文字颜色 5 147" xfId="2156"/>
    <cellStyle name="20% - 强调文字颜色 5 148" xfId="2170"/>
    <cellStyle name="20% - 强调文字颜色 5 149" xfId="2184"/>
    <cellStyle name="20% - 强调文字颜色 5 15" xfId="307"/>
    <cellStyle name="20% - 强调文字颜色 5 150" xfId="2198"/>
    <cellStyle name="20% - 强调文字颜色 5 151" xfId="2212"/>
    <cellStyle name="20% - 强调文字颜色 5 152" xfId="2226"/>
    <cellStyle name="20% - 强调文字颜色 5 153" xfId="2240"/>
    <cellStyle name="20% - 强调文字颜色 5 154" xfId="2254"/>
    <cellStyle name="20% - 强调文字颜色 5 155" xfId="2268"/>
    <cellStyle name="20% - 强调文字颜色 5 156" xfId="2282"/>
    <cellStyle name="20% - 强调文字颜色 5 157" xfId="2296"/>
    <cellStyle name="20% - 强调文字颜色 5 158" xfId="2310"/>
    <cellStyle name="20% - 强调文字颜色 5 159" xfId="2324"/>
    <cellStyle name="20% - 强调文字颜色 5 16" xfId="321"/>
    <cellStyle name="20% - 强调文字颜色 5 160" xfId="2338"/>
    <cellStyle name="20% - 强调文字颜色 5 161" xfId="2352"/>
    <cellStyle name="20% - 强调文字颜色 5 162" xfId="2366"/>
    <cellStyle name="20% - 强调文字颜色 5 163" xfId="2380"/>
    <cellStyle name="20% - 强调文字颜色 5 164" xfId="2394"/>
    <cellStyle name="20% - 强调文字颜色 5 165" xfId="2408"/>
    <cellStyle name="20% - 强调文字颜色 5 166" xfId="2422"/>
    <cellStyle name="20% - 强调文字颜色 5 167" xfId="2436"/>
    <cellStyle name="20% - 强调文字颜色 5 168" xfId="2450"/>
    <cellStyle name="20% - 强调文字颜色 5 169" xfId="2464"/>
    <cellStyle name="20% - 强调文字颜色 5 17" xfId="335"/>
    <cellStyle name="20% - 强调文字颜色 5 170" xfId="2478"/>
    <cellStyle name="20% - 强调文字颜色 5 171" xfId="2492"/>
    <cellStyle name="20% - 强调文字颜色 5 172" xfId="2506"/>
    <cellStyle name="20% - 强调文字颜色 5 173" xfId="2520"/>
    <cellStyle name="20% - 强调文字颜色 5 174" xfId="2534"/>
    <cellStyle name="20% - 强调文字颜色 5 175" xfId="2548"/>
    <cellStyle name="20% - 强调文字颜色 5 176" xfId="2562"/>
    <cellStyle name="20% - 强调文字颜色 5 177" xfId="2576"/>
    <cellStyle name="20% - 强调文字颜色 5 178" xfId="2590"/>
    <cellStyle name="20% - 强调文字颜色 5 179" xfId="2604"/>
    <cellStyle name="20% - 强调文字颜色 5 18" xfId="349"/>
    <cellStyle name="20% - 强调文字颜色 5 180" xfId="2618"/>
    <cellStyle name="20% - 强调文字颜色 5 181" xfId="2632"/>
    <cellStyle name="20% - 强调文字颜色 5 182" xfId="2646"/>
    <cellStyle name="20% - 强调文字颜色 5 183" xfId="2660"/>
    <cellStyle name="20% - 强调文字颜色 5 184" xfId="2674"/>
    <cellStyle name="20% - 强调文字颜色 5 185" xfId="2688"/>
    <cellStyle name="20% - 强调文字颜色 5 186" xfId="2702"/>
    <cellStyle name="20% - 强调文字颜色 5 187" xfId="2716"/>
    <cellStyle name="20% - 强调文字颜色 5 188" xfId="2730"/>
    <cellStyle name="20% - 强调文字颜色 5 189" xfId="2744"/>
    <cellStyle name="20% - 强调文字颜色 5 19" xfId="363"/>
    <cellStyle name="20% - 强调文字颜色 5 190" xfId="2758"/>
    <cellStyle name="20% - 强调文字颜色 5 191" xfId="2772"/>
    <cellStyle name="20% - 强调文字颜色 5 192" xfId="2786"/>
    <cellStyle name="20% - 强调文字颜色 5 193" xfId="2800"/>
    <cellStyle name="20% - 强调文字颜色 5 194" xfId="2814"/>
    <cellStyle name="20% - 强调文字颜色 5 195" xfId="2828"/>
    <cellStyle name="20% - 强调文字颜色 5 196" xfId="2842"/>
    <cellStyle name="20% - 强调文字颜色 5 197" xfId="2856"/>
    <cellStyle name="20% - 强调文字颜色 5 198" xfId="2870"/>
    <cellStyle name="20% - 强调文字颜色 5 199" xfId="2884"/>
    <cellStyle name="20% - 强调文字颜色 5 2" xfId="125"/>
    <cellStyle name="20% - 强调文字颜色 5 20" xfId="377"/>
    <cellStyle name="20% - 强调文字颜色 5 200" xfId="2898"/>
    <cellStyle name="20% - 强调文字颜色 5 201" xfId="2912"/>
    <cellStyle name="20% - 强调文字颜色 5 202" xfId="2926"/>
    <cellStyle name="20% - 强调文字颜色 5 203" xfId="2940"/>
    <cellStyle name="20% - 强调文字颜色 5 204" xfId="2954"/>
    <cellStyle name="20% - 强调文字颜色 5 205" xfId="2968"/>
    <cellStyle name="20% - 强调文字颜色 5 206" xfId="2982"/>
    <cellStyle name="20% - 强调文字颜色 5 207" xfId="2996"/>
    <cellStyle name="20% - 强调文字颜色 5 208" xfId="3010"/>
    <cellStyle name="20% - 强调文字颜色 5 209" xfId="3024"/>
    <cellStyle name="20% - 强调文字颜色 5 21" xfId="391"/>
    <cellStyle name="20% - 强调文字颜色 5 210" xfId="3038"/>
    <cellStyle name="20% - 强调文字颜色 5 211" xfId="3052"/>
    <cellStyle name="20% - 强调文字颜色 5 212" xfId="3066"/>
    <cellStyle name="20% - 强调文字颜色 5 213" xfId="3080"/>
    <cellStyle name="20% - 强调文字颜色 5 214" xfId="3094"/>
    <cellStyle name="20% - 强调文字颜色 5 215" xfId="3108"/>
    <cellStyle name="20% - 强调文字颜色 5 216" xfId="3122"/>
    <cellStyle name="20% - 强调文字颜色 5 217" xfId="3136"/>
    <cellStyle name="20% - 强调文字颜色 5 218" xfId="3150"/>
    <cellStyle name="20% - 强调文字颜色 5 219" xfId="3164"/>
    <cellStyle name="20% - 强调文字颜色 5 22" xfId="405"/>
    <cellStyle name="20% - 强调文字颜色 5 220" xfId="3178"/>
    <cellStyle name="20% - 强调文字颜色 5 221" xfId="3192"/>
    <cellStyle name="20% - 强调文字颜色 5 222" xfId="3206"/>
    <cellStyle name="20% - 强调文字颜色 5 223" xfId="3220"/>
    <cellStyle name="20% - 强调文字颜色 5 224" xfId="3234"/>
    <cellStyle name="20% - 强调文字颜色 5 225" xfId="3248"/>
    <cellStyle name="20% - 强调文字颜色 5 226" xfId="3262"/>
    <cellStyle name="20% - 强调文字颜色 5 227" xfId="3276"/>
    <cellStyle name="20% - 强调文字颜色 5 228" xfId="3290"/>
    <cellStyle name="20% - 强调文字颜色 5 229" xfId="3304"/>
    <cellStyle name="20% - 强调文字颜色 5 23" xfId="419"/>
    <cellStyle name="20% - 强调文字颜色 5 230" xfId="3318"/>
    <cellStyle name="20% - 强调文字颜色 5 231" xfId="3332"/>
    <cellStyle name="20% - 强调文字颜色 5 232" xfId="3346"/>
    <cellStyle name="20% - 强调文字颜色 5 233" xfId="3360"/>
    <cellStyle name="20% - 强调文字颜色 5 234" xfId="3374"/>
    <cellStyle name="20% - 强调文字颜色 5 235" xfId="3388"/>
    <cellStyle name="20% - 强调文字颜色 5 236" xfId="3402"/>
    <cellStyle name="20% - 强调文字颜色 5 237" xfId="3416"/>
    <cellStyle name="20% - 强调文字颜色 5 238" xfId="3430"/>
    <cellStyle name="20% - 强调文字颜色 5 239" xfId="3444"/>
    <cellStyle name="20% - 强调文字颜色 5 24" xfId="433"/>
    <cellStyle name="20% - 强调文字颜色 5 240" xfId="3458"/>
    <cellStyle name="20% - 强调文字颜色 5 241" xfId="3472"/>
    <cellStyle name="20% - 强调文字颜色 5 242" xfId="3486"/>
    <cellStyle name="20% - 强调文字颜色 5 243" xfId="3500"/>
    <cellStyle name="20% - 强调文字颜色 5 244" xfId="3514"/>
    <cellStyle name="20% - 强调文字颜色 5 245" xfId="3528"/>
    <cellStyle name="20% - 强调文字颜色 5 246" xfId="3542"/>
    <cellStyle name="20% - 强调文字颜色 5 247" xfId="3556"/>
    <cellStyle name="20% - 强调文字颜色 5 248" xfId="3570"/>
    <cellStyle name="20% - 强调文字颜色 5 249" xfId="3584"/>
    <cellStyle name="20% - 强调文字颜色 5 25" xfId="447"/>
    <cellStyle name="20% - 强调文字颜色 5 250" xfId="3598"/>
    <cellStyle name="20% - 强调文字颜色 5 251" xfId="3612"/>
    <cellStyle name="20% - 强调文字颜色 5 252" xfId="3626"/>
    <cellStyle name="20% - 强调文字颜色 5 253" xfId="3640"/>
    <cellStyle name="20% - 强调文字颜色 5 254" xfId="3654"/>
    <cellStyle name="20% - 强调文字颜色 5 255" xfId="3668"/>
    <cellStyle name="20% - 强调文字颜色 5 256" xfId="3682"/>
    <cellStyle name="20% - 强调文字颜色 5 257" xfId="3696"/>
    <cellStyle name="20% - 强调文字颜色 5 258" xfId="3710"/>
    <cellStyle name="20% - 强调文字颜色 5 259" xfId="3724"/>
    <cellStyle name="20% - 强调文字颜色 5 26" xfId="461"/>
    <cellStyle name="20% - 强调文字颜色 5 260" xfId="3738"/>
    <cellStyle name="20% - 强调文字颜色 5 261" xfId="3752"/>
    <cellStyle name="20% - 强调文字颜色 5 262" xfId="3766"/>
    <cellStyle name="20% - 强调文字颜色 5 263" xfId="3780"/>
    <cellStyle name="20% - 强调文字颜色 5 264" xfId="3794"/>
    <cellStyle name="20% - 强调文字颜色 5 265" xfId="3808"/>
    <cellStyle name="20% - 强调文字颜色 5 266" xfId="3822"/>
    <cellStyle name="20% - 强调文字颜色 5 267" xfId="3836"/>
    <cellStyle name="20% - 强调文字颜色 5 268" xfId="3850"/>
    <cellStyle name="20% - 强调文字颜色 5 269" xfId="3864"/>
    <cellStyle name="20% - 强调文字颜色 5 27" xfId="475"/>
    <cellStyle name="20% - 强调文字颜色 5 270" xfId="3878"/>
    <cellStyle name="20% - 强调文字颜色 5 271" xfId="3892"/>
    <cellStyle name="20% - 强调文字颜色 5 272" xfId="3906"/>
    <cellStyle name="20% - 强调文字颜色 5 273" xfId="3920"/>
    <cellStyle name="20% - 强调文字颜色 5 274" xfId="3934"/>
    <cellStyle name="20% - 强调文字颜色 5 275" xfId="3948"/>
    <cellStyle name="20% - 强调文字颜色 5 276" xfId="3962"/>
    <cellStyle name="20% - 强调文字颜色 5 277" xfId="3976"/>
    <cellStyle name="20% - 强调文字颜色 5 28" xfId="489"/>
    <cellStyle name="20% - 强调文字颜色 5 29" xfId="503"/>
    <cellStyle name="20% - 强调文字颜色 5 3" xfId="139"/>
    <cellStyle name="20% - 强调文字颜色 5 30" xfId="517"/>
    <cellStyle name="20% - 强调文字颜色 5 31" xfId="531"/>
    <cellStyle name="20% - 强调文字颜色 5 32" xfId="545"/>
    <cellStyle name="20% - 强调文字颜色 5 33" xfId="559"/>
    <cellStyle name="20% - 强调文字颜色 5 34" xfId="573"/>
    <cellStyle name="20% - 强调文字颜色 5 35" xfId="587"/>
    <cellStyle name="20% - 强调文字颜色 5 36" xfId="601"/>
    <cellStyle name="20% - 强调文字颜色 5 37" xfId="615"/>
    <cellStyle name="20% - 强调文字颜色 5 38" xfId="629"/>
    <cellStyle name="20% - 强调文字颜色 5 39" xfId="643"/>
    <cellStyle name="20% - 强调文字颜色 5 4" xfId="153"/>
    <cellStyle name="20% - 强调文字颜色 5 40" xfId="657"/>
    <cellStyle name="20% - 强调文字颜色 5 41" xfId="671"/>
    <cellStyle name="20% - 强调文字颜色 5 42" xfId="685"/>
    <cellStyle name="20% - 强调文字颜色 5 43" xfId="699"/>
    <cellStyle name="20% - 强调文字颜色 5 44" xfId="713"/>
    <cellStyle name="20% - 强调文字颜色 5 45" xfId="727"/>
    <cellStyle name="20% - 强调文字颜色 5 46" xfId="741"/>
    <cellStyle name="20% - 强调文字颜色 5 47" xfId="755"/>
    <cellStyle name="20% - 强调文字颜色 5 48" xfId="769"/>
    <cellStyle name="20% - 强调文字颜色 5 49" xfId="783"/>
    <cellStyle name="20% - 强调文字颜色 5 5" xfId="167"/>
    <cellStyle name="20% - 强调文字颜色 5 50" xfId="797"/>
    <cellStyle name="20% - 强调文字颜色 5 51" xfId="811"/>
    <cellStyle name="20% - 强调文字颜色 5 52" xfId="825"/>
    <cellStyle name="20% - 强调文字颜色 5 53" xfId="839"/>
    <cellStyle name="20% - 强调文字颜色 5 54" xfId="853"/>
    <cellStyle name="20% - 强调文字颜色 5 55" xfId="867"/>
    <cellStyle name="20% - 强调文字颜色 5 56" xfId="881"/>
    <cellStyle name="20% - 强调文字颜色 5 57" xfId="895"/>
    <cellStyle name="20% - 强调文字颜色 5 58" xfId="909"/>
    <cellStyle name="20% - 强调文字颜色 5 59" xfId="923"/>
    <cellStyle name="20% - 强调文字颜色 5 6" xfId="181"/>
    <cellStyle name="20% - 强调文字颜色 5 60" xfId="937"/>
    <cellStyle name="20% - 强调文字颜色 5 61" xfId="951"/>
    <cellStyle name="20% - 强调文字颜色 5 62" xfId="965"/>
    <cellStyle name="20% - 强调文字颜色 5 63" xfId="979"/>
    <cellStyle name="20% - 强调文字颜色 5 64" xfId="993"/>
    <cellStyle name="20% - 强调文字颜色 5 65" xfId="1007"/>
    <cellStyle name="20% - 强调文字颜色 5 66" xfId="1021"/>
    <cellStyle name="20% - 强调文字颜色 5 67" xfId="1035"/>
    <cellStyle name="20% - 强调文字颜色 5 68" xfId="1049"/>
    <cellStyle name="20% - 强调文字颜色 5 69" xfId="1063"/>
    <cellStyle name="20% - 强调文字颜色 5 7" xfId="195"/>
    <cellStyle name="20% - 强调文字颜色 5 70" xfId="1077"/>
    <cellStyle name="20% - 强调文字颜色 5 71" xfId="1091"/>
    <cellStyle name="20% - 强调文字颜色 5 72" xfId="1105"/>
    <cellStyle name="20% - 强调文字颜色 5 73" xfId="1119"/>
    <cellStyle name="20% - 强调文字颜色 5 74" xfId="1133"/>
    <cellStyle name="20% - 强调文字颜色 5 75" xfId="1147"/>
    <cellStyle name="20% - 强调文字颜色 5 76" xfId="1161"/>
    <cellStyle name="20% - 强调文字颜色 5 77" xfId="1175"/>
    <cellStyle name="20% - 强调文字颜色 5 78" xfId="1189"/>
    <cellStyle name="20% - 强调文字颜色 5 79" xfId="1203"/>
    <cellStyle name="20% - 强调文字颜色 5 8" xfId="209"/>
    <cellStyle name="20% - 强调文字颜色 5 80" xfId="1217"/>
    <cellStyle name="20% - 强调文字颜色 5 81" xfId="1231"/>
    <cellStyle name="20% - 强调文字颜色 5 82" xfId="1245"/>
    <cellStyle name="20% - 强调文字颜色 5 83" xfId="1259"/>
    <cellStyle name="20% - 强调文字颜色 5 84" xfId="1273"/>
    <cellStyle name="20% - 强调文字颜色 5 85" xfId="1287"/>
    <cellStyle name="20% - 强调文字颜色 5 86" xfId="1301"/>
    <cellStyle name="20% - 强调文字颜色 5 87" xfId="1315"/>
    <cellStyle name="20% - 强调文字颜色 5 88" xfId="1329"/>
    <cellStyle name="20% - 强调文字颜色 5 89" xfId="1343"/>
    <cellStyle name="20% - 强调文字颜色 5 9" xfId="223"/>
    <cellStyle name="20% - 强调文字颜色 5 90" xfId="1357"/>
    <cellStyle name="20% - 强调文字颜色 5 91" xfId="1371"/>
    <cellStyle name="20% - 强调文字颜色 5 92" xfId="1385"/>
    <cellStyle name="20% - 强调文字颜色 5 93" xfId="1399"/>
    <cellStyle name="20% - 强调文字颜色 5 94" xfId="1413"/>
    <cellStyle name="20% - 强调文字颜色 5 95" xfId="1427"/>
    <cellStyle name="20% - 强调文字颜色 5 96" xfId="1441"/>
    <cellStyle name="20% - 强调文字颜色 5 97" xfId="1456"/>
    <cellStyle name="20% - 强调文字颜色 5 98" xfId="1470"/>
    <cellStyle name="20% - 强调文字颜色 5 99" xfId="1484"/>
    <cellStyle name="20% - 强调文字颜色 6" xfId="104" builtinId="50" customBuiltin="1"/>
    <cellStyle name="20% - 强调文字颜色 6 10" xfId="239"/>
    <cellStyle name="20% - 强调文字颜色 6 100" xfId="1500"/>
    <cellStyle name="20% - 强调文字颜色 6 101" xfId="1514"/>
    <cellStyle name="20% - 强调文字颜色 6 102" xfId="1528"/>
    <cellStyle name="20% - 强调文字颜色 6 103" xfId="1542"/>
    <cellStyle name="20% - 强调文字颜色 6 104" xfId="1556"/>
    <cellStyle name="20% - 强调文字颜色 6 105" xfId="1570"/>
    <cellStyle name="20% - 强调文字颜色 6 106" xfId="1584"/>
    <cellStyle name="20% - 强调文字颜色 6 107" xfId="1598"/>
    <cellStyle name="20% - 强调文字颜色 6 108" xfId="1612"/>
    <cellStyle name="20% - 强调文字颜色 6 109" xfId="1626"/>
    <cellStyle name="20% - 强调文字颜色 6 11" xfId="253"/>
    <cellStyle name="20% - 强调文字颜色 6 110" xfId="1640"/>
    <cellStyle name="20% - 强调文字颜色 6 111" xfId="1654"/>
    <cellStyle name="20% - 强调文字颜色 6 112" xfId="1668"/>
    <cellStyle name="20% - 强调文字颜色 6 113" xfId="1682"/>
    <cellStyle name="20% - 强调文字颜色 6 114" xfId="1696"/>
    <cellStyle name="20% - 强调文字颜色 6 115" xfId="1710"/>
    <cellStyle name="20% - 强调文字颜色 6 116" xfId="1724"/>
    <cellStyle name="20% - 强调文字颜色 6 117" xfId="1738"/>
    <cellStyle name="20% - 强调文字颜色 6 118" xfId="1752"/>
    <cellStyle name="20% - 强调文字颜色 6 119" xfId="1766"/>
    <cellStyle name="20% - 强调文字颜色 6 12" xfId="267"/>
    <cellStyle name="20% - 强调文字颜色 6 120" xfId="1780"/>
    <cellStyle name="20% - 强调文字颜色 6 121" xfId="1794"/>
    <cellStyle name="20% - 强调文字颜色 6 122" xfId="1808"/>
    <cellStyle name="20% - 强调文字颜色 6 123" xfId="1822"/>
    <cellStyle name="20% - 强调文字颜色 6 124" xfId="1836"/>
    <cellStyle name="20% - 强调文字颜色 6 125" xfId="1850"/>
    <cellStyle name="20% - 强调文字颜色 6 126" xfId="1864"/>
    <cellStyle name="20% - 强调文字颜色 6 127" xfId="1878"/>
    <cellStyle name="20% - 强调文字颜色 6 128" xfId="1892"/>
    <cellStyle name="20% - 强调文字颜色 6 129" xfId="1906"/>
    <cellStyle name="20% - 强调文字颜色 6 13" xfId="281"/>
    <cellStyle name="20% - 强调文字颜色 6 130" xfId="1920"/>
    <cellStyle name="20% - 强调文字颜色 6 131" xfId="1934"/>
    <cellStyle name="20% - 强调文字颜色 6 132" xfId="1948"/>
    <cellStyle name="20% - 强调文字颜色 6 133" xfId="1962"/>
    <cellStyle name="20% - 强调文字颜色 6 134" xfId="1976"/>
    <cellStyle name="20% - 强调文字颜色 6 135" xfId="1990"/>
    <cellStyle name="20% - 强调文字颜色 6 136" xfId="2004"/>
    <cellStyle name="20% - 强调文字颜色 6 137" xfId="2018"/>
    <cellStyle name="20% - 强调文字颜色 6 138" xfId="2032"/>
    <cellStyle name="20% - 强调文字颜色 6 139" xfId="2046"/>
    <cellStyle name="20% - 强调文字颜色 6 14" xfId="295"/>
    <cellStyle name="20% - 强调文字颜色 6 140" xfId="2060"/>
    <cellStyle name="20% - 强调文字颜色 6 141" xfId="2074"/>
    <cellStyle name="20% - 强调文字颜色 6 142" xfId="2088"/>
    <cellStyle name="20% - 强调文字颜色 6 143" xfId="2102"/>
    <cellStyle name="20% - 强调文字颜色 6 144" xfId="2116"/>
    <cellStyle name="20% - 强调文字颜色 6 145" xfId="2130"/>
    <cellStyle name="20% - 强调文字颜色 6 146" xfId="2144"/>
    <cellStyle name="20% - 强调文字颜色 6 147" xfId="2158"/>
    <cellStyle name="20% - 强调文字颜色 6 148" xfId="2172"/>
    <cellStyle name="20% - 强调文字颜色 6 149" xfId="2186"/>
    <cellStyle name="20% - 强调文字颜色 6 15" xfId="309"/>
    <cellStyle name="20% - 强调文字颜色 6 150" xfId="2200"/>
    <cellStyle name="20% - 强调文字颜色 6 151" xfId="2214"/>
    <cellStyle name="20% - 强调文字颜色 6 152" xfId="2228"/>
    <cellStyle name="20% - 强调文字颜色 6 153" xfId="2242"/>
    <cellStyle name="20% - 强调文字颜色 6 154" xfId="2256"/>
    <cellStyle name="20% - 强调文字颜色 6 155" xfId="2270"/>
    <cellStyle name="20% - 强调文字颜色 6 156" xfId="2284"/>
    <cellStyle name="20% - 强调文字颜色 6 157" xfId="2298"/>
    <cellStyle name="20% - 强调文字颜色 6 158" xfId="2312"/>
    <cellStyle name="20% - 强调文字颜色 6 159" xfId="2326"/>
    <cellStyle name="20% - 强调文字颜色 6 16" xfId="323"/>
    <cellStyle name="20% - 强调文字颜色 6 160" xfId="2340"/>
    <cellStyle name="20% - 强调文字颜色 6 161" xfId="2354"/>
    <cellStyle name="20% - 强调文字颜色 6 162" xfId="2368"/>
    <cellStyle name="20% - 强调文字颜色 6 163" xfId="2382"/>
    <cellStyle name="20% - 强调文字颜色 6 164" xfId="2396"/>
    <cellStyle name="20% - 强调文字颜色 6 165" xfId="2410"/>
    <cellStyle name="20% - 强调文字颜色 6 166" xfId="2424"/>
    <cellStyle name="20% - 强调文字颜色 6 167" xfId="2438"/>
    <cellStyle name="20% - 强调文字颜色 6 168" xfId="2452"/>
    <cellStyle name="20% - 强调文字颜色 6 169" xfId="2466"/>
    <cellStyle name="20% - 强调文字颜色 6 17" xfId="337"/>
    <cellStyle name="20% - 强调文字颜色 6 170" xfId="2480"/>
    <cellStyle name="20% - 强调文字颜色 6 171" xfId="2494"/>
    <cellStyle name="20% - 强调文字颜色 6 172" xfId="2508"/>
    <cellStyle name="20% - 强调文字颜色 6 173" xfId="2522"/>
    <cellStyle name="20% - 强调文字颜色 6 174" xfId="2536"/>
    <cellStyle name="20% - 强调文字颜色 6 175" xfId="2550"/>
    <cellStyle name="20% - 强调文字颜色 6 176" xfId="2564"/>
    <cellStyle name="20% - 强调文字颜色 6 177" xfId="2578"/>
    <cellStyle name="20% - 强调文字颜色 6 178" xfId="2592"/>
    <cellStyle name="20% - 强调文字颜色 6 179" xfId="2606"/>
    <cellStyle name="20% - 强调文字颜色 6 18" xfId="351"/>
    <cellStyle name="20% - 强调文字颜色 6 180" xfId="2620"/>
    <cellStyle name="20% - 强调文字颜色 6 181" xfId="2634"/>
    <cellStyle name="20% - 强调文字颜色 6 182" xfId="2648"/>
    <cellStyle name="20% - 强调文字颜色 6 183" xfId="2662"/>
    <cellStyle name="20% - 强调文字颜色 6 184" xfId="2676"/>
    <cellStyle name="20% - 强调文字颜色 6 185" xfId="2690"/>
    <cellStyle name="20% - 强调文字颜色 6 186" xfId="2704"/>
    <cellStyle name="20% - 强调文字颜色 6 187" xfId="2718"/>
    <cellStyle name="20% - 强调文字颜色 6 188" xfId="2732"/>
    <cellStyle name="20% - 强调文字颜色 6 189" xfId="2746"/>
    <cellStyle name="20% - 强调文字颜色 6 19" xfId="365"/>
    <cellStyle name="20% - 强调文字颜色 6 190" xfId="2760"/>
    <cellStyle name="20% - 强调文字颜色 6 191" xfId="2774"/>
    <cellStyle name="20% - 强调文字颜色 6 192" xfId="2788"/>
    <cellStyle name="20% - 强调文字颜色 6 193" xfId="2802"/>
    <cellStyle name="20% - 强调文字颜色 6 194" xfId="2816"/>
    <cellStyle name="20% - 强调文字颜色 6 195" xfId="2830"/>
    <cellStyle name="20% - 强调文字颜色 6 196" xfId="2844"/>
    <cellStyle name="20% - 强调文字颜色 6 197" xfId="2858"/>
    <cellStyle name="20% - 强调文字颜色 6 198" xfId="2872"/>
    <cellStyle name="20% - 强调文字颜色 6 199" xfId="2886"/>
    <cellStyle name="20% - 强调文字颜色 6 2" xfId="127"/>
    <cellStyle name="20% - 强调文字颜色 6 20" xfId="379"/>
    <cellStyle name="20% - 强调文字颜色 6 200" xfId="2900"/>
    <cellStyle name="20% - 强调文字颜色 6 201" xfId="2914"/>
    <cellStyle name="20% - 强调文字颜色 6 202" xfId="2928"/>
    <cellStyle name="20% - 强调文字颜色 6 203" xfId="2942"/>
    <cellStyle name="20% - 强调文字颜色 6 204" xfId="2956"/>
    <cellStyle name="20% - 强调文字颜色 6 205" xfId="2970"/>
    <cellStyle name="20% - 强调文字颜色 6 206" xfId="2984"/>
    <cellStyle name="20% - 强调文字颜色 6 207" xfId="2998"/>
    <cellStyle name="20% - 强调文字颜色 6 208" xfId="3012"/>
    <cellStyle name="20% - 强调文字颜色 6 209" xfId="3026"/>
    <cellStyle name="20% - 强调文字颜色 6 21" xfId="393"/>
    <cellStyle name="20% - 强调文字颜色 6 210" xfId="3040"/>
    <cellStyle name="20% - 强调文字颜色 6 211" xfId="3054"/>
    <cellStyle name="20% - 强调文字颜色 6 212" xfId="3068"/>
    <cellStyle name="20% - 强调文字颜色 6 213" xfId="3082"/>
    <cellStyle name="20% - 强调文字颜色 6 214" xfId="3096"/>
    <cellStyle name="20% - 强调文字颜色 6 215" xfId="3110"/>
    <cellStyle name="20% - 强调文字颜色 6 216" xfId="3124"/>
    <cellStyle name="20% - 强调文字颜色 6 217" xfId="3138"/>
    <cellStyle name="20% - 强调文字颜色 6 218" xfId="3152"/>
    <cellStyle name="20% - 强调文字颜色 6 219" xfId="3166"/>
    <cellStyle name="20% - 强调文字颜色 6 22" xfId="407"/>
    <cellStyle name="20% - 强调文字颜色 6 220" xfId="3180"/>
    <cellStyle name="20% - 强调文字颜色 6 221" xfId="3194"/>
    <cellStyle name="20% - 强调文字颜色 6 222" xfId="3208"/>
    <cellStyle name="20% - 强调文字颜色 6 223" xfId="3222"/>
    <cellStyle name="20% - 强调文字颜色 6 224" xfId="3236"/>
    <cellStyle name="20% - 强调文字颜色 6 225" xfId="3250"/>
    <cellStyle name="20% - 强调文字颜色 6 226" xfId="3264"/>
    <cellStyle name="20% - 强调文字颜色 6 227" xfId="3278"/>
    <cellStyle name="20% - 强调文字颜色 6 228" xfId="3292"/>
    <cellStyle name="20% - 强调文字颜色 6 229" xfId="3306"/>
    <cellStyle name="20% - 强调文字颜色 6 23" xfId="421"/>
    <cellStyle name="20% - 强调文字颜色 6 230" xfId="3320"/>
    <cellStyle name="20% - 强调文字颜色 6 231" xfId="3334"/>
    <cellStyle name="20% - 强调文字颜色 6 232" xfId="3348"/>
    <cellStyle name="20% - 强调文字颜色 6 233" xfId="3362"/>
    <cellStyle name="20% - 强调文字颜色 6 234" xfId="3376"/>
    <cellStyle name="20% - 强调文字颜色 6 235" xfId="3390"/>
    <cellStyle name="20% - 强调文字颜色 6 236" xfId="3404"/>
    <cellStyle name="20% - 强调文字颜色 6 237" xfId="3418"/>
    <cellStyle name="20% - 强调文字颜色 6 238" xfId="3432"/>
    <cellStyle name="20% - 强调文字颜色 6 239" xfId="3446"/>
    <cellStyle name="20% - 强调文字颜色 6 24" xfId="435"/>
    <cellStyle name="20% - 强调文字颜色 6 240" xfId="3460"/>
    <cellStyle name="20% - 强调文字颜色 6 241" xfId="3474"/>
    <cellStyle name="20% - 强调文字颜色 6 242" xfId="3488"/>
    <cellStyle name="20% - 强调文字颜色 6 243" xfId="3502"/>
    <cellStyle name="20% - 强调文字颜色 6 244" xfId="3516"/>
    <cellStyle name="20% - 强调文字颜色 6 245" xfId="3530"/>
    <cellStyle name="20% - 强调文字颜色 6 246" xfId="3544"/>
    <cellStyle name="20% - 强调文字颜色 6 247" xfId="3558"/>
    <cellStyle name="20% - 强调文字颜色 6 248" xfId="3572"/>
    <cellStyle name="20% - 强调文字颜色 6 249" xfId="3586"/>
    <cellStyle name="20% - 强调文字颜色 6 25" xfId="449"/>
    <cellStyle name="20% - 强调文字颜色 6 250" xfId="3600"/>
    <cellStyle name="20% - 强调文字颜色 6 251" xfId="3614"/>
    <cellStyle name="20% - 强调文字颜色 6 252" xfId="3628"/>
    <cellStyle name="20% - 强调文字颜色 6 253" xfId="3642"/>
    <cellStyle name="20% - 强调文字颜色 6 254" xfId="3656"/>
    <cellStyle name="20% - 强调文字颜色 6 255" xfId="3670"/>
    <cellStyle name="20% - 强调文字颜色 6 256" xfId="3684"/>
    <cellStyle name="20% - 强调文字颜色 6 257" xfId="3698"/>
    <cellStyle name="20% - 强调文字颜色 6 258" xfId="3712"/>
    <cellStyle name="20% - 强调文字颜色 6 259" xfId="3726"/>
    <cellStyle name="20% - 强调文字颜色 6 26" xfId="463"/>
    <cellStyle name="20% - 强调文字颜色 6 260" xfId="3740"/>
    <cellStyle name="20% - 强调文字颜色 6 261" xfId="3754"/>
    <cellStyle name="20% - 强调文字颜色 6 262" xfId="3768"/>
    <cellStyle name="20% - 强调文字颜色 6 263" xfId="3782"/>
    <cellStyle name="20% - 强调文字颜色 6 264" xfId="3796"/>
    <cellStyle name="20% - 强调文字颜色 6 265" xfId="3810"/>
    <cellStyle name="20% - 强调文字颜色 6 266" xfId="3824"/>
    <cellStyle name="20% - 强调文字颜色 6 267" xfId="3838"/>
    <cellStyle name="20% - 强调文字颜色 6 268" xfId="3852"/>
    <cellStyle name="20% - 强调文字颜色 6 269" xfId="3866"/>
    <cellStyle name="20% - 强调文字颜色 6 27" xfId="477"/>
    <cellStyle name="20% - 强调文字颜色 6 270" xfId="3880"/>
    <cellStyle name="20% - 强调文字颜色 6 271" xfId="3894"/>
    <cellStyle name="20% - 强调文字颜色 6 272" xfId="3908"/>
    <cellStyle name="20% - 强调文字颜色 6 273" xfId="3922"/>
    <cellStyle name="20% - 强调文字颜色 6 274" xfId="3936"/>
    <cellStyle name="20% - 强调文字颜色 6 275" xfId="3950"/>
    <cellStyle name="20% - 强调文字颜色 6 276" xfId="3964"/>
    <cellStyle name="20% - 强调文字颜色 6 277" xfId="3978"/>
    <cellStyle name="20% - 强调文字颜色 6 28" xfId="491"/>
    <cellStyle name="20% - 强调文字颜色 6 29" xfId="505"/>
    <cellStyle name="20% - 强调文字颜色 6 3" xfId="141"/>
    <cellStyle name="20% - 强调文字颜色 6 30" xfId="519"/>
    <cellStyle name="20% - 强调文字颜色 6 31" xfId="533"/>
    <cellStyle name="20% - 强调文字颜色 6 32" xfId="547"/>
    <cellStyle name="20% - 强调文字颜色 6 33" xfId="561"/>
    <cellStyle name="20% - 强调文字颜色 6 34" xfId="575"/>
    <cellStyle name="20% - 强调文字颜色 6 35" xfId="589"/>
    <cellStyle name="20% - 强调文字颜色 6 36" xfId="603"/>
    <cellStyle name="20% - 强调文字颜色 6 37" xfId="617"/>
    <cellStyle name="20% - 强调文字颜色 6 38" xfId="631"/>
    <cellStyle name="20% - 强调文字颜色 6 39" xfId="645"/>
    <cellStyle name="20% - 强调文字颜色 6 4" xfId="155"/>
    <cellStyle name="20% - 强调文字颜色 6 40" xfId="659"/>
    <cellStyle name="20% - 强调文字颜色 6 41" xfId="673"/>
    <cellStyle name="20% - 强调文字颜色 6 42" xfId="687"/>
    <cellStyle name="20% - 强调文字颜色 6 43" xfId="701"/>
    <cellStyle name="20% - 强调文字颜色 6 44" xfId="715"/>
    <cellStyle name="20% - 强调文字颜色 6 45" xfId="729"/>
    <cellStyle name="20% - 强调文字颜色 6 46" xfId="743"/>
    <cellStyle name="20% - 强调文字颜色 6 47" xfId="757"/>
    <cellStyle name="20% - 强调文字颜色 6 48" xfId="771"/>
    <cellStyle name="20% - 强调文字颜色 6 49" xfId="785"/>
    <cellStyle name="20% - 强调文字颜色 6 5" xfId="169"/>
    <cellStyle name="20% - 强调文字颜色 6 50" xfId="799"/>
    <cellStyle name="20% - 强调文字颜色 6 51" xfId="813"/>
    <cellStyle name="20% - 强调文字颜色 6 52" xfId="827"/>
    <cellStyle name="20% - 强调文字颜色 6 53" xfId="841"/>
    <cellStyle name="20% - 强调文字颜色 6 54" xfId="855"/>
    <cellStyle name="20% - 强调文字颜色 6 55" xfId="869"/>
    <cellStyle name="20% - 强调文字颜色 6 56" xfId="883"/>
    <cellStyle name="20% - 强调文字颜色 6 57" xfId="897"/>
    <cellStyle name="20% - 强调文字颜色 6 58" xfId="911"/>
    <cellStyle name="20% - 强调文字颜色 6 59" xfId="925"/>
    <cellStyle name="20% - 强调文字颜色 6 6" xfId="183"/>
    <cellStyle name="20% - 强调文字颜色 6 60" xfId="939"/>
    <cellStyle name="20% - 强调文字颜色 6 61" xfId="953"/>
    <cellStyle name="20% - 强调文字颜色 6 62" xfId="967"/>
    <cellStyle name="20% - 强调文字颜色 6 63" xfId="981"/>
    <cellStyle name="20% - 强调文字颜色 6 64" xfId="995"/>
    <cellStyle name="20% - 强调文字颜色 6 65" xfId="1009"/>
    <cellStyle name="20% - 强调文字颜色 6 66" xfId="1023"/>
    <cellStyle name="20% - 强调文字颜色 6 67" xfId="1037"/>
    <cellStyle name="20% - 强调文字颜色 6 68" xfId="1051"/>
    <cellStyle name="20% - 强调文字颜色 6 69" xfId="1065"/>
    <cellStyle name="20% - 强调文字颜色 6 7" xfId="197"/>
    <cellStyle name="20% - 强调文字颜色 6 70" xfId="1079"/>
    <cellStyle name="20% - 强调文字颜色 6 71" xfId="1093"/>
    <cellStyle name="20% - 强调文字颜色 6 72" xfId="1107"/>
    <cellStyle name="20% - 强调文字颜色 6 73" xfId="1121"/>
    <cellStyle name="20% - 强调文字颜色 6 74" xfId="1135"/>
    <cellStyle name="20% - 强调文字颜色 6 75" xfId="1149"/>
    <cellStyle name="20% - 强调文字颜色 6 76" xfId="1163"/>
    <cellStyle name="20% - 强调文字颜色 6 77" xfId="1177"/>
    <cellStyle name="20% - 强调文字颜色 6 78" xfId="1191"/>
    <cellStyle name="20% - 强调文字颜色 6 79" xfId="1205"/>
    <cellStyle name="20% - 强调文字颜色 6 8" xfId="211"/>
    <cellStyle name="20% - 强调文字颜色 6 80" xfId="1219"/>
    <cellStyle name="20% - 强调文字颜色 6 81" xfId="1233"/>
    <cellStyle name="20% - 强调文字颜色 6 82" xfId="1247"/>
    <cellStyle name="20% - 强调文字颜色 6 83" xfId="1261"/>
    <cellStyle name="20% - 强调文字颜色 6 84" xfId="1275"/>
    <cellStyle name="20% - 强调文字颜色 6 85" xfId="1289"/>
    <cellStyle name="20% - 强调文字颜色 6 86" xfId="1303"/>
    <cellStyle name="20% - 强调文字颜色 6 87" xfId="1317"/>
    <cellStyle name="20% - 强调文字颜色 6 88" xfId="1331"/>
    <cellStyle name="20% - 强调文字颜色 6 89" xfId="1345"/>
    <cellStyle name="20% - 强调文字颜色 6 9" xfId="225"/>
    <cellStyle name="20% - 强调文字颜色 6 90" xfId="1359"/>
    <cellStyle name="20% - 强调文字颜色 6 91" xfId="1373"/>
    <cellStyle name="20% - 强调文字颜色 6 92" xfId="1387"/>
    <cellStyle name="20% - 强调文字颜色 6 93" xfId="1401"/>
    <cellStyle name="20% - 强调文字颜色 6 94" xfId="1415"/>
    <cellStyle name="20% - 强调文字颜色 6 95" xfId="1429"/>
    <cellStyle name="20% - 强调文字颜色 6 96" xfId="1443"/>
    <cellStyle name="20% - 强调文字颜色 6 97" xfId="1458"/>
    <cellStyle name="20% - 强调文字颜色 6 98" xfId="1472"/>
    <cellStyle name="20% - 强调文字颜色 6 99" xfId="1486"/>
    <cellStyle name="40% - 强调文字颜色 1" xfId="85" builtinId="31" customBuiltin="1"/>
    <cellStyle name="40% - 强调文字颜色 1 10" xfId="230"/>
    <cellStyle name="40% - 强调文字颜色 1 100" xfId="1491"/>
    <cellStyle name="40% - 强调文字颜色 1 101" xfId="1505"/>
    <cellStyle name="40% - 强调文字颜色 1 102" xfId="1519"/>
    <cellStyle name="40% - 强调文字颜色 1 103" xfId="1533"/>
    <cellStyle name="40% - 强调文字颜色 1 104" xfId="1547"/>
    <cellStyle name="40% - 强调文字颜色 1 105" xfId="1561"/>
    <cellStyle name="40% - 强调文字颜色 1 106" xfId="1575"/>
    <cellStyle name="40% - 强调文字颜色 1 107" xfId="1589"/>
    <cellStyle name="40% - 强调文字颜色 1 108" xfId="1603"/>
    <cellStyle name="40% - 强调文字颜色 1 109" xfId="1617"/>
    <cellStyle name="40% - 强调文字颜色 1 11" xfId="244"/>
    <cellStyle name="40% - 强调文字颜色 1 110" xfId="1631"/>
    <cellStyle name="40% - 强调文字颜色 1 111" xfId="1645"/>
    <cellStyle name="40% - 强调文字颜色 1 112" xfId="1659"/>
    <cellStyle name="40% - 强调文字颜色 1 113" xfId="1673"/>
    <cellStyle name="40% - 强调文字颜色 1 114" xfId="1687"/>
    <cellStyle name="40% - 强调文字颜色 1 115" xfId="1701"/>
    <cellStyle name="40% - 强调文字颜色 1 116" xfId="1715"/>
    <cellStyle name="40% - 强调文字颜色 1 117" xfId="1729"/>
    <cellStyle name="40% - 强调文字颜色 1 118" xfId="1743"/>
    <cellStyle name="40% - 强调文字颜色 1 119" xfId="1757"/>
    <cellStyle name="40% - 强调文字颜色 1 12" xfId="258"/>
    <cellStyle name="40% - 强调文字颜色 1 120" xfId="1771"/>
    <cellStyle name="40% - 强调文字颜色 1 121" xfId="1785"/>
    <cellStyle name="40% - 强调文字颜色 1 122" xfId="1799"/>
    <cellStyle name="40% - 强调文字颜色 1 123" xfId="1813"/>
    <cellStyle name="40% - 强调文字颜色 1 124" xfId="1827"/>
    <cellStyle name="40% - 强调文字颜色 1 125" xfId="1841"/>
    <cellStyle name="40% - 强调文字颜色 1 126" xfId="1855"/>
    <cellStyle name="40% - 强调文字颜色 1 127" xfId="1869"/>
    <cellStyle name="40% - 强调文字颜色 1 128" xfId="1883"/>
    <cellStyle name="40% - 强调文字颜色 1 129" xfId="1897"/>
    <cellStyle name="40% - 强调文字颜色 1 13" xfId="272"/>
    <cellStyle name="40% - 强调文字颜色 1 130" xfId="1911"/>
    <cellStyle name="40% - 强调文字颜色 1 131" xfId="1925"/>
    <cellStyle name="40% - 强调文字颜色 1 132" xfId="1939"/>
    <cellStyle name="40% - 强调文字颜色 1 133" xfId="1953"/>
    <cellStyle name="40% - 强调文字颜色 1 134" xfId="1967"/>
    <cellStyle name="40% - 强调文字颜色 1 135" xfId="1981"/>
    <cellStyle name="40% - 强调文字颜色 1 136" xfId="1995"/>
    <cellStyle name="40% - 强调文字颜色 1 137" xfId="2009"/>
    <cellStyle name="40% - 强调文字颜色 1 138" xfId="2023"/>
    <cellStyle name="40% - 强调文字颜色 1 139" xfId="2037"/>
    <cellStyle name="40% - 强调文字颜色 1 14" xfId="286"/>
    <cellStyle name="40% - 强调文字颜色 1 140" xfId="2051"/>
    <cellStyle name="40% - 强调文字颜色 1 141" xfId="2065"/>
    <cellStyle name="40% - 强调文字颜色 1 142" xfId="2079"/>
    <cellStyle name="40% - 强调文字颜色 1 143" xfId="2093"/>
    <cellStyle name="40% - 强调文字颜色 1 144" xfId="2107"/>
    <cellStyle name="40% - 强调文字颜色 1 145" xfId="2121"/>
    <cellStyle name="40% - 强调文字颜色 1 146" xfId="2135"/>
    <cellStyle name="40% - 强调文字颜色 1 147" xfId="2149"/>
    <cellStyle name="40% - 强调文字颜色 1 148" xfId="2163"/>
    <cellStyle name="40% - 强调文字颜色 1 149" xfId="2177"/>
    <cellStyle name="40% - 强调文字颜色 1 15" xfId="300"/>
    <cellStyle name="40% - 强调文字颜色 1 150" xfId="2191"/>
    <cellStyle name="40% - 强调文字颜色 1 151" xfId="2205"/>
    <cellStyle name="40% - 强调文字颜色 1 152" xfId="2219"/>
    <cellStyle name="40% - 强调文字颜色 1 153" xfId="2233"/>
    <cellStyle name="40% - 强调文字颜色 1 154" xfId="2247"/>
    <cellStyle name="40% - 强调文字颜色 1 155" xfId="2261"/>
    <cellStyle name="40% - 强调文字颜色 1 156" xfId="2275"/>
    <cellStyle name="40% - 强调文字颜色 1 157" xfId="2289"/>
    <cellStyle name="40% - 强调文字颜色 1 158" xfId="2303"/>
    <cellStyle name="40% - 强调文字颜色 1 159" xfId="2317"/>
    <cellStyle name="40% - 强调文字颜色 1 16" xfId="314"/>
    <cellStyle name="40% - 强调文字颜色 1 160" xfId="2331"/>
    <cellStyle name="40% - 强调文字颜色 1 161" xfId="2345"/>
    <cellStyle name="40% - 强调文字颜色 1 162" xfId="2359"/>
    <cellStyle name="40% - 强调文字颜色 1 163" xfId="2373"/>
    <cellStyle name="40% - 强调文字颜色 1 164" xfId="2387"/>
    <cellStyle name="40% - 强调文字颜色 1 165" xfId="2401"/>
    <cellStyle name="40% - 强调文字颜色 1 166" xfId="2415"/>
    <cellStyle name="40% - 强调文字颜色 1 167" xfId="2429"/>
    <cellStyle name="40% - 强调文字颜色 1 168" xfId="2443"/>
    <cellStyle name="40% - 强调文字颜色 1 169" xfId="2457"/>
    <cellStyle name="40% - 强调文字颜色 1 17" xfId="328"/>
    <cellStyle name="40% - 强调文字颜色 1 170" xfId="2471"/>
    <cellStyle name="40% - 强调文字颜色 1 171" xfId="2485"/>
    <cellStyle name="40% - 强调文字颜色 1 172" xfId="2499"/>
    <cellStyle name="40% - 强调文字颜色 1 173" xfId="2513"/>
    <cellStyle name="40% - 强调文字颜色 1 174" xfId="2527"/>
    <cellStyle name="40% - 强调文字颜色 1 175" xfId="2541"/>
    <cellStyle name="40% - 强调文字颜色 1 176" xfId="2555"/>
    <cellStyle name="40% - 强调文字颜色 1 177" xfId="2569"/>
    <cellStyle name="40% - 强调文字颜色 1 178" xfId="2583"/>
    <cellStyle name="40% - 强调文字颜色 1 179" xfId="2597"/>
    <cellStyle name="40% - 强调文字颜色 1 18" xfId="342"/>
    <cellStyle name="40% - 强调文字颜色 1 180" xfId="2611"/>
    <cellStyle name="40% - 强调文字颜色 1 181" xfId="2625"/>
    <cellStyle name="40% - 强调文字颜色 1 182" xfId="2639"/>
    <cellStyle name="40% - 强调文字颜色 1 183" xfId="2653"/>
    <cellStyle name="40% - 强调文字颜色 1 184" xfId="2667"/>
    <cellStyle name="40% - 强调文字颜色 1 185" xfId="2681"/>
    <cellStyle name="40% - 强调文字颜色 1 186" xfId="2695"/>
    <cellStyle name="40% - 强调文字颜色 1 187" xfId="2709"/>
    <cellStyle name="40% - 强调文字颜色 1 188" xfId="2723"/>
    <cellStyle name="40% - 强调文字颜色 1 189" xfId="2737"/>
    <cellStyle name="40% - 强调文字颜色 1 19" xfId="356"/>
    <cellStyle name="40% - 强调文字颜色 1 190" xfId="2751"/>
    <cellStyle name="40% - 强调文字颜色 1 191" xfId="2765"/>
    <cellStyle name="40% - 强调文字颜色 1 192" xfId="2779"/>
    <cellStyle name="40% - 强调文字颜色 1 193" xfId="2793"/>
    <cellStyle name="40% - 强调文字颜色 1 194" xfId="2807"/>
    <cellStyle name="40% - 强调文字颜色 1 195" xfId="2821"/>
    <cellStyle name="40% - 强调文字颜色 1 196" xfId="2835"/>
    <cellStyle name="40% - 强调文字颜色 1 197" xfId="2849"/>
    <cellStyle name="40% - 强调文字颜色 1 198" xfId="2863"/>
    <cellStyle name="40% - 强调文字颜色 1 199" xfId="2877"/>
    <cellStyle name="40% - 强调文字颜色 1 2" xfId="118"/>
    <cellStyle name="40% - 强调文字颜色 1 20" xfId="370"/>
    <cellStyle name="40% - 强调文字颜色 1 200" xfId="2891"/>
    <cellStyle name="40% - 强调文字颜色 1 201" xfId="2905"/>
    <cellStyle name="40% - 强调文字颜色 1 202" xfId="2919"/>
    <cellStyle name="40% - 强调文字颜色 1 203" xfId="2933"/>
    <cellStyle name="40% - 强调文字颜色 1 204" xfId="2947"/>
    <cellStyle name="40% - 强调文字颜色 1 205" xfId="2961"/>
    <cellStyle name="40% - 强调文字颜色 1 206" xfId="2975"/>
    <cellStyle name="40% - 强调文字颜色 1 207" xfId="2989"/>
    <cellStyle name="40% - 强调文字颜色 1 208" xfId="3003"/>
    <cellStyle name="40% - 强调文字颜色 1 209" xfId="3017"/>
    <cellStyle name="40% - 强调文字颜色 1 21" xfId="384"/>
    <cellStyle name="40% - 强调文字颜色 1 210" xfId="3031"/>
    <cellStyle name="40% - 强调文字颜色 1 211" xfId="3045"/>
    <cellStyle name="40% - 强调文字颜色 1 212" xfId="3059"/>
    <cellStyle name="40% - 强调文字颜色 1 213" xfId="3073"/>
    <cellStyle name="40% - 强调文字颜色 1 214" xfId="3087"/>
    <cellStyle name="40% - 强调文字颜色 1 215" xfId="3101"/>
    <cellStyle name="40% - 强调文字颜色 1 216" xfId="3115"/>
    <cellStyle name="40% - 强调文字颜色 1 217" xfId="3129"/>
    <cellStyle name="40% - 强调文字颜色 1 218" xfId="3143"/>
    <cellStyle name="40% - 强调文字颜色 1 219" xfId="3157"/>
    <cellStyle name="40% - 强调文字颜色 1 22" xfId="398"/>
    <cellStyle name="40% - 强调文字颜色 1 220" xfId="3171"/>
    <cellStyle name="40% - 强调文字颜色 1 221" xfId="3185"/>
    <cellStyle name="40% - 强调文字颜色 1 222" xfId="3199"/>
    <cellStyle name="40% - 强调文字颜色 1 223" xfId="3213"/>
    <cellStyle name="40% - 强调文字颜色 1 224" xfId="3227"/>
    <cellStyle name="40% - 强调文字颜色 1 225" xfId="3241"/>
    <cellStyle name="40% - 强调文字颜色 1 226" xfId="3255"/>
    <cellStyle name="40% - 强调文字颜色 1 227" xfId="3269"/>
    <cellStyle name="40% - 强调文字颜色 1 228" xfId="3283"/>
    <cellStyle name="40% - 强调文字颜色 1 229" xfId="3297"/>
    <cellStyle name="40% - 强调文字颜色 1 23" xfId="412"/>
    <cellStyle name="40% - 强调文字颜色 1 230" xfId="3311"/>
    <cellStyle name="40% - 强调文字颜色 1 231" xfId="3325"/>
    <cellStyle name="40% - 强调文字颜色 1 232" xfId="3339"/>
    <cellStyle name="40% - 强调文字颜色 1 233" xfId="3353"/>
    <cellStyle name="40% - 强调文字颜色 1 234" xfId="3367"/>
    <cellStyle name="40% - 强调文字颜色 1 235" xfId="3381"/>
    <cellStyle name="40% - 强调文字颜色 1 236" xfId="3395"/>
    <cellStyle name="40% - 强调文字颜色 1 237" xfId="3409"/>
    <cellStyle name="40% - 强调文字颜色 1 238" xfId="3423"/>
    <cellStyle name="40% - 强调文字颜色 1 239" xfId="3437"/>
    <cellStyle name="40% - 强调文字颜色 1 24" xfId="426"/>
    <cellStyle name="40% - 强调文字颜色 1 240" xfId="3451"/>
    <cellStyle name="40% - 强调文字颜色 1 241" xfId="3465"/>
    <cellStyle name="40% - 强调文字颜色 1 242" xfId="3479"/>
    <cellStyle name="40% - 强调文字颜色 1 243" xfId="3493"/>
    <cellStyle name="40% - 强调文字颜色 1 244" xfId="3507"/>
    <cellStyle name="40% - 强调文字颜色 1 245" xfId="3521"/>
    <cellStyle name="40% - 强调文字颜色 1 246" xfId="3535"/>
    <cellStyle name="40% - 强调文字颜色 1 247" xfId="3549"/>
    <cellStyle name="40% - 强调文字颜色 1 248" xfId="3563"/>
    <cellStyle name="40% - 强调文字颜色 1 249" xfId="3577"/>
    <cellStyle name="40% - 强调文字颜色 1 25" xfId="440"/>
    <cellStyle name="40% - 强调文字颜色 1 250" xfId="3591"/>
    <cellStyle name="40% - 强调文字颜色 1 251" xfId="3605"/>
    <cellStyle name="40% - 强调文字颜色 1 252" xfId="3619"/>
    <cellStyle name="40% - 强调文字颜色 1 253" xfId="3633"/>
    <cellStyle name="40% - 强调文字颜色 1 254" xfId="3647"/>
    <cellStyle name="40% - 强调文字颜色 1 255" xfId="3661"/>
    <cellStyle name="40% - 强调文字颜色 1 256" xfId="3675"/>
    <cellStyle name="40% - 强调文字颜色 1 257" xfId="3689"/>
    <cellStyle name="40% - 强调文字颜色 1 258" xfId="3703"/>
    <cellStyle name="40% - 强调文字颜色 1 259" xfId="3717"/>
    <cellStyle name="40% - 强调文字颜色 1 26" xfId="454"/>
    <cellStyle name="40% - 强调文字颜色 1 260" xfId="3731"/>
    <cellStyle name="40% - 强调文字颜色 1 261" xfId="3745"/>
    <cellStyle name="40% - 强调文字颜色 1 262" xfId="3759"/>
    <cellStyle name="40% - 强调文字颜色 1 263" xfId="3773"/>
    <cellStyle name="40% - 强调文字颜色 1 264" xfId="3787"/>
    <cellStyle name="40% - 强调文字颜色 1 265" xfId="3801"/>
    <cellStyle name="40% - 强调文字颜色 1 266" xfId="3815"/>
    <cellStyle name="40% - 强调文字颜色 1 267" xfId="3829"/>
    <cellStyle name="40% - 强调文字颜色 1 268" xfId="3843"/>
    <cellStyle name="40% - 强调文字颜色 1 269" xfId="3857"/>
    <cellStyle name="40% - 强调文字颜色 1 27" xfId="468"/>
    <cellStyle name="40% - 强调文字颜色 1 270" xfId="3871"/>
    <cellStyle name="40% - 强调文字颜色 1 271" xfId="3885"/>
    <cellStyle name="40% - 强调文字颜色 1 272" xfId="3899"/>
    <cellStyle name="40% - 强调文字颜色 1 273" xfId="3913"/>
    <cellStyle name="40% - 强调文字颜色 1 274" xfId="3927"/>
    <cellStyle name="40% - 强调文字颜色 1 275" xfId="3941"/>
    <cellStyle name="40% - 强调文字颜色 1 276" xfId="3955"/>
    <cellStyle name="40% - 强调文字颜色 1 277" xfId="3969"/>
    <cellStyle name="40% - 强调文字颜色 1 28" xfId="482"/>
    <cellStyle name="40% - 强调文字颜色 1 29" xfId="496"/>
    <cellStyle name="40% - 强调文字颜色 1 3" xfId="132"/>
    <cellStyle name="40% - 强调文字颜色 1 30" xfId="510"/>
    <cellStyle name="40% - 强调文字颜色 1 31" xfId="524"/>
    <cellStyle name="40% - 强调文字颜色 1 32" xfId="538"/>
    <cellStyle name="40% - 强调文字颜色 1 33" xfId="552"/>
    <cellStyle name="40% - 强调文字颜色 1 34" xfId="566"/>
    <cellStyle name="40% - 强调文字颜色 1 35" xfId="580"/>
    <cellStyle name="40% - 强调文字颜色 1 36" xfId="594"/>
    <cellStyle name="40% - 强调文字颜色 1 37" xfId="608"/>
    <cellStyle name="40% - 强调文字颜色 1 38" xfId="622"/>
    <cellStyle name="40% - 强调文字颜色 1 39" xfId="636"/>
    <cellStyle name="40% - 强调文字颜色 1 4" xfId="146"/>
    <cellStyle name="40% - 强调文字颜色 1 40" xfId="650"/>
    <cellStyle name="40% - 强调文字颜色 1 41" xfId="664"/>
    <cellStyle name="40% - 强调文字颜色 1 42" xfId="678"/>
    <cellStyle name="40% - 强调文字颜色 1 43" xfId="692"/>
    <cellStyle name="40% - 强调文字颜色 1 44" xfId="706"/>
    <cellStyle name="40% - 强调文字颜色 1 45" xfId="720"/>
    <cellStyle name="40% - 强调文字颜色 1 46" xfId="734"/>
    <cellStyle name="40% - 强调文字颜色 1 47" xfId="748"/>
    <cellStyle name="40% - 强调文字颜色 1 48" xfId="762"/>
    <cellStyle name="40% - 强调文字颜色 1 49" xfId="776"/>
    <cellStyle name="40% - 强调文字颜色 1 5" xfId="160"/>
    <cellStyle name="40% - 强调文字颜色 1 50" xfId="790"/>
    <cellStyle name="40% - 强调文字颜色 1 51" xfId="804"/>
    <cellStyle name="40% - 强调文字颜色 1 52" xfId="818"/>
    <cellStyle name="40% - 强调文字颜色 1 53" xfId="832"/>
    <cellStyle name="40% - 强调文字颜色 1 54" xfId="846"/>
    <cellStyle name="40% - 强调文字颜色 1 55" xfId="860"/>
    <cellStyle name="40% - 强调文字颜色 1 56" xfId="874"/>
    <cellStyle name="40% - 强调文字颜色 1 57" xfId="888"/>
    <cellStyle name="40% - 强调文字颜色 1 58" xfId="902"/>
    <cellStyle name="40% - 强调文字颜色 1 59" xfId="916"/>
    <cellStyle name="40% - 强调文字颜色 1 6" xfId="174"/>
    <cellStyle name="40% - 强调文字颜色 1 60" xfId="930"/>
    <cellStyle name="40% - 强调文字颜色 1 61" xfId="944"/>
    <cellStyle name="40% - 强调文字颜色 1 62" xfId="958"/>
    <cellStyle name="40% - 强调文字颜色 1 63" xfId="972"/>
    <cellStyle name="40% - 强调文字颜色 1 64" xfId="986"/>
    <cellStyle name="40% - 强调文字颜色 1 65" xfId="1000"/>
    <cellStyle name="40% - 强调文字颜色 1 66" xfId="1014"/>
    <cellStyle name="40% - 强调文字颜色 1 67" xfId="1028"/>
    <cellStyle name="40% - 强调文字颜色 1 68" xfId="1042"/>
    <cellStyle name="40% - 强调文字颜色 1 69" xfId="1056"/>
    <cellStyle name="40% - 强调文字颜色 1 7" xfId="188"/>
    <cellStyle name="40% - 强调文字颜色 1 70" xfId="1070"/>
    <cellStyle name="40% - 强调文字颜色 1 71" xfId="1084"/>
    <cellStyle name="40% - 强调文字颜色 1 72" xfId="1098"/>
    <cellStyle name="40% - 强调文字颜色 1 73" xfId="1112"/>
    <cellStyle name="40% - 强调文字颜色 1 74" xfId="1126"/>
    <cellStyle name="40% - 强调文字颜色 1 75" xfId="1140"/>
    <cellStyle name="40% - 强调文字颜色 1 76" xfId="1154"/>
    <cellStyle name="40% - 强调文字颜色 1 77" xfId="1168"/>
    <cellStyle name="40% - 强调文字颜色 1 78" xfId="1182"/>
    <cellStyle name="40% - 强调文字颜色 1 79" xfId="1196"/>
    <cellStyle name="40% - 强调文字颜色 1 8" xfId="202"/>
    <cellStyle name="40% - 强调文字颜色 1 80" xfId="1210"/>
    <cellStyle name="40% - 强调文字颜色 1 81" xfId="1224"/>
    <cellStyle name="40% - 强调文字颜色 1 82" xfId="1238"/>
    <cellStyle name="40% - 强调文字颜色 1 83" xfId="1252"/>
    <cellStyle name="40% - 强调文字颜色 1 84" xfId="1266"/>
    <cellStyle name="40% - 强调文字颜色 1 85" xfId="1280"/>
    <cellStyle name="40% - 强调文字颜色 1 86" xfId="1294"/>
    <cellStyle name="40% - 强调文字颜色 1 87" xfId="1308"/>
    <cellStyle name="40% - 强调文字颜色 1 88" xfId="1322"/>
    <cellStyle name="40% - 强调文字颜色 1 89" xfId="1336"/>
    <cellStyle name="40% - 强调文字颜色 1 9" xfId="216"/>
    <cellStyle name="40% - 强调文字颜色 1 90" xfId="1350"/>
    <cellStyle name="40% - 强调文字颜色 1 91" xfId="1364"/>
    <cellStyle name="40% - 强调文字颜色 1 92" xfId="1378"/>
    <cellStyle name="40% - 强调文字颜色 1 93" xfId="1392"/>
    <cellStyle name="40% - 强调文字颜色 1 94" xfId="1406"/>
    <cellStyle name="40% - 强调文字颜色 1 95" xfId="1420"/>
    <cellStyle name="40% - 强调文字颜色 1 96" xfId="1434"/>
    <cellStyle name="40% - 强调文字颜色 1 97" xfId="1449"/>
    <cellStyle name="40% - 强调文字颜色 1 98" xfId="1463"/>
    <cellStyle name="40% - 强调文字颜色 1 99" xfId="1477"/>
    <cellStyle name="40% - 强调文字颜色 2" xfId="89" builtinId="35" customBuiltin="1"/>
    <cellStyle name="40% - 强调文字颜色 2 10" xfId="232"/>
    <cellStyle name="40% - 强调文字颜色 2 100" xfId="1493"/>
    <cellStyle name="40% - 强调文字颜色 2 101" xfId="1507"/>
    <cellStyle name="40% - 强调文字颜色 2 102" xfId="1521"/>
    <cellStyle name="40% - 强调文字颜色 2 103" xfId="1535"/>
    <cellStyle name="40% - 强调文字颜色 2 104" xfId="1549"/>
    <cellStyle name="40% - 强调文字颜色 2 105" xfId="1563"/>
    <cellStyle name="40% - 强调文字颜色 2 106" xfId="1577"/>
    <cellStyle name="40% - 强调文字颜色 2 107" xfId="1591"/>
    <cellStyle name="40% - 强调文字颜色 2 108" xfId="1605"/>
    <cellStyle name="40% - 强调文字颜色 2 109" xfId="1619"/>
    <cellStyle name="40% - 强调文字颜色 2 11" xfId="246"/>
    <cellStyle name="40% - 强调文字颜色 2 110" xfId="1633"/>
    <cellStyle name="40% - 强调文字颜色 2 111" xfId="1647"/>
    <cellStyle name="40% - 强调文字颜色 2 112" xfId="1661"/>
    <cellStyle name="40% - 强调文字颜色 2 113" xfId="1675"/>
    <cellStyle name="40% - 强调文字颜色 2 114" xfId="1689"/>
    <cellStyle name="40% - 强调文字颜色 2 115" xfId="1703"/>
    <cellStyle name="40% - 强调文字颜色 2 116" xfId="1717"/>
    <cellStyle name="40% - 强调文字颜色 2 117" xfId="1731"/>
    <cellStyle name="40% - 强调文字颜色 2 118" xfId="1745"/>
    <cellStyle name="40% - 强调文字颜色 2 119" xfId="1759"/>
    <cellStyle name="40% - 强调文字颜色 2 12" xfId="260"/>
    <cellStyle name="40% - 强调文字颜色 2 120" xfId="1773"/>
    <cellStyle name="40% - 强调文字颜色 2 121" xfId="1787"/>
    <cellStyle name="40% - 强调文字颜色 2 122" xfId="1801"/>
    <cellStyle name="40% - 强调文字颜色 2 123" xfId="1815"/>
    <cellStyle name="40% - 强调文字颜色 2 124" xfId="1829"/>
    <cellStyle name="40% - 强调文字颜色 2 125" xfId="1843"/>
    <cellStyle name="40% - 强调文字颜色 2 126" xfId="1857"/>
    <cellStyle name="40% - 强调文字颜色 2 127" xfId="1871"/>
    <cellStyle name="40% - 强调文字颜色 2 128" xfId="1885"/>
    <cellStyle name="40% - 强调文字颜色 2 129" xfId="1899"/>
    <cellStyle name="40% - 强调文字颜色 2 13" xfId="274"/>
    <cellStyle name="40% - 强调文字颜色 2 130" xfId="1913"/>
    <cellStyle name="40% - 强调文字颜色 2 131" xfId="1927"/>
    <cellStyle name="40% - 强调文字颜色 2 132" xfId="1941"/>
    <cellStyle name="40% - 强调文字颜色 2 133" xfId="1955"/>
    <cellStyle name="40% - 强调文字颜色 2 134" xfId="1969"/>
    <cellStyle name="40% - 强调文字颜色 2 135" xfId="1983"/>
    <cellStyle name="40% - 强调文字颜色 2 136" xfId="1997"/>
    <cellStyle name="40% - 强调文字颜色 2 137" xfId="2011"/>
    <cellStyle name="40% - 强调文字颜色 2 138" xfId="2025"/>
    <cellStyle name="40% - 强调文字颜色 2 139" xfId="2039"/>
    <cellStyle name="40% - 强调文字颜色 2 14" xfId="288"/>
    <cellStyle name="40% - 强调文字颜色 2 140" xfId="2053"/>
    <cellStyle name="40% - 强调文字颜色 2 141" xfId="2067"/>
    <cellStyle name="40% - 强调文字颜色 2 142" xfId="2081"/>
    <cellStyle name="40% - 强调文字颜色 2 143" xfId="2095"/>
    <cellStyle name="40% - 强调文字颜色 2 144" xfId="2109"/>
    <cellStyle name="40% - 强调文字颜色 2 145" xfId="2123"/>
    <cellStyle name="40% - 强调文字颜色 2 146" xfId="2137"/>
    <cellStyle name="40% - 强调文字颜色 2 147" xfId="2151"/>
    <cellStyle name="40% - 强调文字颜色 2 148" xfId="2165"/>
    <cellStyle name="40% - 强调文字颜色 2 149" xfId="2179"/>
    <cellStyle name="40% - 强调文字颜色 2 15" xfId="302"/>
    <cellStyle name="40% - 强调文字颜色 2 150" xfId="2193"/>
    <cellStyle name="40% - 强调文字颜色 2 151" xfId="2207"/>
    <cellStyle name="40% - 强调文字颜色 2 152" xfId="2221"/>
    <cellStyle name="40% - 强调文字颜色 2 153" xfId="2235"/>
    <cellStyle name="40% - 强调文字颜色 2 154" xfId="2249"/>
    <cellStyle name="40% - 强调文字颜色 2 155" xfId="2263"/>
    <cellStyle name="40% - 强调文字颜色 2 156" xfId="2277"/>
    <cellStyle name="40% - 强调文字颜色 2 157" xfId="2291"/>
    <cellStyle name="40% - 强调文字颜色 2 158" xfId="2305"/>
    <cellStyle name="40% - 强调文字颜色 2 159" xfId="2319"/>
    <cellStyle name="40% - 强调文字颜色 2 16" xfId="316"/>
    <cellStyle name="40% - 强调文字颜色 2 160" xfId="2333"/>
    <cellStyle name="40% - 强调文字颜色 2 161" xfId="2347"/>
    <cellStyle name="40% - 强调文字颜色 2 162" xfId="2361"/>
    <cellStyle name="40% - 强调文字颜色 2 163" xfId="2375"/>
    <cellStyle name="40% - 强调文字颜色 2 164" xfId="2389"/>
    <cellStyle name="40% - 强调文字颜色 2 165" xfId="2403"/>
    <cellStyle name="40% - 强调文字颜色 2 166" xfId="2417"/>
    <cellStyle name="40% - 强调文字颜色 2 167" xfId="2431"/>
    <cellStyle name="40% - 强调文字颜色 2 168" xfId="2445"/>
    <cellStyle name="40% - 强调文字颜色 2 169" xfId="2459"/>
    <cellStyle name="40% - 强调文字颜色 2 17" xfId="330"/>
    <cellStyle name="40% - 强调文字颜色 2 170" xfId="2473"/>
    <cellStyle name="40% - 强调文字颜色 2 171" xfId="2487"/>
    <cellStyle name="40% - 强调文字颜色 2 172" xfId="2501"/>
    <cellStyle name="40% - 强调文字颜色 2 173" xfId="2515"/>
    <cellStyle name="40% - 强调文字颜色 2 174" xfId="2529"/>
    <cellStyle name="40% - 强调文字颜色 2 175" xfId="2543"/>
    <cellStyle name="40% - 强调文字颜色 2 176" xfId="2557"/>
    <cellStyle name="40% - 强调文字颜色 2 177" xfId="2571"/>
    <cellStyle name="40% - 强调文字颜色 2 178" xfId="2585"/>
    <cellStyle name="40% - 强调文字颜色 2 179" xfId="2599"/>
    <cellStyle name="40% - 强调文字颜色 2 18" xfId="344"/>
    <cellStyle name="40% - 强调文字颜色 2 180" xfId="2613"/>
    <cellStyle name="40% - 强调文字颜色 2 181" xfId="2627"/>
    <cellStyle name="40% - 强调文字颜色 2 182" xfId="2641"/>
    <cellStyle name="40% - 强调文字颜色 2 183" xfId="2655"/>
    <cellStyle name="40% - 强调文字颜色 2 184" xfId="2669"/>
    <cellStyle name="40% - 强调文字颜色 2 185" xfId="2683"/>
    <cellStyle name="40% - 强调文字颜色 2 186" xfId="2697"/>
    <cellStyle name="40% - 强调文字颜色 2 187" xfId="2711"/>
    <cellStyle name="40% - 强调文字颜色 2 188" xfId="2725"/>
    <cellStyle name="40% - 强调文字颜色 2 189" xfId="2739"/>
    <cellStyle name="40% - 强调文字颜色 2 19" xfId="358"/>
    <cellStyle name="40% - 强调文字颜色 2 190" xfId="2753"/>
    <cellStyle name="40% - 强调文字颜色 2 191" xfId="2767"/>
    <cellStyle name="40% - 强调文字颜色 2 192" xfId="2781"/>
    <cellStyle name="40% - 强调文字颜色 2 193" xfId="2795"/>
    <cellStyle name="40% - 强调文字颜色 2 194" xfId="2809"/>
    <cellStyle name="40% - 强调文字颜色 2 195" xfId="2823"/>
    <cellStyle name="40% - 强调文字颜色 2 196" xfId="2837"/>
    <cellStyle name="40% - 强调文字颜色 2 197" xfId="2851"/>
    <cellStyle name="40% - 强调文字颜色 2 198" xfId="2865"/>
    <cellStyle name="40% - 强调文字颜色 2 199" xfId="2879"/>
    <cellStyle name="40% - 强调文字颜色 2 2" xfId="120"/>
    <cellStyle name="40% - 强调文字颜色 2 20" xfId="372"/>
    <cellStyle name="40% - 强调文字颜色 2 200" xfId="2893"/>
    <cellStyle name="40% - 强调文字颜色 2 201" xfId="2907"/>
    <cellStyle name="40% - 强调文字颜色 2 202" xfId="2921"/>
    <cellStyle name="40% - 强调文字颜色 2 203" xfId="2935"/>
    <cellStyle name="40% - 强调文字颜色 2 204" xfId="2949"/>
    <cellStyle name="40% - 强调文字颜色 2 205" xfId="2963"/>
    <cellStyle name="40% - 强调文字颜色 2 206" xfId="2977"/>
    <cellStyle name="40% - 强调文字颜色 2 207" xfId="2991"/>
    <cellStyle name="40% - 强调文字颜色 2 208" xfId="3005"/>
    <cellStyle name="40% - 强调文字颜色 2 209" xfId="3019"/>
    <cellStyle name="40% - 强调文字颜色 2 21" xfId="386"/>
    <cellStyle name="40% - 强调文字颜色 2 210" xfId="3033"/>
    <cellStyle name="40% - 强调文字颜色 2 211" xfId="3047"/>
    <cellStyle name="40% - 强调文字颜色 2 212" xfId="3061"/>
    <cellStyle name="40% - 强调文字颜色 2 213" xfId="3075"/>
    <cellStyle name="40% - 强调文字颜色 2 214" xfId="3089"/>
    <cellStyle name="40% - 强调文字颜色 2 215" xfId="3103"/>
    <cellStyle name="40% - 强调文字颜色 2 216" xfId="3117"/>
    <cellStyle name="40% - 强调文字颜色 2 217" xfId="3131"/>
    <cellStyle name="40% - 强调文字颜色 2 218" xfId="3145"/>
    <cellStyle name="40% - 强调文字颜色 2 219" xfId="3159"/>
    <cellStyle name="40% - 强调文字颜色 2 22" xfId="400"/>
    <cellStyle name="40% - 强调文字颜色 2 220" xfId="3173"/>
    <cellStyle name="40% - 强调文字颜色 2 221" xfId="3187"/>
    <cellStyle name="40% - 强调文字颜色 2 222" xfId="3201"/>
    <cellStyle name="40% - 强调文字颜色 2 223" xfId="3215"/>
    <cellStyle name="40% - 强调文字颜色 2 224" xfId="3229"/>
    <cellStyle name="40% - 强调文字颜色 2 225" xfId="3243"/>
    <cellStyle name="40% - 强调文字颜色 2 226" xfId="3257"/>
    <cellStyle name="40% - 强调文字颜色 2 227" xfId="3271"/>
    <cellStyle name="40% - 强调文字颜色 2 228" xfId="3285"/>
    <cellStyle name="40% - 强调文字颜色 2 229" xfId="3299"/>
    <cellStyle name="40% - 强调文字颜色 2 23" xfId="414"/>
    <cellStyle name="40% - 强调文字颜色 2 230" xfId="3313"/>
    <cellStyle name="40% - 强调文字颜色 2 231" xfId="3327"/>
    <cellStyle name="40% - 强调文字颜色 2 232" xfId="3341"/>
    <cellStyle name="40% - 强调文字颜色 2 233" xfId="3355"/>
    <cellStyle name="40% - 强调文字颜色 2 234" xfId="3369"/>
    <cellStyle name="40% - 强调文字颜色 2 235" xfId="3383"/>
    <cellStyle name="40% - 强调文字颜色 2 236" xfId="3397"/>
    <cellStyle name="40% - 强调文字颜色 2 237" xfId="3411"/>
    <cellStyle name="40% - 强调文字颜色 2 238" xfId="3425"/>
    <cellStyle name="40% - 强调文字颜色 2 239" xfId="3439"/>
    <cellStyle name="40% - 强调文字颜色 2 24" xfId="428"/>
    <cellStyle name="40% - 强调文字颜色 2 240" xfId="3453"/>
    <cellStyle name="40% - 强调文字颜色 2 241" xfId="3467"/>
    <cellStyle name="40% - 强调文字颜色 2 242" xfId="3481"/>
    <cellStyle name="40% - 强调文字颜色 2 243" xfId="3495"/>
    <cellStyle name="40% - 强调文字颜色 2 244" xfId="3509"/>
    <cellStyle name="40% - 强调文字颜色 2 245" xfId="3523"/>
    <cellStyle name="40% - 强调文字颜色 2 246" xfId="3537"/>
    <cellStyle name="40% - 强调文字颜色 2 247" xfId="3551"/>
    <cellStyle name="40% - 强调文字颜色 2 248" xfId="3565"/>
    <cellStyle name="40% - 强调文字颜色 2 249" xfId="3579"/>
    <cellStyle name="40% - 强调文字颜色 2 25" xfId="442"/>
    <cellStyle name="40% - 强调文字颜色 2 250" xfId="3593"/>
    <cellStyle name="40% - 强调文字颜色 2 251" xfId="3607"/>
    <cellStyle name="40% - 强调文字颜色 2 252" xfId="3621"/>
    <cellStyle name="40% - 强调文字颜色 2 253" xfId="3635"/>
    <cellStyle name="40% - 强调文字颜色 2 254" xfId="3649"/>
    <cellStyle name="40% - 强调文字颜色 2 255" xfId="3663"/>
    <cellStyle name="40% - 强调文字颜色 2 256" xfId="3677"/>
    <cellStyle name="40% - 强调文字颜色 2 257" xfId="3691"/>
    <cellStyle name="40% - 强调文字颜色 2 258" xfId="3705"/>
    <cellStyle name="40% - 强调文字颜色 2 259" xfId="3719"/>
    <cellStyle name="40% - 强调文字颜色 2 26" xfId="456"/>
    <cellStyle name="40% - 强调文字颜色 2 260" xfId="3733"/>
    <cellStyle name="40% - 强调文字颜色 2 261" xfId="3747"/>
    <cellStyle name="40% - 强调文字颜色 2 262" xfId="3761"/>
    <cellStyle name="40% - 强调文字颜色 2 263" xfId="3775"/>
    <cellStyle name="40% - 强调文字颜色 2 264" xfId="3789"/>
    <cellStyle name="40% - 强调文字颜色 2 265" xfId="3803"/>
    <cellStyle name="40% - 强调文字颜色 2 266" xfId="3817"/>
    <cellStyle name="40% - 强调文字颜色 2 267" xfId="3831"/>
    <cellStyle name="40% - 强调文字颜色 2 268" xfId="3845"/>
    <cellStyle name="40% - 强调文字颜色 2 269" xfId="3859"/>
    <cellStyle name="40% - 强调文字颜色 2 27" xfId="470"/>
    <cellStyle name="40% - 强调文字颜色 2 270" xfId="3873"/>
    <cellStyle name="40% - 强调文字颜色 2 271" xfId="3887"/>
    <cellStyle name="40% - 强调文字颜色 2 272" xfId="3901"/>
    <cellStyle name="40% - 强调文字颜色 2 273" xfId="3915"/>
    <cellStyle name="40% - 强调文字颜色 2 274" xfId="3929"/>
    <cellStyle name="40% - 强调文字颜色 2 275" xfId="3943"/>
    <cellStyle name="40% - 强调文字颜色 2 276" xfId="3957"/>
    <cellStyle name="40% - 强调文字颜色 2 277" xfId="3971"/>
    <cellStyle name="40% - 强调文字颜色 2 28" xfId="484"/>
    <cellStyle name="40% - 强调文字颜色 2 29" xfId="498"/>
    <cellStyle name="40% - 强调文字颜色 2 3" xfId="134"/>
    <cellStyle name="40% - 强调文字颜色 2 30" xfId="512"/>
    <cellStyle name="40% - 强调文字颜色 2 31" xfId="526"/>
    <cellStyle name="40% - 强调文字颜色 2 32" xfId="540"/>
    <cellStyle name="40% - 强调文字颜色 2 33" xfId="554"/>
    <cellStyle name="40% - 强调文字颜色 2 34" xfId="568"/>
    <cellStyle name="40% - 强调文字颜色 2 35" xfId="582"/>
    <cellStyle name="40% - 强调文字颜色 2 36" xfId="596"/>
    <cellStyle name="40% - 强调文字颜色 2 37" xfId="610"/>
    <cellStyle name="40% - 强调文字颜色 2 38" xfId="624"/>
    <cellStyle name="40% - 强调文字颜色 2 39" xfId="638"/>
    <cellStyle name="40% - 强调文字颜色 2 4" xfId="148"/>
    <cellStyle name="40% - 强调文字颜色 2 40" xfId="652"/>
    <cellStyle name="40% - 强调文字颜色 2 41" xfId="666"/>
    <cellStyle name="40% - 强调文字颜色 2 42" xfId="680"/>
    <cellStyle name="40% - 强调文字颜色 2 43" xfId="694"/>
    <cellStyle name="40% - 强调文字颜色 2 44" xfId="708"/>
    <cellStyle name="40% - 强调文字颜色 2 45" xfId="722"/>
    <cellStyle name="40% - 强调文字颜色 2 46" xfId="736"/>
    <cellStyle name="40% - 强调文字颜色 2 47" xfId="750"/>
    <cellStyle name="40% - 强调文字颜色 2 48" xfId="764"/>
    <cellStyle name="40% - 强调文字颜色 2 49" xfId="778"/>
    <cellStyle name="40% - 强调文字颜色 2 5" xfId="162"/>
    <cellStyle name="40% - 强调文字颜色 2 50" xfId="792"/>
    <cellStyle name="40% - 强调文字颜色 2 51" xfId="806"/>
    <cellStyle name="40% - 强调文字颜色 2 52" xfId="820"/>
    <cellStyle name="40% - 强调文字颜色 2 53" xfId="834"/>
    <cellStyle name="40% - 强调文字颜色 2 54" xfId="848"/>
    <cellStyle name="40% - 强调文字颜色 2 55" xfId="862"/>
    <cellStyle name="40% - 强调文字颜色 2 56" xfId="876"/>
    <cellStyle name="40% - 强调文字颜色 2 57" xfId="890"/>
    <cellStyle name="40% - 强调文字颜色 2 58" xfId="904"/>
    <cellStyle name="40% - 强调文字颜色 2 59" xfId="918"/>
    <cellStyle name="40% - 强调文字颜色 2 6" xfId="176"/>
    <cellStyle name="40% - 强调文字颜色 2 60" xfId="932"/>
    <cellStyle name="40% - 强调文字颜色 2 61" xfId="946"/>
    <cellStyle name="40% - 强调文字颜色 2 62" xfId="960"/>
    <cellStyle name="40% - 强调文字颜色 2 63" xfId="974"/>
    <cellStyle name="40% - 强调文字颜色 2 64" xfId="988"/>
    <cellStyle name="40% - 强调文字颜色 2 65" xfId="1002"/>
    <cellStyle name="40% - 强调文字颜色 2 66" xfId="1016"/>
    <cellStyle name="40% - 强调文字颜色 2 67" xfId="1030"/>
    <cellStyle name="40% - 强调文字颜色 2 68" xfId="1044"/>
    <cellStyle name="40% - 强调文字颜色 2 69" xfId="1058"/>
    <cellStyle name="40% - 强调文字颜色 2 7" xfId="190"/>
    <cellStyle name="40% - 强调文字颜色 2 70" xfId="1072"/>
    <cellStyle name="40% - 强调文字颜色 2 71" xfId="1086"/>
    <cellStyle name="40% - 强调文字颜色 2 72" xfId="1100"/>
    <cellStyle name="40% - 强调文字颜色 2 73" xfId="1114"/>
    <cellStyle name="40% - 强调文字颜色 2 74" xfId="1128"/>
    <cellStyle name="40% - 强调文字颜色 2 75" xfId="1142"/>
    <cellStyle name="40% - 强调文字颜色 2 76" xfId="1156"/>
    <cellStyle name="40% - 强调文字颜色 2 77" xfId="1170"/>
    <cellStyle name="40% - 强调文字颜色 2 78" xfId="1184"/>
    <cellStyle name="40% - 强调文字颜色 2 79" xfId="1198"/>
    <cellStyle name="40% - 强调文字颜色 2 8" xfId="204"/>
    <cellStyle name="40% - 强调文字颜色 2 80" xfId="1212"/>
    <cellStyle name="40% - 强调文字颜色 2 81" xfId="1226"/>
    <cellStyle name="40% - 强调文字颜色 2 82" xfId="1240"/>
    <cellStyle name="40% - 强调文字颜色 2 83" xfId="1254"/>
    <cellStyle name="40% - 强调文字颜色 2 84" xfId="1268"/>
    <cellStyle name="40% - 强调文字颜色 2 85" xfId="1282"/>
    <cellStyle name="40% - 强调文字颜色 2 86" xfId="1296"/>
    <cellStyle name="40% - 强调文字颜色 2 87" xfId="1310"/>
    <cellStyle name="40% - 强调文字颜色 2 88" xfId="1324"/>
    <cellStyle name="40% - 强调文字颜色 2 89" xfId="1338"/>
    <cellStyle name="40% - 强调文字颜色 2 9" xfId="218"/>
    <cellStyle name="40% - 强调文字颜色 2 90" xfId="1352"/>
    <cellStyle name="40% - 强调文字颜色 2 91" xfId="1366"/>
    <cellStyle name="40% - 强调文字颜色 2 92" xfId="1380"/>
    <cellStyle name="40% - 强调文字颜色 2 93" xfId="1394"/>
    <cellStyle name="40% - 强调文字颜色 2 94" xfId="1408"/>
    <cellStyle name="40% - 强调文字颜色 2 95" xfId="1422"/>
    <cellStyle name="40% - 强调文字颜色 2 96" xfId="1436"/>
    <cellStyle name="40% - 强调文字颜色 2 97" xfId="1451"/>
    <cellStyle name="40% - 强调文字颜色 2 98" xfId="1465"/>
    <cellStyle name="40% - 强调文字颜色 2 99" xfId="1479"/>
    <cellStyle name="40% - 强调文字颜色 3" xfId="93" builtinId="39" customBuiltin="1"/>
    <cellStyle name="40% - 强调文字颜色 3 10" xfId="234"/>
    <cellStyle name="40% - 强调文字颜色 3 100" xfId="1495"/>
    <cellStyle name="40% - 强调文字颜色 3 101" xfId="1509"/>
    <cellStyle name="40% - 强调文字颜色 3 102" xfId="1523"/>
    <cellStyle name="40% - 强调文字颜色 3 103" xfId="1537"/>
    <cellStyle name="40% - 强调文字颜色 3 104" xfId="1551"/>
    <cellStyle name="40% - 强调文字颜色 3 105" xfId="1565"/>
    <cellStyle name="40% - 强调文字颜色 3 106" xfId="1579"/>
    <cellStyle name="40% - 强调文字颜色 3 107" xfId="1593"/>
    <cellStyle name="40% - 强调文字颜色 3 108" xfId="1607"/>
    <cellStyle name="40% - 强调文字颜色 3 109" xfId="1621"/>
    <cellStyle name="40% - 强调文字颜色 3 11" xfId="248"/>
    <cellStyle name="40% - 强调文字颜色 3 110" xfId="1635"/>
    <cellStyle name="40% - 强调文字颜色 3 111" xfId="1649"/>
    <cellStyle name="40% - 强调文字颜色 3 112" xfId="1663"/>
    <cellStyle name="40% - 强调文字颜色 3 113" xfId="1677"/>
    <cellStyle name="40% - 强调文字颜色 3 114" xfId="1691"/>
    <cellStyle name="40% - 强调文字颜色 3 115" xfId="1705"/>
    <cellStyle name="40% - 强调文字颜色 3 116" xfId="1719"/>
    <cellStyle name="40% - 强调文字颜色 3 117" xfId="1733"/>
    <cellStyle name="40% - 强调文字颜色 3 118" xfId="1747"/>
    <cellStyle name="40% - 强调文字颜色 3 119" xfId="1761"/>
    <cellStyle name="40% - 强调文字颜色 3 12" xfId="262"/>
    <cellStyle name="40% - 强调文字颜色 3 120" xfId="1775"/>
    <cellStyle name="40% - 强调文字颜色 3 121" xfId="1789"/>
    <cellStyle name="40% - 强调文字颜色 3 122" xfId="1803"/>
    <cellStyle name="40% - 强调文字颜色 3 123" xfId="1817"/>
    <cellStyle name="40% - 强调文字颜色 3 124" xfId="1831"/>
    <cellStyle name="40% - 强调文字颜色 3 125" xfId="1845"/>
    <cellStyle name="40% - 强调文字颜色 3 126" xfId="1859"/>
    <cellStyle name="40% - 强调文字颜色 3 127" xfId="1873"/>
    <cellStyle name="40% - 强调文字颜色 3 128" xfId="1887"/>
    <cellStyle name="40% - 强调文字颜色 3 129" xfId="1901"/>
    <cellStyle name="40% - 强调文字颜色 3 13" xfId="276"/>
    <cellStyle name="40% - 强调文字颜色 3 130" xfId="1915"/>
    <cellStyle name="40% - 强调文字颜色 3 131" xfId="1929"/>
    <cellStyle name="40% - 强调文字颜色 3 132" xfId="1943"/>
    <cellStyle name="40% - 强调文字颜色 3 133" xfId="1957"/>
    <cellStyle name="40% - 强调文字颜色 3 134" xfId="1971"/>
    <cellStyle name="40% - 强调文字颜色 3 135" xfId="1985"/>
    <cellStyle name="40% - 强调文字颜色 3 136" xfId="1999"/>
    <cellStyle name="40% - 强调文字颜色 3 137" xfId="2013"/>
    <cellStyle name="40% - 强调文字颜色 3 138" xfId="2027"/>
    <cellStyle name="40% - 强调文字颜色 3 139" xfId="2041"/>
    <cellStyle name="40% - 强调文字颜色 3 14" xfId="290"/>
    <cellStyle name="40% - 强调文字颜色 3 140" xfId="2055"/>
    <cellStyle name="40% - 强调文字颜色 3 141" xfId="2069"/>
    <cellStyle name="40% - 强调文字颜色 3 142" xfId="2083"/>
    <cellStyle name="40% - 强调文字颜色 3 143" xfId="2097"/>
    <cellStyle name="40% - 强调文字颜色 3 144" xfId="2111"/>
    <cellStyle name="40% - 强调文字颜色 3 145" xfId="2125"/>
    <cellStyle name="40% - 强调文字颜色 3 146" xfId="2139"/>
    <cellStyle name="40% - 强调文字颜色 3 147" xfId="2153"/>
    <cellStyle name="40% - 强调文字颜色 3 148" xfId="2167"/>
    <cellStyle name="40% - 强调文字颜色 3 149" xfId="2181"/>
    <cellStyle name="40% - 强调文字颜色 3 15" xfId="304"/>
    <cellStyle name="40% - 强调文字颜色 3 150" xfId="2195"/>
    <cellStyle name="40% - 强调文字颜色 3 151" xfId="2209"/>
    <cellStyle name="40% - 强调文字颜色 3 152" xfId="2223"/>
    <cellStyle name="40% - 强调文字颜色 3 153" xfId="2237"/>
    <cellStyle name="40% - 强调文字颜色 3 154" xfId="2251"/>
    <cellStyle name="40% - 强调文字颜色 3 155" xfId="2265"/>
    <cellStyle name="40% - 强调文字颜色 3 156" xfId="2279"/>
    <cellStyle name="40% - 强调文字颜色 3 157" xfId="2293"/>
    <cellStyle name="40% - 强调文字颜色 3 158" xfId="2307"/>
    <cellStyle name="40% - 强调文字颜色 3 159" xfId="2321"/>
    <cellStyle name="40% - 强调文字颜色 3 16" xfId="318"/>
    <cellStyle name="40% - 强调文字颜色 3 160" xfId="2335"/>
    <cellStyle name="40% - 强调文字颜色 3 161" xfId="2349"/>
    <cellStyle name="40% - 强调文字颜色 3 162" xfId="2363"/>
    <cellStyle name="40% - 强调文字颜色 3 163" xfId="2377"/>
    <cellStyle name="40% - 强调文字颜色 3 164" xfId="2391"/>
    <cellStyle name="40% - 强调文字颜色 3 165" xfId="2405"/>
    <cellStyle name="40% - 强调文字颜色 3 166" xfId="2419"/>
    <cellStyle name="40% - 强调文字颜色 3 167" xfId="2433"/>
    <cellStyle name="40% - 强调文字颜色 3 168" xfId="2447"/>
    <cellStyle name="40% - 强调文字颜色 3 169" xfId="2461"/>
    <cellStyle name="40% - 强调文字颜色 3 17" xfId="332"/>
    <cellStyle name="40% - 强调文字颜色 3 170" xfId="2475"/>
    <cellStyle name="40% - 强调文字颜色 3 171" xfId="2489"/>
    <cellStyle name="40% - 强调文字颜色 3 172" xfId="2503"/>
    <cellStyle name="40% - 强调文字颜色 3 173" xfId="2517"/>
    <cellStyle name="40% - 强调文字颜色 3 174" xfId="2531"/>
    <cellStyle name="40% - 强调文字颜色 3 175" xfId="2545"/>
    <cellStyle name="40% - 强调文字颜色 3 176" xfId="2559"/>
    <cellStyle name="40% - 强调文字颜色 3 177" xfId="2573"/>
    <cellStyle name="40% - 强调文字颜色 3 178" xfId="2587"/>
    <cellStyle name="40% - 强调文字颜色 3 179" xfId="2601"/>
    <cellStyle name="40% - 强调文字颜色 3 18" xfId="346"/>
    <cellStyle name="40% - 强调文字颜色 3 180" xfId="2615"/>
    <cellStyle name="40% - 强调文字颜色 3 181" xfId="2629"/>
    <cellStyle name="40% - 强调文字颜色 3 182" xfId="2643"/>
    <cellStyle name="40% - 强调文字颜色 3 183" xfId="2657"/>
    <cellStyle name="40% - 强调文字颜色 3 184" xfId="2671"/>
    <cellStyle name="40% - 强调文字颜色 3 185" xfId="2685"/>
    <cellStyle name="40% - 强调文字颜色 3 186" xfId="2699"/>
    <cellStyle name="40% - 强调文字颜色 3 187" xfId="2713"/>
    <cellStyle name="40% - 强调文字颜色 3 188" xfId="2727"/>
    <cellStyle name="40% - 强调文字颜色 3 189" xfId="2741"/>
    <cellStyle name="40% - 强调文字颜色 3 19" xfId="360"/>
    <cellStyle name="40% - 强调文字颜色 3 190" xfId="2755"/>
    <cellStyle name="40% - 强调文字颜色 3 191" xfId="2769"/>
    <cellStyle name="40% - 强调文字颜色 3 192" xfId="2783"/>
    <cellStyle name="40% - 强调文字颜色 3 193" xfId="2797"/>
    <cellStyle name="40% - 强调文字颜色 3 194" xfId="2811"/>
    <cellStyle name="40% - 强调文字颜色 3 195" xfId="2825"/>
    <cellStyle name="40% - 强调文字颜色 3 196" xfId="2839"/>
    <cellStyle name="40% - 强调文字颜色 3 197" xfId="2853"/>
    <cellStyle name="40% - 强调文字颜色 3 198" xfId="2867"/>
    <cellStyle name="40% - 强调文字颜色 3 199" xfId="2881"/>
    <cellStyle name="40% - 强调文字颜色 3 2" xfId="122"/>
    <cellStyle name="40% - 强调文字颜色 3 20" xfId="374"/>
    <cellStyle name="40% - 强调文字颜色 3 200" xfId="2895"/>
    <cellStyle name="40% - 强调文字颜色 3 201" xfId="2909"/>
    <cellStyle name="40% - 强调文字颜色 3 202" xfId="2923"/>
    <cellStyle name="40% - 强调文字颜色 3 203" xfId="2937"/>
    <cellStyle name="40% - 强调文字颜色 3 204" xfId="2951"/>
    <cellStyle name="40% - 强调文字颜色 3 205" xfId="2965"/>
    <cellStyle name="40% - 强调文字颜色 3 206" xfId="2979"/>
    <cellStyle name="40% - 强调文字颜色 3 207" xfId="2993"/>
    <cellStyle name="40% - 强调文字颜色 3 208" xfId="3007"/>
    <cellStyle name="40% - 强调文字颜色 3 209" xfId="3021"/>
    <cellStyle name="40% - 强调文字颜色 3 21" xfId="388"/>
    <cellStyle name="40% - 强调文字颜色 3 210" xfId="3035"/>
    <cellStyle name="40% - 强调文字颜色 3 211" xfId="3049"/>
    <cellStyle name="40% - 强调文字颜色 3 212" xfId="3063"/>
    <cellStyle name="40% - 强调文字颜色 3 213" xfId="3077"/>
    <cellStyle name="40% - 强调文字颜色 3 214" xfId="3091"/>
    <cellStyle name="40% - 强调文字颜色 3 215" xfId="3105"/>
    <cellStyle name="40% - 强调文字颜色 3 216" xfId="3119"/>
    <cellStyle name="40% - 强调文字颜色 3 217" xfId="3133"/>
    <cellStyle name="40% - 强调文字颜色 3 218" xfId="3147"/>
    <cellStyle name="40% - 强调文字颜色 3 219" xfId="3161"/>
    <cellStyle name="40% - 强调文字颜色 3 22" xfId="402"/>
    <cellStyle name="40% - 强调文字颜色 3 220" xfId="3175"/>
    <cellStyle name="40% - 强调文字颜色 3 221" xfId="3189"/>
    <cellStyle name="40% - 强调文字颜色 3 222" xfId="3203"/>
    <cellStyle name="40% - 强调文字颜色 3 223" xfId="3217"/>
    <cellStyle name="40% - 强调文字颜色 3 224" xfId="3231"/>
    <cellStyle name="40% - 强调文字颜色 3 225" xfId="3245"/>
    <cellStyle name="40% - 强调文字颜色 3 226" xfId="3259"/>
    <cellStyle name="40% - 强调文字颜色 3 227" xfId="3273"/>
    <cellStyle name="40% - 强调文字颜色 3 228" xfId="3287"/>
    <cellStyle name="40% - 强调文字颜色 3 229" xfId="3301"/>
    <cellStyle name="40% - 强调文字颜色 3 23" xfId="416"/>
    <cellStyle name="40% - 强调文字颜色 3 230" xfId="3315"/>
    <cellStyle name="40% - 强调文字颜色 3 231" xfId="3329"/>
    <cellStyle name="40% - 强调文字颜色 3 232" xfId="3343"/>
    <cellStyle name="40% - 强调文字颜色 3 233" xfId="3357"/>
    <cellStyle name="40% - 强调文字颜色 3 234" xfId="3371"/>
    <cellStyle name="40% - 强调文字颜色 3 235" xfId="3385"/>
    <cellStyle name="40% - 强调文字颜色 3 236" xfId="3399"/>
    <cellStyle name="40% - 强调文字颜色 3 237" xfId="3413"/>
    <cellStyle name="40% - 强调文字颜色 3 238" xfId="3427"/>
    <cellStyle name="40% - 强调文字颜色 3 239" xfId="3441"/>
    <cellStyle name="40% - 强调文字颜色 3 24" xfId="430"/>
    <cellStyle name="40% - 强调文字颜色 3 240" xfId="3455"/>
    <cellStyle name="40% - 强调文字颜色 3 241" xfId="3469"/>
    <cellStyle name="40% - 强调文字颜色 3 242" xfId="3483"/>
    <cellStyle name="40% - 强调文字颜色 3 243" xfId="3497"/>
    <cellStyle name="40% - 强调文字颜色 3 244" xfId="3511"/>
    <cellStyle name="40% - 强调文字颜色 3 245" xfId="3525"/>
    <cellStyle name="40% - 强调文字颜色 3 246" xfId="3539"/>
    <cellStyle name="40% - 强调文字颜色 3 247" xfId="3553"/>
    <cellStyle name="40% - 强调文字颜色 3 248" xfId="3567"/>
    <cellStyle name="40% - 强调文字颜色 3 249" xfId="3581"/>
    <cellStyle name="40% - 强调文字颜色 3 25" xfId="444"/>
    <cellStyle name="40% - 强调文字颜色 3 250" xfId="3595"/>
    <cellStyle name="40% - 强调文字颜色 3 251" xfId="3609"/>
    <cellStyle name="40% - 强调文字颜色 3 252" xfId="3623"/>
    <cellStyle name="40% - 强调文字颜色 3 253" xfId="3637"/>
    <cellStyle name="40% - 强调文字颜色 3 254" xfId="3651"/>
    <cellStyle name="40% - 强调文字颜色 3 255" xfId="3665"/>
    <cellStyle name="40% - 强调文字颜色 3 256" xfId="3679"/>
    <cellStyle name="40% - 强调文字颜色 3 257" xfId="3693"/>
    <cellStyle name="40% - 强调文字颜色 3 258" xfId="3707"/>
    <cellStyle name="40% - 强调文字颜色 3 259" xfId="3721"/>
    <cellStyle name="40% - 强调文字颜色 3 26" xfId="458"/>
    <cellStyle name="40% - 强调文字颜色 3 260" xfId="3735"/>
    <cellStyle name="40% - 强调文字颜色 3 261" xfId="3749"/>
    <cellStyle name="40% - 强调文字颜色 3 262" xfId="3763"/>
    <cellStyle name="40% - 强调文字颜色 3 263" xfId="3777"/>
    <cellStyle name="40% - 强调文字颜色 3 264" xfId="3791"/>
    <cellStyle name="40% - 强调文字颜色 3 265" xfId="3805"/>
    <cellStyle name="40% - 强调文字颜色 3 266" xfId="3819"/>
    <cellStyle name="40% - 强调文字颜色 3 267" xfId="3833"/>
    <cellStyle name="40% - 强调文字颜色 3 268" xfId="3847"/>
    <cellStyle name="40% - 强调文字颜色 3 269" xfId="3861"/>
    <cellStyle name="40% - 强调文字颜色 3 27" xfId="472"/>
    <cellStyle name="40% - 强调文字颜色 3 270" xfId="3875"/>
    <cellStyle name="40% - 强调文字颜色 3 271" xfId="3889"/>
    <cellStyle name="40% - 强调文字颜色 3 272" xfId="3903"/>
    <cellStyle name="40% - 强调文字颜色 3 273" xfId="3917"/>
    <cellStyle name="40% - 强调文字颜色 3 274" xfId="3931"/>
    <cellStyle name="40% - 强调文字颜色 3 275" xfId="3945"/>
    <cellStyle name="40% - 强调文字颜色 3 276" xfId="3959"/>
    <cellStyle name="40% - 强调文字颜色 3 277" xfId="3973"/>
    <cellStyle name="40% - 强调文字颜色 3 28" xfId="486"/>
    <cellStyle name="40% - 强调文字颜色 3 29" xfId="500"/>
    <cellStyle name="40% - 强调文字颜色 3 3" xfId="136"/>
    <cellStyle name="40% - 强调文字颜色 3 30" xfId="514"/>
    <cellStyle name="40% - 强调文字颜色 3 31" xfId="528"/>
    <cellStyle name="40% - 强调文字颜色 3 32" xfId="542"/>
    <cellStyle name="40% - 强调文字颜色 3 33" xfId="556"/>
    <cellStyle name="40% - 强调文字颜色 3 34" xfId="570"/>
    <cellStyle name="40% - 强调文字颜色 3 35" xfId="584"/>
    <cellStyle name="40% - 强调文字颜色 3 36" xfId="598"/>
    <cellStyle name="40% - 强调文字颜色 3 37" xfId="612"/>
    <cellStyle name="40% - 强调文字颜色 3 38" xfId="626"/>
    <cellStyle name="40% - 强调文字颜色 3 39" xfId="640"/>
    <cellStyle name="40% - 强调文字颜色 3 4" xfId="150"/>
    <cellStyle name="40% - 强调文字颜色 3 40" xfId="654"/>
    <cellStyle name="40% - 强调文字颜色 3 41" xfId="668"/>
    <cellStyle name="40% - 强调文字颜色 3 42" xfId="682"/>
    <cellStyle name="40% - 强调文字颜色 3 43" xfId="696"/>
    <cellStyle name="40% - 强调文字颜色 3 44" xfId="710"/>
    <cellStyle name="40% - 强调文字颜色 3 45" xfId="724"/>
    <cellStyle name="40% - 强调文字颜色 3 46" xfId="738"/>
    <cellStyle name="40% - 强调文字颜色 3 47" xfId="752"/>
    <cellStyle name="40% - 强调文字颜色 3 48" xfId="766"/>
    <cellStyle name="40% - 强调文字颜色 3 49" xfId="780"/>
    <cellStyle name="40% - 强调文字颜色 3 5" xfId="164"/>
    <cellStyle name="40% - 强调文字颜色 3 50" xfId="794"/>
    <cellStyle name="40% - 强调文字颜色 3 51" xfId="808"/>
    <cellStyle name="40% - 强调文字颜色 3 52" xfId="822"/>
    <cellStyle name="40% - 强调文字颜色 3 53" xfId="836"/>
    <cellStyle name="40% - 强调文字颜色 3 54" xfId="850"/>
    <cellStyle name="40% - 强调文字颜色 3 55" xfId="864"/>
    <cellStyle name="40% - 强调文字颜色 3 56" xfId="878"/>
    <cellStyle name="40% - 强调文字颜色 3 57" xfId="892"/>
    <cellStyle name="40% - 强调文字颜色 3 58" xfId="906"/>
    <cellStyle name="40% - 强调文字颜色 3 59" xfId="920"/>
    <cellStyle name="40% - 强调文字颜色 3 6" xfId="178"/>
    <cellStyle name="40% - 强调文字颜色 3 60" xfId="934"/>
    <cellStyle name="40% - 强调文字颜色 3 61" xfId="948"/>
    <cellStyle name="40% - 强调文字颜色 3 62" xfId="962"/>
    <cellStyle name="40% - 强调文字颜色 3 63" xfId="976"/>
    <cellStyle name="40% - 强调文字颜色 3 64" xfId="990"/>
    <cellStyle name="40% - 强调文字颜色 3 65" xfId="1004"/>
    <cellStyle name="40% - 强调文字颜色 3 66" xfId="1018"/>
    <cellStyle name="40% - 强调文字颜色 3 67" xfId="1032"/>
    <cellStyle name="40% - 强调文字颜色 3 68" xfId="1046"/>
    <cellStyle name="40% - 强调文字颜色 3 69" xfId="1060"/>
    <cellStyle name="40% - 强调文字颜色 3 7" xfId="192"/>
    <cellStyle name="40% - 强调文字颜色 3 70" xfId="1074"/>
    <cellStyle name="40% - 强调文字颜色 3 71" xfId="1088"/>
    <cellStyle name="40% - 强调文字颜色 3 72" xfId="1102"/>
    <cellStyle name="40% - 强调文字颜色 3 73" xfId="1116"/>
    <cellStyle name="40% - 强调文字颜色 3 74" xfId="1130"/>
    <cellStyle name="40% - 强调文字颜色 3 75" xfId="1144"/>
    <cellStyle name="40% - 强调文字颜色 3 76" xfId="1158"/>
    <cellStyle name="40% - 强调文字颜色 3 77" xfId="1172"/>
    <cellStyle name="40% - 强调文字颜色 3 78" xfId="1186"/>
    <cellStyle name="40% - 强调文字颜色 3 79" xfId="1200"/>
    <cellStyle name="40% - 强调文字颜色 3 8" xfId="206"/>
    <cellStyle name="40% - 强调文字颜色 3 80" xfId="1214"/>
    <cellStyle name="40% - 强调文字颜色 3 81" xfId="1228"/>
    <cellStyle name="40% - 强调文字颜色 3 82" xfId="1242"/>
    <cellStyle name="40% - 强调文字颜色 3 83" xfId="1256"/>
    <cellStyle name="40% - 强调文字颜色 3 84" xfId="1270"/>
    <cellStyle name="40% - 强调文字颜色 3 85" xfId="1284"/>
    <cellStyle name="40% - 强调文字颜色 3 86" xfId="1298"/>
    <cellStyle name="40% - 强调文字颜色 3 87" xfId="1312"/>
    <cellStyle name="40% - 强调文字颜色 3 88" xfId="1326"/>
    <cellStyle name="40% - 强调文字颜色 3 89" xfId="1340"/>
    <cellStyle name="40% - 强调文字颜色 3 9" xfId="220"/>
    <cellStyle name="40% - 强调文字颜色 3 90" xfId="1354"/>
    <cellStyle name="40% - 强调文字颜色 3 91" xfId="1368"/>
    <cellStyle name="40% - 强调文字颜色 3 92" xfId="1382"/>
    <cellStyle name="40% - 强调文字颜色 3 93" xfId="1396"/>
    <cellStyle name="40% - 强调文字颜色 3 94" xfId="1410"/>
    <cellStyle name="40% - 强调文字颜色 3 95" xfId="1424"/>
    <cellStyle name="40% - 强调文字颜色 3 96" xfId="1438"/>
    <cellStyle name="40% - 强调文字颜色 3 97" xfId="1453"/>
    <cellStyle name="40% - 强调文字颜色 3 98" xfId="1467"/>
    <cellStyle name="40% - 强调文字颜色 3 99" xfId="1481"/>
    <cellStyle name="40% - 强调文字颜色 4" xfId="97" builtinId="43" customBuiltin="1"/>
    <cellStyle name="40% - 强调文字颜色 4 10" xfId="236"/>
    <cellStyle name="40% - 强调文字颜色 4 100" xfId="1497"/>
    <cellStyle name="40% - 强调文字颜色 4 101" xfId="1511"/>
    <cellStyle name="40% - 强调文字颜色 4 102" xfId="1525"/>
    <cellStyle name="40% - 强调文字颜色 4 103" xfId="1539"/>
    <cellStyle name="40% - 强调文字颜色 4 104" xfId="1553"/>
    <cellStyle name="40% - 强调文字颜色 4 105" xfId="1567"/>
    <cellStyle name="40% - 强调文字颜色 4 106" xfId="1581"/>
    <cellStyle name="40% - 强调文字颜色 4 107" xfId="1595"/>
    <cellStyle name="40% - 强调文字颜色 4 108" xfId="1609"/>
    <cellStyle name="40% - 强调文字颜色 4 109" xfId="1623"/>
    <cellStyle name="40% - 强调文字颜色 4 11" xfId="250"/>
    <cellStyle name="40% - 强调文字颜色 4 110" xfId="1637"/>
    <cellStyle name="40% - 强调文字颜色 4 111" xfId="1651"/>
    <cellStyle name="40% - 强调文字颜色 4 112" xfId="1665"/>
    <cellStyle name="40% - 强调文字颜色 4 113" xfId="1679"/>
    <cellStyle name="40% - 强调文字颜色 4 114" xfId="1693"/>
    <cellStyle name="40% - 强调文字颜色 4 115" xfId="1707"/>
    <cellStyle name="40% - 强调文字颜色 4 116" xfId="1721"/>
    <cellStyle name="40% - 强调文字颜色 4 117" xfId="1735"/>
    <cellStyle name="40% - 强调文字颜色 4 118" xfId="1749"/>
    <cellStyle name="40% - 强调文字颜色 4 119" xfId="1763"/>
    <cellStyle name="40% - 强调文字颜色 4 12" xfId="264"/>
    <cellStyle name="40% - 强调文字颜色 4 120" xfId="1777"/>
    <cellStyle name="40% - 强调文字颜色 4 121" xfId="1791"/>
    <cellStyle name="40% - 强调文字颜色 4 122" xfId="1805"/>
    <cellStyle name="40% - 强调文字颜色 4 123" xfId="1819"/>
    <cellStyle name="40% - 强调文字颜色 4 124" xfId="1833"/>
    <cellStyle name="40% - 强调文字颜色 4 125" xfId="1847"/>
    <cellStyle name="40% - 强调文字颜色 4 126" xfId="1861"/>
    <cellStyle name="40% - 强调文字颜色 4 127" xfId="1875"/>
    <cellStyle name="40% - 强调文字颜色 4 128" xfId="1889"/>
    <cellStyle name="40% - 强调文字颜色 4 129" xfId="1903"/>
    <cellStyle name="40% - 强调文字颜色 4 13" xfId="278"/>
    <cellStyle name="40% - 强调文字颜色 4 130" xfId="1917"/>
    <cellStyle name="40% - 强调文字颜色 4 131" xfId="1931"/>
    <cellStyle name="40% - 强调文字颜色 4 132" xfId="1945"/>
    <cellStyle name="40% - 强调文字颜色 4 133" xfId="1959"/>
    <cellStyle name="40% - 强调文字颜色 4 134" xfId="1973"/>
    <cellStyle name="40% - 强调文字颜色 4 135" xfId="1987"/>
    <cellStyle name="40% - 强调文字颜色 4 136" xfId="2001"/>
    <cellStyle name="40% - 强调文字颜色 4 137" xfId="2015"/>
    <cellStyle name="40% - 强调文字颜色 4 138" xfId="2029"/>
    <cellStyle name="40% - 强调文字颜色 4 139" xfId="2043"/>
    <cellStyle name="40% - 强调文字颜色 4 14" xfId="292"/>
    <cellStyle name="40% - 强调文字颜色 4 140" xfId="2057"/>
    <cellStyle name="40% - 强调文字颜色 4 141" xfId="2071"/>
    <cellStyle name="40% - 强调文字颜色 4 142" xfId="2085"/>
    <cellStyle name="40% - 强调文字颜色 4 143" xfId="2099"/>
    <cellStyle name="40% - 强调文字颜色 4 144" xfId="2113"/>
    <cellStyle name="40% - 强调文字颜色 4 145" xfId="2127"/>
    <cellStyle name="40% - 强调文字颜色 4 146" xfId="2141"/>
    <cellStyle name="40% - 强调文字颜色 4 147" xfId="2155"/>
    <cellStyle name="40% - 强调文字颜色 4 148" xfId="2169"/>
    <cellStyle name="40% - 强调文字颜色 4 149" xfId="2183"/>
    <cellStyle name="40% - 强调文字颜色 4 15" xfId="306"/>
    <cellStyle name="40% - 强调文字颜色 4 150" xfId="2197"/>
    <cellStyle name="40% - 强调文字颜色 4 151" xfId="2211"/>
    <cellStyle name="40% - 强调文字颜色 4 152" xfId="2225"/>
    <cellStyle name="40% - 强调文字颜色 4 153" xfId="2239"/>
    <cellStyle name="40% - 强调文字颜色 4 154" xfId="2253"/>
    <cellStyle name="40% - 强调文字颜色 4 155" xfId="2267"/>
    <cellStyle name="40% - 强调文字颜色 4 156" xfId="2281"/>
    <cellStyle name="40% - 强调文字颜色 4 157" xfId="2295"/>
    <cellStyle name="40% - 强调文字颜色 4 158" xfId="2309"/>
    <cellStyle name="40% - 强调文字颜色 4 159" xfId="2323"/>
    <cellStyle name="40% - 强调文字颜色 4 16" xfId="320"/>
    <cellStyle name="40% - 强调文字颜色 4 160" xfId="2337"/>
    <cellStyle name="40% - 强调文字颜色 4 161" xfId="2351"/>
    <cellStyle name="40% - 强调文字颜色 4 162" xfId="2365"/>
    <cellStyle name="40% - 强调文字颜色 4 163" xfId="2379"/>
    <cellStyle name="40% - 强调文字颜色 4 164" xfId="2393"/>
    <cellStyle name="40% - 强调文字颜色 4 165" xfId="2407"/>
    <cellStyle name="40% - 强调文字颜色 4 166" xfId="2421"/>
    <cellStyle name="40% - 强调文字颜色 4 167" xfId="2435"/>
    <cellStyle name="40% - 强调文字颜色 4 168" xfId="2449"/>
    <cellStyle name="40% - 强调文字颜色 4 169" xfId="2463"/>
    <cellStyle name="40% - 强调文字颜色 4 17" xfId="334"/>
    <cellStyle name="40% - 强调文字颜色 4 170" xfId="2477"/>
    <cellStyle name="40% - 强调文字颜色 4 171" xfId="2491"/>
    <cellStyle name="40% - 强调文字颜色 4 172" xfId="2505"/>
    <cellStyle name="40% - 强调文字颜色 4 173" xfId="2519"/>
    <cellStyle name="40% - 强调文字颜色 4 174" xfId="2533"/>
    <cellStyle name="40% - 强调文字颜色 4 175" xfId="2547"/>
    <cellStyle name="40% - 强调文字颜色 4 176" xfId="2561"/>
    <cellStyle name="40% - 强调文字颜色 4 177" xfId="2575"/>
    <cellStyle name="40% - 强调文字颜色 4 178" xfId="2589"/>
    <cellStyle name="40% - 强调文字颜色 4 179" xfId="2603"/>
    <cellStyle name="40% - 强调文字颜色 4 18" xfId="348"/>
    <cellStyle name="40% - 强调文字颜色 4 180" xfId="2617"/>
    <cellStyle name="40% - 强调文字颜色 4 181" xfId="2631"/>
    <cellStyle name="40% - 强调文字颜色 4 182" xfId="2645"/>
    <cellStyle name="40% - 强调文字颜色 4 183" xfId="2659"/>
    <cellStyle name="40% - 强调文字颜色 4 184" xfId="2673"/>
    <cellStyle name="40% - 强调文字颜色 4 185" xfId="2687"/>
    <cellStyle name="40% - 强调文字颜色 4 186" xfId="2701"/>
    <cellStyle name="40% - 强调文字颜色 4 187" xfId="2715"/>
    <cellStyle name="40% - 强调文字颜色 4 188" xfId="2729"/>
    <cellStyle name="40% - 强调文字颜色 4 189" xfId="2743"/>
    <cellStyle name="40% - 强调文字颜色 4 19" xfId="362"/>
    <cellStyle name="40% - 强调文字颜色 4 190" xfId="2757"/>
    <cellStyle name="40% - 强调文字颜色 4 191" xfId="2771"/>
    <cellStyle name="40% - 强调文字颜色 4 192" xfId="2785"/>
    <cellStyle name="40% - 强调文字颜色 4 193" xfId="2799"/>
    <cellStyle name="40% - 强调文字颜色 4 194" xfId="2813"/>
    <cellStyle name="40% - 强调文字颜色 4 195" xfId="2827"/>
    <cellStyle name="40% - 强调文字颜色 4 196" xfId="2841"/>
    <cellStyle name="40% - 强调文字颜色 4 197" xfId="2855"/>
    <cellStyle name="40% - 强调文字颜色 4 198" xfId="2869"/>
    <cellStyle name="40% - 强调文字颜色 4 199" xfId="2883"/>
    <cellStyle name="40% - 强调文字颜色 4 2" xfId="124"/>
    <cellStyle name="40% - 强调文字颜色 4 20" xfId="376"/>
    <cellStyle name="40% - 强调文字颜色 4 200" xfId="2897"/>
    <cellStyle name="40% - 强调文字颜色 4 201" xfId="2911"/>
    <cellStyle name="40% - 强调文字颜色 4 202" xfId="2925"/>
    <cellStyle name="40% - 强调文字颜色 4 203" xfId="2939"/>
    <cellStyle name="40% - 强调文字颜色 4 204" xfId="2953"/>
    <cellStyle name="40% - 强调文字颜色 4 205" xfId="2967"/>
    <cellStyle name="40% - 强调文字颜色 4 206" xfId="2981"/>
    <cellStyle name="40% - 强调文字颜色 4 207" xfId="2995"/>
    <cellStyle name="40% - 强调文字颜色 4 208" xfId="3009"/>
    <cellStyle name="40% - 强调文字颜色 4 209" xfId="3023"/>
    <cellStyle name="40% - 强调文字颜色 4 21" xfId="390"/>
    <cellStyle name="40% - 强调文字颜色 4 210" xfId="3037"/>
    <cellStyle name="40% - 强调文字颜色 4 211" xfId="3051"/>
    <cellStyle name="40% - 强调文字颜色 4 212" xfId="3065"/>
    <cellStyle name="40% - 强调文字颜色 4 213" xfId="3079"/>
    <cellStyle name="40% - 强调文字颜色 4 214" xfId="3093"/>
    <cellStyle name="40% - 强调文字颜色 4 215" xfId="3107"/>
    <cellStyle name="40% - 强调文字颜色 4 216" xfId="3121"/>
    <cellStyle name="40% - 强调文字颜色 4 217" xfId="3135"/>
    <cellStyle name="40% - 强调文字颜色 4 218" xfId="3149"/>
    <cellStyle name="40% - 强调文字颜色 4 219" xfId="3163"/>
    <cellStyle name="40% - 强调文字颜色 4 22" xfId="404"/>
    <cellStyle name="40% - 强调文字颜色 4 220" xfId="3177"/>
    <cellStyle name="40% - 强调文字颜色 4 221" xfId="3191"/>
    <cellStyle name="40% - 强调文字颜色 4 222" xfId="3205"/>
    <cellStyle name="40% - 强调文字颜色 4 223" xfId="3219"/>
    <cellStyle name="40% - 强调文字颜色 4 224" xfId="3233"/>
    <cellStyle name="40% - 强调文字颜色 4 225" xfId="3247"/>
    <cellStyle name="40% - 强调文字颜色 4 226" xfId="3261"/>
    <cellStyle name="40% - 强调文字颜色 4 227" xfId="3275"/>
    <cellStyle name="40% - 强调文字颜色 4 228" xfId="3289"/>
    <cellStyle name="40% - 强调文字颜色 4 229" xfId="3303"/>
    <cellStyle name="40% - 强调文字颜色 4 23" xfId="418"/>
    <cellStyle name="40% - 强调文字颜色 4 230" xfId="3317"/>
    <cellStyle name="40% - 强调文字颜色 4 231" xfId="3331"/>
    <cellStyle name="40% - 强调文字颜色 4 232" xfId="3345"/>
    <cellStyle name="40% - 强调文字颜色 4 233" xfId="3359"/>
    <cellStyle name="40% - 强调文字颜色 4 234" xfId="3373"/>
    <cellStyle name="40% - 强调文字颜色 4 235" xfId="3387"/>
    <cellStyle name="40% - 强调文字颜色 4 236" xfId="3401"/>
    <cellStyle name="40% - 强调文字颜色 4 237" xfId="3415"/>
    <cellStyle name="40% - 强调文字颜色 4 238" xfId="3429"/>
    <cellStyle name="40% - 强调文字颜色 4 239" xfId="3443"/>
    <cellStyle name="40% - 强调文字颜色 4 24" xfId="432"/>
    <cellStyle name="40% - 强调文字颜色 4 240" xfId="3457"/>
    <cellStyle name="40% - 强调文字颜色 4 241" xfId="3471"/>
    <cellStyle name="40% - 强调文字颜色 4 242" xfId="3485"/>
    <cellStyle name="40% - 强调文字颜色 4 243" xfId="3499"/>
    <cellStyle name="40% - 强调文字颜色 4 244" xfId="3513"/>
    <cellStyle name="40% - 强调文字颜色 4 245" xfId="3527"/>
    <cellStyle name="40% - 强调文字颜色 4 246" xfId="3541"/>
    <cellStyle name="40% - 强调文字颜色 4 247" xfId="3555"/>
    <cellStyle name="40% - 强调文字颜色 4 248" xfId="3569"/>
    <cellStyle name="40% - 强调文字颜色 4 249" xfId="3583"/>
    <cellStyle name="40% - 强调文字颜色 4 25" xfId="446"/>
    <cellStyle name="40% - 强调文字颜色 4 250" xfId="3597"/>
    <cellStyle name="40% - 强调文字颜色 4 251" xfId="3611"/>
    <cellStyle name="40% - 强调文字颜色 4 252" xfId="3625"/>
    <cellStyle name="40% - 强调文字颜色 4 253" xfId="3639"/>
    <cellStyle name="40% - 强调文字颜色 4 254" xfId="3653"/>
    <cellStyle name="40% - 强调文字颜色 4 255" xfId="3667"/>
    <cellStyle name="40% - 强调文字颜色 4 256" xfId="3681"/>
    <cellStyle name="40% - 强调文字颜色 4 257" xfId="3695"/>
    <cellStyle name="40% - 强调文字颜色 4 258" xfId="3709"/>
    <cellStyle name="40% - 强调文字颜色 4 259" xfId="3723"/>
    <cellStyle name="40% - 强调文字颜色 4 26" xfId="460"/>
    <cellStyle name="40% - 强调文字颜色 4 260" xfId="3737"/>
    <cellStyle name="40% - 强调文字颜色 4 261" xfId="3751"/>
    <cellStyle name="40% - 强调文字颜色 4 262" xfId="3765"/>
    <cellStyle name="40% - 强调文字颜色 4 263" xfId="3779"/>
    <cellStyle name="40% - 强调文字颜色 4 264" xfId="3793"/>
    <cellStyle name="40% - 强调文字颜色 4 265" xfId="3807"/>
    <cellStyle name="40% - 强调文字颜色 4 266" xfId="3821"/>
    <cellStyle name="40% - 强调文字颜色 4 267" xfId="3835"/>
    <cellStyle name="40% - 强调文字颜色 4 268" xfId="3849"/>
    <cellStyle name="40% - 强调文字颜色 4 269" xfId="3863"/>
    <cellStyle name="40% - 强调文字颜色 4 27" xfId="474"/>
    <cellStyle name="40% - 强调文字颜色 4 270" xfId="3877"/>
    <cellStyle name="40% - 强调文字颜色 4 271" xfId="3891"/>
    <cellStyle name="40% - 强调文字颜色 4 272" xfId="3905"/>
    <cellStyle name="40% - 强调文字颜色 4 273" xfId="3919"/>
    <cellStyle name="40% - 强调文字颜色 4 274" xfId="3933"/>
    <cellStyle name="40% - 强调文字颜色 4 275" xfId="3947"/>
    <cellStyle name="40% - 强调文字颜色 4 276" xfId="3961"/>
    <cellStyle name="40% - 强调文字颜色 4 277" xfId="3975"/>
    <cellStyle name="40% - 强调文字颜色 4 28" xfId="488"/>
    <cellStyle name="40% - 强调文字颜色 4 29" xfId="502"/>
    <cellStyle name="40% - 强调文字颜色 4 3" xfId="138"/>
    <cellStyle name="40% - 强调文字颜色 4 30" xfId="516"/>
    <cellStyle name="40% - 强调文字颜色 4 31" xfId="530"/>
    <cellStyle name="40% - 强调文字颜色 4 32" xfId="544"/>
    <cellStyle name="40% - 强调文字颜色 4 33" xfId="558"/>
    <cellStyle name="40% - 强调文字颜色 4 34" xfId="572"/>
    <cellStyle name="40% - 强调文字颜色 4 35" xfId="586"/>
    <cellStyle name="40% - 强调文字颜色 4 36" xfId="600"/>
    <cellStyle name="40% - 强调文字颜色 4 37" xfId="614"/>
    <cellStyle name="40% - 强调文字颜色 4 38" xfId="628"/>
    <cellStyle name="40% - 强调文字颜色 4 39" xfId="642"/>
    <cellStyle name="40% - 强调文字颜色 4 4" xfId="152"/>
    <cellStyle name="40% - 强调文字颜色 4 40" xfId="656"/>
    <cellStyle name="40% - 强调文字颜色 4 41" xfId="670"/>
    <cellStyle name="40% - 强调文字颜色 4 42" xfId="684"/>
    <cellStyle name="40% - 强调文字颜色 4 43" xfId="698"/>
    <cellStyle name="40% - 强调文字颜色 4 44" xfId="712"/>
    <cellStyle name="40% - 强调文字颜色 4 45" xfId="726"/>
    <cellStyle name="40% - 强调文字颜色 4 46" xfId="740"/>
    <cellStyle name="40% - 强调文字颜色 4 47" xfId="754"/>
    <cellStyle name="40% - 强调文字颜色 4 48" xfId="768"/>
    <cellStyle name="40% - 强调文字颜色 4 49" xfId="782"/>
    <cellStyle name="40% - 强调文字颜色 4 5" xfId="166"/>
    <cellStyle name="40% - 强调文字颜色 4 50" xfId="796"/>
    <cellStyle name="40% - 强调文字颜色 4 51" xfId="810"/>
    <cellStyle name="40% - 强调文字颜色 4 52" xfId="824"/>
    <cellStyle name="40% - 强调文字颜色 4 53" xfId="838"/>
    <cellStyle name="40% - 强调文字颜色 4 54" xfId="852"/>
    <cellStyle name="40% - 强调文字颜色 4 55" xfId="866"/>
    <cellStyle name="40% - 强调文字颜色 4 56" xfId="880"/>
    <cellStyle name="40% - 强调文字颜色 4 57" xfId="894"/>
    <cellStyle name="40% - 强调文字颜色 4 58" xfId="908"/>
    <cellStyle name="40% - 强调文字颜色 4 59" xfId="922"/>
    <cellStyle name="40% - 强调文字颜色 4 6" xfId="180"/>
    <cellStyle name="40% - 强调文字颜色 4 60" xfId="936"/>
    <cellStyle name="40% - 强调文字颜色 4 61" xfId="950"/>
    <cellStyle name="40% - 强调文字颜色 4 62" xfId="964"/>
    <cellStyle name="40% - 强调文字颜色 4 63" xfId="978"/>
    <cellStyle name="40% - 强调文字颜色 4 64" xfId="992"/>
    <cellStyle name="40% - 强调文字颜色 4 65" xfId="1006"/>
    <cellStyle name="40% - 强调文字颜色 4 66" xfId="1020"/>
    <cellStyle name="40% - 强调文字颜色 4 67" xfId="1034"/>
    <cellStyle name="40% - 强调文字颜色 4 68" xfId="1048"/>
    <cellStyle name="40% - 强调文字颜色 4 69" xfId="1062"/>
    <cellStyle name="40% - 强调文字颜色 4 7" xfId="194"/>
    <cellStyle name="40% - 强调文字颜色 4 70" xfId="1076"/>
    <cellStyle name="40% - 强调文字颜色 4 71" xfId="1090"/>
    <cellStyle name="40% - 强调文字颜色 4 72" xfId="1104"/>
    <cellStyle name="40% - 强调文字颜色 4 73" xfId="1118"/>
    <cellStyle name="40% - 强调文字颜色 4 74" xfId="1132"/>
    <cellStyle name="40% - 强调文字颜色 4 75" xfId="1146"/>
    <cellStyle name="40% - 强调文字颜色 4 76" xfId="1160"/>
    <cellStyle name="40% - 强调文字颜色 4 77" xfId="1174"/>
    <cellStyle name="40% - 强调文字颜色 4 78" xfId="1188"/>
    <cellStyle name="40% - 强调文字颜色 4 79" xfId="1202"/>
    <cellStyle name="40% - 强调文字颜色 4 8" xfId="208"/>
    <cellStyle name="40% - 强调文字颜色 4 80" xfId="1216"/>
    <cellStyle name="40% - 强调文字颜色 4 81" xfId="1230"/>
    <cellStyle name="40% - 强调文字颜色 4 82" xfId="1244"/>
    <cellStyle name="40% - 强调文字颜色 4 83" xfId="1258"/>
    <cellStyle name="40% - 强调文字颜色 4 84" xfId="1272"/>
    <cellStyle name="40% - 强调文字颜色 4 85" xfId="1286"/>
    <cellStyle name="40% - 强调文字颜色 4 86" xfId="1300"/>
    <cellStyle name="40% - 强调文字颜色 4 87" xfId="1314"/>
    <cellStyle name="40% - 强调文字颜色 4 88" xfId="1328"/>
    <cellStyle name="40% - 强调文字颜色 4 89" xfId="1342"/>
    <cellStyle name="40% - 强调文字颜色 4 9" xfId="222"/>
    <cellStyle name="40% - 强调文字颜色 4 90" xfId="1356"/>
    <cellStyle name="40% - 强调文字颜色 4 91" xfId="1370"/>
    <cellStyle name="40% - 强调文字颜色 4 92" xfId="1384"/>
    <cellStyle name="40% - 强调文字颜色 4 93" xfId="1398"/>
    <cellStyle name="40% - 强调文字颜色 4 94" xfId="1412"/>
    <cellStyle name="40% - 强调文字颜色 4 95" xfId="1426"/>
    <cellStyle name="40% - 强调文字颜色 4 96" xfId="1440"/>
    <cellStyle name="40% - 强调文字颜色 4 97" xfId="1455"/>
    <cellStyle name="40% - 强调文字颜色 4 98" xfId="1469"/>
    <cellStyle name="40% - 强调文字颜色 4 99" xfId="1483"/>
    <cellStyle name="40% - 强调文字颜色 5" xfId="101" builtinId="47" customBuiltin="1"/>
    <cellStyle name="40% - 强调文字颜色 5 10" xfId="238"/>
    <cellStyle name="40% - 强调文字颜色 5 100" xfId="1499"/>
    <cellStyle name="40% - 强调文字颜色 5 101" xfId="1513"/>
    <cellStyle name="40% - 强调文字颜色 5 102" xfId="1527"/>
    <cellStyle name="40% - 强调文字颜色 5 103" xfId="1541"/>
    <cellStyle name="40% - 强调文字颜色 5 104" xfId="1555"/>
    <cellStyle name="40% - 强调文字颜色 5 105" xfId="1569"/>
    <cellStyle name="40% - 强调文字颜色 5 106" xfId="1583"/>
    <cellStyle name="40% - 强调文字颜色 5 107" xfId="1597"/>
    <cellStyle name="40% - 强调文字颜色 5 108" xfId="1611"/>
    <cellStyle name="40% - 强调文字颜色 5 109" xfId="1625"/>
    <cellStyle name="40% - 强调文字颜色 5 11" xfId="252"/>
    <cellStyle name="40% - 强调文字颜色 5 110" xfId="1639"/>
    <cellStyle name="40% - 强调文字颜色 5 111" xfId="1653"/>
    <cellStyle name="40% - 强调文字颜色 5 112" xfId="1667"/>
    <cellStyle name="40% - 强调文字颜色 5 113" xfId="1681"/>
    <cellStyle name="40% - 强调文字颜色 5 114" xfId="1695"/>
    <cellStyle name="40% - 强调文字颜色 5 115" xfId="1709"/>
    <cellStyle name="40% - 强调文字颜色 5 116" xfId="1723"/>
    <cellStyle name="40% - 强调文字颜色 5 117" xfId="1737"/>
    <cellStyle name="40% - 强调文字颜色 5 118" xfId="1751"/>
    <cellStyle name="40% - 强调文字颜色 5 119" xfId="1765"/>
    <cellStyle name="40% - 强调文字颜色 5 12" xfId="266"/>
    <cellStyle name="40% - 强调文字颜色 5 120" xfId="1779"/>
    <cellStyle name="40% - 强调文字颜色 5 121" xfId="1793"/>
    <cellStyle name="40% - 强调文字颜色 5 122" xfId="1807"/>
    <cellStyle name="40% - 强调文字颜色 5 123" xfId="1821"/>
    <cellStyle name="40% - 强调文字颜色 5 124" xfId="1835"/>
    <cellStyle name="40% - 强调文字颜色 5 125" xfId="1849"/>
    <cellStyle name="40% - 强调文字颜色 5 126" xfId="1863"/>
    <cellStyle name="40% - 强调文字颜色 5 127" xfId="1877"/>
    <cellStyle name="40% - 强调文字颜色 5 128" xfId="1891"/>
    <cellStyle name="40% - 强调文字颜色 5 129" xfId="1905"/>
    <cellStyle name="40% - 强调文字颜色 5 13" xfId="280"/>
    <cellStyle name="40% - 强调文字颜色 5 130" xfId="1919"/>
    <cellStyle name="40% - 强调文字颜色 5 131" xfId="1933"/>
    <cellStyle name="40% - 强调文字颜色 5 132" xfId="1947"/>
    <cellStyle name="40% - 强调文字颜色 5 133" xfId="1961"/>
    <cellStyle name="40% - 强调文字颜色 5 134" xfId="1975"/>
    <cellStyle name="40% - 强调文字颜色 5 135" xfId="1989"/>
    <cellStyle name="40% - 强调文字颜色 5 136" xfId="2003"/>
    <cellStyle name="40% - 强调文字颜色 5 137" xfId="2017"/>
    <cellStyle name="40% - 强调文字颜色 5 138" xfId="2031"/>
    <cellStyle name="40% - 强调文字颜色 5 139" xfId="2045"/>
    <cellStyle name="40% - 强调文字颜色 5 14" xfId="294"/>
    <cellStyle name="40% - 强调文字颜色 5 140" xfId="2059"/>
    <cellStyle name="40% - 强调文字颜色 5 141" xfId="2073"/>
    <cellStyle name="40% - 强调文字颜色 5 142" xfId="2087"/>
    <cellStyle name="40% - 强调文字颜色 5 143" xfId="2101"/>
    <cellStyle name="40% - 强调文字颜色 5 144" xfId="2115"/>
    <cellStyle name="40% - 强调文字颜色 5 145" xfId="2129"/>
    <cellStyle name="40% - 强调文字颜色 5 146" xfId="2143"/>
    <cellStyle name="40% - 强调文字颜色 5 147" xfId="2157"/>
    <cellStyle name="40% - 强调文字颜色 5 148" xfId="2171"/>
    <cellStyle name="40% - 强调文字颜色 5 149" xfId="2185"/>
    <cellStyle name="40% - 强调文字颜色 5 15" xfId="308"/>
    <cellStyle name="40% - 强调文字颜色 5 150" xfId="2199"/>
    <cellStyle name="40% - 强调文字颜色 5 151" xfId="2213"/>
    <cellStyle name="40% - 强调文字颜色 5 152" xfId="2227"/>
    <cellStyle name="40% - 强调文字颜色 5 153" xfId="2241"/>
    <cellStyle name="40% - 强调文字颜色 5 154" xfId="2255"/>
    <cellStyle name="40% - 强调文字颜色 5 155" xfId="2269"/>
    <cellStyle name="40% - 强调文字颜色 5 156" xfId="2283"/>
    <cellStyle name="40% - 强调文字颜色 5 157" xfId="2297"/>
    <cellStyle name="40% - 强调文字颜色 5 158" xfId="2311"/>
    <cellStyle name="40% - 强调文字颜色 5 159" xfId="2325"/>
    <cellStyle name="40% - 强调文字颜色 5 16" xfId="322"/>
    <cellStyle name="40% - 强调文字颜色 5 160" xfId="2339"/>
    <cellStyle name="40% - 强调文字颜色 5 161" xfId="2353"/>
    <cellStyle name="40% - 强调文字颜色 5 162" xfId="2367"/>
    <cellStyle name="40% - 强调文字颜色 5 163" xfId="2381"/>
    <cellStyle name="40% - 强调文字颜色 5 164" xfId="2395"/>
    <cellStyle name="40% - 强调文字颜色 5 165" xfId="2409"/>
    <cellStyle name="40% - 强调文字颜色 5 166" xfId="2423"/>
    <cellStyle name="40% - 强调文字颜色 5 167" xfId="2437"/>
    <cellStyle name="40% - 强调文字颜色 5 168" xfId="2451"/>
    <cellStyle name="40% - 强调文字颜色 5 169" xfId="2465"/>
    <cellStyle name="40% - 强调文字颜色 5 17" xfId="336"/>
    <cellStyle name="40% - 强调文字颜色 5 170" xfId="2479"/>
    <cellStyle name="40% - 强调文字颜色 5 171" xfId="2493"/>
    <cellStyle name="40% - 强调文字颜色 5 172" xfId="2507"/>
    <cellStyle name="40% - 强调文字颜色 5 173" xfId="2521"/>
    <cellStyle name="40% - 强调文字颜色 5 174" xfId="2535"/>
    <cellStyle name="40% - 强调文字颜色 5 175" xfId="2549"/>
    <cellStyle name="40% - 强调文字颜色 5 176" xfId="2563"/>
    <cellStyle name="40% - 强调文字颜色 5 177" xfId="2577"/>
    <cellStyle name="40% - 强调文字颜色 5 178" xfId="2591"/>
    <cellStyle name="40% - 强调文字颜色 5 179" xfId="2605"/>
    <cellStyle name="40% - 强调文字颜色 5 18" xfId="350"/>
    <cellStyle name="40% - 强调文字颜色 5 180" xfId="2619"/>
    <cellStyle name="40% - 强调文字颜色 5 181" xfId="2633"/>
    <cellStyle name="40% - 强调文字颜色 5 182" xfId="2647"/>
    <cellStyle name="40% - 强调文字颜色 5 183" xfId="2661"/>
    <cellStyle name="40% - 强调文字颜色 5 184" xfId="2675"/>
    <cellStyle name="40% - 强调文字颜色 5 185" xfId="2689"/>
    <cellStyle name="40% - 强调文字颜色 5 186" xfId="2703"/>
    <cellStyle name="40% - 强调文字颜色 5 187" xfId="2717"/>
    <cellStyle name="40% - 强调文字颜色 5 188" xfId="2731"/>
    <cellStyle name="40% - 强调文字颜色 5 189" xfId="2745"/>
    <cellStyle name="40% - 强调文字颜色 5 19" xfId="364"/>
    <cellStyle name="40% - 强调文字颜色 5 190" xfId="2759"/>
    <cellStyle name="40% - 强调文字颜色 5 191" xfId="2773"/>
    <cellStyle name="40% - 强调文字颜色 5 192" xfId="2787"/>
    <cellStyle name="40% - 强调文字颜色 5 193" xfId="2801"/>
    <cellStyle name="40% - 强调文字颜色 5 194" xfId="2815"/>
    <cellStyle name="40% - 强调文字颜色 5 195" xfId="2829"/>
    <cellStyle name="40% - 强调文字颜色 5 196" xfId="2843"/>
    <cellStyle name="40% - 强调文字颜色 5 197" xfId="2857"/>
    <cellStyle name="40% - 强调文字颜色 5 198" xfId="2871"/>
    <cellStyle name="40% - 强调文字颜色 5 199" xfId="2885"/>
    <cellStyle name="40% - 强调文字颜色 5 2" xfId="126"/>
    <cellStyle name="40% - 强调文字颜色 5 20" xfId="378"/>
    <cellStyle name="40% - 强调文字颜色 5 200" xfId="2899"/>
    <cellStyle name="40% - 强调文字颜色 5 201" xfId="2913"/>
    <cellStyle name="40% - 强调文字颜色 5 202" xfId="2927"/>
    <cellStyle name="40% - 强调文字颜色 5 203" xfId="2941"/>
    <cellStyle name="40% - 强调文字颜色 5 204" xfId="2955"/>
    <cellStyle name="40% - 强调文字颜色 5 205" xfId="2969"/>
    <cellStyle name="40% - 强调文字颜色 5 206" xfId="2983"/>
    <cellStyle name="40% - 强调文字颜色 5 207" xfId="2997"/>
    <cellStyle name="40% - 强调文字颜色 5 208" xfId="3011"/>
    <cellStyle name="40% - 强调文字颜色 5 209" xfId="3025"/>
    <cellStyle name="40% - 强调文字颜色 5 21" xfId="392"/>
    <cellStyle name="40% - 强调文字颜色 5 210" xfId="3039"/>
    <cellStyle name="40% - 强调文字颜色 5 211" xfId="3053"/>
    <cellStyle name="40% - 强调文字颜色 5 212" xfId="3067"/>
    <cellStyle name="40% - 强调文字颜色 5 213" xfId="3081"/>
    <cellStyle name="40% - 强调文字颜色 5 214" xfId="3095"/>
    <cellStyle name="40% - 强调文字颜色 5 215" xfId="3109"/>
    <cellStyle name="40% - 强调文字颜色 5 216" xfId="3123"/>
    <cellStyle name="40% - 强调文字颜色 5 217" xfId="3137"/>
    <cellStyle name="40% - 强调文字颜色 5 218" xfId="3151"/>
    <cellStyle name="40% - 强调文字颜色 5 219" xfId="3165"/>
    <cellStyle name="40% - 强调文字颜色 5 22" xfId="406"/>
    <cellStyle name="40% - 强调文字颜色 5 220" xfId="3179"/>
    <cellStyle name="40% - 强调文字颜色 5 221" xfId="3193"/>
    <cellStyle name="40% - 强调文字颜色 5 222" xfId="3207"/>
    <cellStyle name="40% - 强调文字颜色 5 223" xfId="3221"/>
    <cellStyle name="40% - 强调文字颜色 5 224" xfId="3235"/>
    <cellStyle name="40% - 强调文字颜色 5 225" xfId="3249"/>
    <cellStyle name="40% - 强调文字颜色 5 226" xfId="3263"/>
    <cellStyle name="40% - 强调文字颜色 5 227" xfId="3277"/>
    <cellStyle name="40% - 强调文字颜色 5 228" xfId="3291"/>
    <cellStyle name="40% - 强调文字颜色 5 229" xfId="3305"/>
    <cellStyle name="40% - 强调文字颜色 5 23" xfId="420"/>
    <cellStyle name="40% - 强调文字颜色 5 230" xfId="3319"/>
    <cellStyle name="40% - 强调文字颜色 5 231" xfId="3333"/>
    <cellStyle name="40% - 强调文字颜色 5 232" xfId="3347"/>
    <cellStyle name="40% - 强调文字颜色 5 233" xfId="3361"/>
    <cellStyle name="40% - 强调文字颜色 5 234" xfId="3375"/>
    <cellStyle name="40% - 强调文字颜色 5 235" xfId="3389"/>
    <cellStyle name="40% - 强调文字颜色 5 236" xfId="3403"/>
    <cellStyle name="40% - 强调文字颜色 5 237" xfId="3417"/>
    <cellStyle name="40% - 强调文字颜色 5 238" xfId="3431"/>
    <cellStyle name="40% - 强调文字颜色 5 239" xfId="3445"/>
    <cellStyle name="40% - 强调文字颜色 5 24" xfId="434"/>
    <cellStyle name="40% - 强调文字颜色 5 240" xfId="3459"/>
    <cellStyle name="40% - 强调文字颜色 5 241" xfId="3473"/>
    <cellStyle name="40% - 强调文字颜色 5 242" xfId="3487"/>
    <cellStyle name="40% - 强调文字颜色 5 243" xfId="3501"/>
    <cellStyle name="40% - 强调文字颜色 5 244" xfId="3515"/>
    <cellStyle name="40% - 强调文字颜色 5 245" xfId="3529"/>
    <cellStyle name="40% - 强调文字颜色 5 246" xfId="3543"/>
    <cellStyle name="40% - 强调文字颜色 5 247" xfId="3557"/>
    <cellStyle name="40% - 强调文字颜色 5 248" xfId="3571"/>
    <cellStyle name="40% - 强调文字颜色 5 249" xfId="3585"/>
    <cellStyle name="40% - 强调文字颜色 5 25" xfId="448"/>
    <cellStyle name="40% - 强调文字颜色 5 250" xfId="3599"/>
    <cellStyle name="40% - 强调文字颜色 5 251" xfId="3613"/>
    <cellStyle name="40% - 强调文字颜色 5 252" xfId="3627"/>
    <cellStyle name="40% - 强调文字颜色 5 253" xfId="3641"/>
    <cellStyle name="40% - 强调文字颜色 5 254" xfId="3655"/>
    <cellStyle name="40% - 强调文字颜色 5 255" xfId="3669"/>
    <cellStyle name="40% - 强调文字颜色 5 256" xfId="3683"/>
    <cellStyle name="40% - 强调文字颜色 5 257" xfId="3697"/>
    <cellStyle name="40% - 强调文字颜色 5 258" xfId="3711"/>
    <cellStyle name="40% - 强调文字颜色 5 259" xfId="3725"/>
    <cellStyle name="40% - 强调文字颜色 5 26" xfId="462"/>
    <cellStyle name="40% - 强调文字颜色 5 260" xfId="3739"/>
    <cellStyle name="40% - 强调文字颜色 5 261" xfId="3753"/>
    <cellStyle name="40% - 强调文字颜色 5 262" xfId="3767"/>
    <cellStyle name="40% - 强调文字颜色 5 263" xfId="3781"/>
    <cellStyle name="40% - 强调文字颜色 5 264" xfId="3795"/>
    <cellStyle name="40% - 强调文字颜色 5 265" xfId="3809"/>
    <cellStyle name="40% - 强调文字颜色 5 266" xfId="3823"/>
    <cellStyle name="40% - 强调文字颜色 5 267" xfId="3837"/>
    <cellStyle name="40% - 强调文字颜色 5 268" xfId="3851"/>
    <cellStyle name="40% - 强调文字颜色 5 269" xfId="3865"/>
    <cellStyle name="40% - 强调文字颜色 5 27" xfId="476"/>
    <cellStyle name="40% - 强调文字颜色 5 270" xfId="3879"/>
    <cellStyle name="40% - 强调文字颜色 5 271" xfId="3893"/>
    <cellStyle name="40% - 强调文字颜色 5 272" xfId="3907"/>
    <cellStyle name="40% - 强调文字颜色 5 273" xfId="3921"/>
    <cellStyle name="40% - 强调文字颜色 5 274" xfId="3935"/>
    <cellStyle name="40% - 强调文字颜色 5 275" xfId="3949"/>
    <cellStyle name="40% - 强调文字颜色 5 276" xfId="3963"/>
    <cellStyle name="40% - 强调文字颜色 5 277" xfId="3977"/>
    <cellStyle name="40% - 强调文字颜色 5 28" xfId="490"/>
    <cellStyle name="40% - 强调文字颜色 5 29" xfId="504"/>
    <cellStyle name="40% - 强调文字颜色 5 3" xfId="140"/>
    <cellStyle name="40% - 强调文字颜色 5 30" xfId="518"/>
    <cellStyle name="40% - 强调文字颜色 5 31" xfId="532"/>
    <cellStyle name="40% - 强调文字颜色 5 32" xfId="546"/>
    <cellStyle name="40% - 强调文字颜色 5 33" xfId="560"/>
    <cellStyle name="40% - 强调文字颜色 5 34" xfId="574"/>
    <cellStyle name="40% - 强调文字颜色 5 35" xfId="588"/>
    <cellStyle name="40% - 强调文字颜色 5 36" xfId="602"/>
    <cellStyle name="40% - 强调文字颜色 5 37" xfId="616"/>
    <cellStyle name="40% - 强调文字颜色 5 38" xfId="630"/>
    <cellStyle name="40% - 强调文字颜色 5 39" xfId="644"/>
    <cellStyle name="40% - 强调文字颜色 5 4" xfId="154"/>
    <cellStyle name="40% - 强调文字颜色 5 40" xfId="658"/>
    <cellStyle name="40% - 强调文字颜色 5 41" xfId="672"/>
    <cellStyle name="40% - 强调文字颜色 5 42" xfId="686"/>
    <cellStyle name="40% - 强调文字颜色 5 43" xfId="700"/>
    <cellStyle name="40% - 强调文字颜色 5 44" xfId="714"/>
    <cellStyle name="40% - 强调文字颜色 5 45" xfId="728"/>
    <cellStyle name="40% - 强调文字颜色 5 46" xfId="742"/>
    <cellStyle name="40% - 强调文字颜色 5 47" xfId="756"/>
    <cellStyle name="40% - 强调文字颜色 5 48" xfId="770"/>
    <cellStyle name="40% - 强调文字颜色 5 49" xfId="784"/>
    <cellStyle name="40% - 强调文字颜色 5 5" xfId="168"/>
    <cellStyle name="40% - 强调文字颜色 5 50" xfId="798"/>
    <cellStyle name="40% - 强调文字颜色 5 51" xfId="812"/>
    <cellStyle name="40% - 强调文字颜色 5 52" xfId="826"/>
    <cellStyle name="40% - 强调文字颜色 5 53" xfId="840"/>
    <cellStyle name="40% - 强调文字颜色 5 54" xfId="854"/>
    <cellStyle name="40% - 强调文字颜色 5 55" xfId="868"/>
    <cellStyle name="40% - 强调文字颜色 5 56" xfId="882"/>
    <cellStyle name="40% - 强调文字颜色 5 57" xfId="896"/>
    <cellStyle name="40% - 强调文字颜色 5 58" xfId="910"/>
    <cellStyle name="40% - 强调文字颜色 5 59" xfId="924"/>
    <cellStyle name="40% - 强调文字颜色 5 6" xfId="182"/>
    <cellStyle name="40% - 强调文字颜色 5 60" xfId="938"/>
    <cellStyle name="40% - 强调文字颜色 5 61" xfId="952"/>
    <cellStyle name="40% - 强调文字颜色 5 62" xfId="966"/>
    <cellStyle name="40% - 强调文字颜色 5 63" xfId="980"/>
    <cellStyle name="40% - 强调文字颜色 5 64" xfId="994"/>
    <cellStyle name="40% - 强调文字颜色 5 65" xfId="1008"/>
    <cellStyle name="40% - 强调文字颜色 5 66" xfId="1022"/>
    <cellStyle name="40% - 强调文字颜色 5 67" xfId="1036"/>
    <cellStyle name="40% - 强调文字颜色 5 68" xfId="1050"/>
    <cellStyle name="40% - 强调文字颜色 5 69" xfId="1064"/>
    <cellStyle name="40% - 强调文字颜色 5 7" xfId="196"/>
    <cellStyle name="40% - 强调文字颜色 5 70" xfId="1078"/>
    <cellStyle name="40% - 强调文字颜色 5 71" xfId="1092"/>
    <cellStyle name="40% - 强调文字颜色 5 72" xfId="1106"/>
    <cellStyle name="40% - 强调文字颜色 5 73" xfId="1120"/>
    <cellStyle name="40% - 强调文字颜色 5 74" xfId="1134"/>
    <cellStyle name="40% - 强调文字颜色 5 75" xfId="1148"/>
    <cellStyle name="40% - 强调文字颜色 5 76" xfId="1162"/>
    <cellStyle name="40% - 强调文字颜色 5 77" xfId="1176"/>
    <cellStyle name="40% - 强调文字颜色 5 78" xfId="1190"/>
    <cellStyle name="40% - 强调文字颜色 5 79" xfId="1204"/>
    <cellStyle name="40% - 强调文字颜色 5 8" xfId="210"/>
    <cellStyle name="40% - 强调文字颜色 5 80" xfId="1218"/>
    <cellStyle name="40% - 强调文字颜色 5 81" xfId="1232"/>
    <cellStyle name="40% - 强调文字颜色 5 82" xfId="1246"/>
    <cellStyle name="40% - 强调文字颜色 5 83" xfId="1260"/>
    <cellStyle name="40% - 强调文字颜色 5 84" xfId="1274"/>
    <cellStyle name="40% - 强调文字颜色 5 85" xfId="1288"/>
    <cellStyle name="40% - 强调文字颜色 5 86" xfId="1302"/>
    <cellStyle name="40% - 强调文字颜色 5 87" xfId="1316"/>
    <cellStyle name="40% - 强调文字颜色 5 88" xfId="1330"/>
    <cellStyle name="40% - 强调文字颜色 5 89" xfId="1344"/>
    <cellStyle name="40% - 强调文字颜色 5 9" xfId="224"/>
    <cellStyle name="40% - 强调文字颜色 5 90" xfId="1358"/>
    <cellStyle name="40% - 强调文字颜色 5 91" xfId="1372"/>
    <cellStyle name="40% - 强调文字颜色 5 92" xfId="1386"/>
    <cellStyle name="40% - 强调文字颜色 5 93" xfId="1400"/>
    <cellStyle name="40% - 强调文字颜色 5 94" xfId="1414"/>
    <cellStyle name="40% - 强调文字颜色 5 95" xfId="1428"/>
    <cellStyle name="40% - 强调文字颜色 5 96" xfId="1442"/>
    <cellStyle name="40% - 强调文字颜色 5 97" xfId="1457"/>
    <cellStyle name="40% - 强调文字颜色 5 98" xfId="1471"/>
    <cellStyle name="40% - 强调文字颜色 5 99" xfId="1485"/>
    <cellStyle name="40% - 强调文字颜色 6" xfId="105" builtinId="51" customBuiltin="1"/>
    <cellStyle name="40% - 强调文字颜色 6 10" xfId="240"/>
    <cellStyle name="40% - 强调文字颜色 6 100" xfId="1501"/>
    <cellStyle name="40% - 强调文字颜色 6 101" xfId="1515"/>
    <cellStyle name="40% - 强调文字颜色 6 102" xfId="1529"/>
    <cellStyle name="40% - 强调文字颜色 6 103" xfId="1543"/>
    <cellStyle name="40% - 强调文字颜色 6 104" xfId="1557"/>
    <cellStyle name="40% - 强调文字颜色 6 105" xfId="1571"/>
    <cellStyle name="40% - 强调文字颜色 6 106" xfId="1585"/>
    <cellStyle name="40% - 强调文字颜色 6 107" xfId="1599"/>
    <cellStyle name="40% - 强调文字颜色 6 108" xfId="1613"/>
    <cellStyle name="40% - 强调文字颜色 6 109" xfId="1627"/>
    <cellStyle name="40% - 强调文字颜色 6 11" xfId="254"/>
    <cellStyle name="40% - 强调文字颜色 6 110" xfId="1641"/>
    <cellStyle name="40% - 强调文字颜色 6 111" xfId="1655"/>
    <cellStyle name="40% - 强调文字颜色 6 112" xfId="1669"/>
    <cellStyle name="40% - 强调文字颜色 6 113" xfId="1683"/>
    <cellStyle name="40% - 强调文字颜色 6 114" xfId="1697"/>
    <cellStyle name="40% - 强调文字颜色 6 115" xfId="1711"/>
    <cellStyle name="40% - 强调文字颜色 6 116" xfId="1725"/>
    <cellStyle name="40% - 强调文字颜色 6 117" xfId="1739"/>
    <cellStyle name="40% - 强调文字颜色 6 118" xfId="1753"/>
    <cellStyle name="40% - 强调文字颜色 6 119" xfId="1767"/>
    <cellStyle name="40% - 强调文字颜色 6 12" xfId="268"/>
    <cellStyle name="40% - 强调文字颜色 6 120" xfId="1781"/>
    <cellStyle name="40% - 强调文字颜色 6 121" xfId="1795"/>
    <cellStyle name="40% - 强调文字颜色 6 122" xfId="1809"/>
    <cellStyle name="40% - 强调文字颜色 6 123" xfId="1823"/>
    <cellStyle name="40% - 强调文字颜色 6 124" xfId="1837"/>
    <cellStyle name="40% - 强调文字颜色 6 125" xfId="1851"/>
    <cellStyle name="40% - 强调文字颜色 6 126" xfId="1865"/>
    <cellStyle name="40% - 强调文字颜色 6 127" xfId="1879"/>
    <cellStyle name="40% - 强调文字颜色 6 128" xfId="1893"/>
    <cellStyle name="40% - 强调文字颜色 6 129" xfId="1907"/>
    <cellStyle name="40% - 强调文字颜色 6 13" xfId="282"/>
    <cellStyle name="40% - 强调文字颜色 6 130" xfId="1921"/>
    <cellStyle name="40% - 强调文字颜色 6 131" xfId="1935"/>
    <cellStyle name="40% - 强调文字颜色 6 132" xfId="1949"/>
    <cellStyle name="40% - 强调文字颜色 6 133" xfId="1963"/>
    <cellStyle name="40% - 强调文字颜色 6 134" xfId="1977"/>
    <cellStyle name="40% - 强调文字颜色 6 135" xfId="1991"/>
    <cellStyle name="40% - 强调文字颜色 6 136" xfId="2005"/>
    <cellStyle name="40% - 强调文字颜色 6 137" xfId="2019"/>
    <cellStyle name="40% - 强调文字颜色 6 138" xfId="2033"/>
    <cellStyle name="40% - 强调文字颜色 6 139" xfId="2047"/>
    <cellStyle name="40% - 强调文字颜色 6 14" xfId="296"/>
    <cellStyle name="40% - 强调文字颜色 6 140" xfId="2061"/>
    <cellStyle name="40% - 强调文字颜色 6 141" xfId="2075"/>
    <cellStyle name="40% - 强调文字颜色 6 142" xfId="2089"/>
    <cellStyle name="40% - 强调文字颜色 6 143" xfId="2103"/>
    <cellStyle name="40% - 强调文字颜色 6 144" xfId="2117"/>
    <cellStyle name="40% - 强调文字颜色 6 145" xfId="2131"/>
    <cellStyle name="40% - 强调文字颜色 6 146" xfId="2145"/>
    <cellStyle name="40% - 强调文字颜色 6 147" xfId="2159"/>
    <cellStyle name="40% - 强调文字颜色 6 148" xfId="2173"/>
    <cellStyle name="40% - 强调文字颜色 6 149" xfId="2187"/>
    <cellStyle name="40% - 强调文字颜色 6 15" xfId="310"/>
    <cellStyle name="40% - 强调文字颜色 6 150" xfId="2201"/>
    <cellStyle name="40% - 强调文字颜色 6 151" xfId="2215"/>
    <cellStyle name="40% - 强调文字颜色 6 152" xfId="2229"/>
    <cellStyle name="40% - 强调文字颜色 6 153" xfId="2243"/>
    <cellStyle name="40% - 强调文字颜色 6 154" xfId="2257"/>
    <cellStyle name="40% - 强调文字颜色 6 155" xfId="2271"/>
    <cellStyle name="40% - 强调文字颜色 6 156" xfId="2285"/>
    <cellStyle name="40% - 强调文字颜色 6 157" xfId="2299"/>
    <cellStyle name="40% - 强调文字颜色 6 158" xfId="2313"/>
    <cellStyle name="40% - 强调文字颜色 6 159" xfId="2327"/>
    <cellStyle name="40% - 强调文字颜色 6 16" xfId="324"/>
    <cellStyle name="40% - 强调文字颜色 6 160" xfId="2341"/>
    <cellStyle name="40% - 强调文字颜色 6 161" xfId="2355"/>
    <cellStyle name="40% - 强调文字颜色 6 162" xfId="2369"/>
    <cellStyle name="40% - 强调文字颜色 6 163" xfId="2383"/>
    <cellStyle name="40% - 强调文字颜色 6 164" xfId="2397"/>
    <cellStyle name="40% - 强调文字颜色 6 165" xfId="2411"/>
    <cellStyle name="40% - 强调文字颜色 6 166" xfId="2425"/>
    <cellStyle name="40% - 强调文字颜色 6 167" xfId="2439"/>
    <cellStyle name="40% - 强调文字颜色 6 168" xfId="2453"/>
    <cellStyle name="40% - 强调文字颜色 6 169" xfId="2467"/>
    <cellStyle name="40% - 强调文字颜色 6 17" xfId="338"/>
    <cellStyle name="40% - 强调文字颜色 6 170" xfId="2481"/>
    <cellStyle name="40% - 强调文字颜色 6 171" xfId="2495"/>
    <cellStyle name="40% - 强调文字颜色 6 172" xfId="2509"/>
    <cellStyle name="40% - 强调文字颜色 6 173" xfId="2523"/>
    <cellStyle name="40% - 强调文字颜色 6 174" xfId="2537"/>
    <cellStyle name="40% - 强调文字颜色 6 175" xfId="2551"/>
    <cellStyle name="40% - 强调文字颜色 6 176" xfId="2565"/>
    <cellStyle name="40% - 强调文字颜色 6 177" xfId="2579"/>
    <cellStyle name="40% - 强调文字颜色 6 178" xfId="2593"/>
    <cellStyle name="40% - 强调文字颜色 6 179" xfId="2607"/>
    <cellStyle name="40% - 强调文字颜色 6 18" xfId="352"/>
    <cellStyle name="40% - 强调文字颜色 6 180" xfId="2621"/>
    <cellStyle name="40% - 强调文字颜色 6 181" xfId="2635"/>
    <cellStyle name="40% - 强调文字颜色 6 182" xfId="2649"/>
    <cellStyle name="40% - 强调文字颜色 6 183" xfId="2663"/>
    <cellStyle name="40% - 强调文字颜色 6 184" xfId="2677"/>
    <cellStyle name="40% - 强调文字颜色 6 185" xfId="2691"/>
    <cellStyle name="40% - 强调文字颜色 6 186" xfId="2705"/>
    <cellStyle name="40% - 强调文字颜色 6 187" xfId="2719"/>
    <cellStyle name="40% - 强调文字颜色 6 188" xfId="2733"/>
    <cellStyle name="40% - 强调文字颜色 6 189" xfId="2747"/>
    <cellStyle name="40% - 强调文字颜色 6 19" xfId="366"/>
    <cellStyle name="40% - 强调文字颜色 6 190" xfId="2761"/>
    <cellStyle name="40% - 强调文字颜色 6 191" xfId="2775"/>
    <cellStyle name="40% - 强调文字颜色 6 192" xfId="2789"/>
    <cellStyle name="40% - 强调文字颜色 6 193" xfId="2803"/>
    <cellStyle name="40% - 强调文字颜色 6 194" xfId="2817"/>
    <cellStyle name="40% - 强调文字颜色 6 195" xfId="2831"/>
    <cellStyle name="40% - 强调文字颜色 6 196" xfId="2845"/>
    <cellStyle name="40% - 强调文字颜色 6 197" xfId="2859"/>
    <cellStyle name="40% - 强调文字颜色 6 198" xfId="2873"/>
    <cellStyle name="40% - 强调文字颜色 6 199" xfId="2887"/>
    <cellStyle name="40% - 强调文字颜色 6 2" xfId="128"/>
    <cellStyle name="40% - 强调文字颜色 6 20" xfId="380"/>
    <cellStyle name="40% - 强调文字颜色 6 200" xfId="2901"/>
    <cellStyle name="40% - 强调文字颜色 6 201" xfId="2915"/>
    <cellStyle name="40% - 强调文字颜色 6 202" xfId="2929"/>
    <cellStyle name="40% - 强调文字颜色 6 203" xfId="2943"/>
    <cellStyle name="40% - 强调文字颜色 6 204" xfId="2957"/>
    <cellStyle name="40% - 强调文字颜色 6 205" xfId="2971"/>
    <cellStyle name="40% - 强调文字颜色 6 206" xfId="2985"/>
    <cellStyle name="40% - 强调文字颜色 6 207" xfId="2999"/>
    <cellStyle name="40% - 强调文字颜色 6 208" xfId="3013"/>
    <cellStyle name="40% - 强调文字颜色 6 209" xfId="3027"/>
    <cellStyle name="40% - 强调文字颜色 6 21" xfId="394"/>
    <cellStyle name="40% - 强调文字颜色 6 210" xfId="3041"/>
    <cellStyle name="40% - 强调文字颜色 6 211" xfId="3055"/>
    <cellStyle name="40% - 强调文字颜色 6 212" xfId="3069"/>
    <cellStyle name="40% - 强调文字颜色 6 213" xfId="3083"/>
    <cellStyle name="40% - 强调文字颜色 6 214" xfId="3097"/>
    <cellStyle name="40% - 强调文字颜色 6 215" xfId="3111"/>
    <cellStyle name="40% - 强调文字颜色 6 216" xfId="3125"/>
    <cellStyle name="40% - 强调文字颜色 6 217" xfId="3139"/>
    <cellStyle name="40% - 强调文字颜色 6 218" xfId="3153"/>
    <cellStyle name="40% - 强调文字颜色 6 219" xfId="3167"/>
    <cellStyle name="40% - 强调文字颜色 6 22" xfId="408"/>
    <cellStyle name="40% - 强调文字颜色 6 220" xfId="3181"/>
    <cellStyle name="40% - 强调文字颜色 6 221" xfId="3195"/>
    <cellStyle name="40% - 强调文字颜色 6 222" xfId="3209"/>
    <cellStyle name="40% - 强调文字颜色 6 223" xfId="3223"/>
    <cellStyle name="40% - 强调文字颜色 6 224" xfId="3237"/>
    <cellStyle name="40% - 强调文字颜色 6 225" xfId="3251"/>
    <cellStyle name="40% - 强调文字颜色 6 226" xfId="3265"/>
    <cellStyle name="40% - 强调文字颜色 6 227" xfId="3279"/>
    <cellStyle name="40% - 强调文字颜色 6 228" xfId="3293"/>
    <cellStyle name="40% - 强调文字颜色 6 229" xfId="3307"/>
    <cellStyle name="40% - 强调文字颜色 6 23" xfId="422"/>
    <cellStyle name="40% - 强调文字颜色 6 230" xfId="3321"/>
    <cellStyle name="40% - 强调文字颜色 6 231" xfId="3335"/>
    <cellStyle name="40% - 强调文字颜色 6 232" xfId="3349"/>
    <cellStyle name="40% - 强调文字颜色 6 233" xfId="3363"/>
    <cellStyle name="40% - 强调文字颜色 6 234" xfId="3377"/>
    <cellStyle name="40% - 强调文字颜色 6 235" xfId="3391"/>
    <cellStyle name="40% - 强调文字颜色 6 236" xfId="3405"/>
    <cellStyle name="40% - 强调文字颜色 6 237" xfId="3419"/>
    <cellStyle name="40% - 强调文字颜色 6 238" xfId="3433"/>
    <cellStyle name="40% - 强调文字颜色 6 239" xfId="3447"/>
    <cellStyle name="40% - 强调文字颜色 6 24" xfId="436"/>
    <cellStyle name="40% - 强调文字颜色 6 240" xfId="3461"/>
    <cellStyle name="40% - 强调文字颜色 6 241" xfId="3475"/>
    <cellStyle name="40% - 强调文字颜色 6 242" xfId="3489"/>
    <cellStyle name="40% - 强调文字颜色 6 243" xfId="3503"/>
    <cellStyle name="40% - 强调文字颜色 6 244" xfId="3517"/>
    <cellStyle name="40% - 强调文字颜色 6 245" xfId="3531"/>
    <cellStyle name="40% - 强调文字颜色 6 246" xfId="3545"/>
    <cellStyle name="40% - 强调文字颜色 6 247" xfId="3559"/>
    <cellStyle name="40% - 强调文字颜色 6 248" xfId="3573"/>
    <cellStyle name="40% - 强调文字颜色 6 249" xfId="3587"/>
    <cellStyle name="40% - 强调文字颜色 6 25" xfId="450"/>
    <cellStyle name="40% - 强调文字颜色 6 250" xfId="3601"/>
    <cellStyle name="40% - 强调文字颜色 6 251" xfId="3615"/>
    <cellStyle name="40% - 强调文字颜色 6 252" xfId="3629"/>
    <cellStyle name="40% - 强调文字颜色 6 253" xfId="3643"/>
    <cellStyle name="40% - 强调文字颜色 6 254" xfId="3657"/>
    <cellStyle name="40% - 强调文字颜色 6 255" xfId="3671"/>
    <cellStyle name="40% - 强调文字颜色 6 256" xfId="3685"/>
    <cellStyle name="40% - 强调文字颜色 6 257" xfId="3699"/>
    <cellStyle name="40% - 强调文字颜色 6 258" xfId="3713"/>
    <cellStyle name="40% - 强调文字颜色 6 259" xfId="3727"/>
    <cellStyle name="40% - 强调文字颜色 6 26" xfId="464"/>
    <cellStyle name="40% - 强调文字颜色 6 260" xfId="3741"/>
    <cellStyle name="40% - 强调文字颜色 6 261" xfId="3755"/>
    <cellStyle name="40% - 强调文字颜色 6 262" xfId="3769"/>
    <cellStyle name="40% - 强调文字颜色 6 263" xfId="3783"/>
    <cellStyle name="40% - 强调文字颜色 6 264" xfId="3797"/>
    <cellStyle name="40% - 强调文字颜色 6 265" xfId="3811"/>
    <cellStyle name="40% - 强调文字颜色 6 266" xfId="3825"/>
    <cellStyle name="40% - 强调文字颜色 6 267" xfId="3839"/>
    <cellStyle name="40% - 强调文字颜色 6 268" xfId="3853"/>
    <cellStyle name="40% - 强调文字颜色 6 269" xfId="3867"/>
    <cellStyle name="40% - 强调文字颜色 6 27" xfId="478"/>
    <cellStyle name="40% - 强调文字颜色 6 270" xfId="3881"/>
    <cellStyle name="40% - 强调文字颜色 6 271" xfId="3895"/>
    <cellStyle name="40% - 强调文字颜色 6 272" xfId="3909"/>
    <cellStyle name="40% - 强调文字颜色 6 273" xfId="3923"/>
    <cellStyle name="40% - 强调文字颜色 6 274" xfId="3937"/>
    <cellStyle name="40% - 强调文字颜色 6 275" xfId="3951"/>
    <cellStyle name="40% - 强调文字颜色 6 276" xfId="3965"/>
    <cellStyle name="40% - 强调文字颜色 6 277" xfId="3979"/>
    <cellStyle name="40% - 强调文字颜色 6 28" xfId="492"/>
    <cellStyle name="40% - 强调文字颜色 6 29" xfId="506"/>
    <cellStyle name="40% - 强调文字颜色 6 3" xfId="142"/>
    <cellStyle name="40% - 强调文字颜色 6 30" xfId="520"/>
    <cellStyle name="40% - 强调文字颜色 6 31" xfId="534"/>
    <cellStyle name="40% - 强调文字颜色 6 32" xfId="548"/>
    <cellStyle name="40% - 强调文字颜色 6 33" xfId="562"/>
    <cellStyle name="40% - 强调文字颜色 6 34" xfId="576"/>
    <cellStyle name="40% - 强调文字颜色 6 35" xfId="590"/>
    <cellStyle name="40% - 强调文字颜色 6 36" xfId="604"/>
    <cellStyle name="40% - 强调文字颜色 6 37" xfId="618"/>
    <cellStyle name="40% - 强调文字颜色 6 38" xfId="632"/>
    <cellStyle name="40% - 强调文字颜色 6 39" xfId="646"/>
    <cellStyle name="40% - 强调文字颜色 6 4" xfId="156"/>
    <cellStyle name="40% - 强调文字颜色 6 40" xfId="660"/>
    <cellStyle name="40% - 强调文字颜色 6 41" xfId="674"/>
    <cellStyle name="40% - 强调文字颜色 6 42" xfId="688"/>
    <cellStyle name="40% - 强调文字颜色 6 43" xfId="702"/>
    <cellStyle name="40% - 强调文字颜色 6 44" xfId="716"/>
    <cellStyle name="40% - 强调文字颜色 6 45" xfId="730"/>
    <cellStyle name="40% - 强调文字颜色 6 46" xfId="744"/>
    <cellStyle name="40% - 强调文字颜色 6 47" xfId="758"/>
    <cellStyle name="40% - 强调文字颜色 6 48" xfId="772"/>
    <cellStyle name="40% - 强调文字颜色 6 49" xfId="786"/>
    <cellStyle name="40% - 强调文字颜色 6 5" xfId="170"/>
    <cellStyle name="40% - 强调文字颜色 6 50" xfId="800"/>
    <cellStyle name="40% - 强调文字颜色 6 51" xfId="814"/>
    <cellStyle name="40% - 强调文字颜色 6 52" xfId="828"/>
    <cellStyle name="40% - 强调文字颜色 6 53" xfId="842"/>
    <cellStyle name="40% - 强调文字颜色 6 54" xfId="856"/>
    <cellStyle name="40% - 强调文字颜色 6 55" xfId="870"/>
    <cellStyle name="40% - 强调文字颜色 6 56" xfId="884"/>
    <cellStyle name="40% - 强调文字颜色 6 57" xfId="898"/>
    <cellStyle name="40% - 强调文字颜色 6 58" xfId="912"/>
    <cellStyle name="40% - 强调文字颜色 6 59" xfId="926"/>
    <cellStyle name="40% - 强调文字颜色 6 6" xfId="184"/>
    <cellStyle name="40% - 强调文字颜色 6 60" xfId="940"/>
    <cellStyle name="40% - 强调文字颜色 6 61" xfId="954"/>
    <cellStyle name="40% - 强调文字颜色 6 62" xfId="968"/>
    <cellStyle name="40% - 强调文字颜色 6 63" xfId="982"/>
    <cellStyle name="40% - 强调文字颜色 6 64" xfId="996"/>
    <cellStyle name="40% - 强调文字颜色 6 65" xfId="1010"/>
    <cellStyle name="40% - 强调文字颜色 6 66" xfId="1024"/>
    <cellStyle name="40% - 强调文字颜色 6 67" xfId="1038"/>
    <cellStyle name="40% - 强调文字颜色 6 68" xfId="1052"/>
    <cellStyle name="40% - 强调文字颜色 6 69" xfId="1066"/>
    <cellStyle name="40% - 强调文字颜色 6 7" xfId="198"/>
    <cellStyle name="40% - 强调文字颜色 6 70" xfId="1080"/>
    <cellStyle name="40% - 强调文字颜色 6 71" xfId="1094"/>
    <cellStyle name="40% - 强调文字颜色 6 72" xfId="1108"/>
    <cellStyle name="40% - 强调文字颜色 6 73" xfId="1122"/>
    <cellStyle name="40% - 强调文字颜色 6 74" xfId="1136"/>
    <cellStyle name="40% - 强调文字颜色 6 75" xfId="1150"/>
    <cellStyle name="40% - 强调文字颜色 6 76" xfId="1164"/>
    <cellStyle name="40% - 强调文字颜色 6 77" xfId="1178"/>
    <cellStyle name="40% - 强调文字颜色 6 78" xfId="1192"/>
    <cellStyle name="40% - 强调文字颜色 6 79" xfId="1206"/>
    <cellStyle name="40% - 强调文字颜色 6 8" xfId="212"/>
    <cellStyle name="40% - 强调文字颜色 6 80" xfId="1220"/>
    <cellStyle name="40% - 强调文字颜色 6 81" xfId="1234"/>
    <cellStyle name="40% - 强调文字颜色 6 82" xfId="1248"/>
    <cellStyle name="40% - 强调文字颜色 6 83" xfId="1262"/>
    <cellStyle name="40% - 强调文字颜色 6 84" xfId="1276"/>
    <cellStyle name="40% - 强调文字颜色 6 85" xfId="1290"/>
    <cellStyle name="40% - 强调文字颜色 6 86" xfId="1304"/>
    <cellStyle name="40% - 强调文字颜色 6 87" xfId="1318"/>
    <cellStyle name="40% - 强调文字颜色 6 88" xfId="1332"/>
    <cellStyle name="40% - 强调文字颜色 6 89" xfId="1346"/>
    <cellStyle name="40% - 强调文字颜色 6 9" xfId="226"/>
    <cellStyle name="40% - 强调文字颜色 6 90" xfId="1360"/>
    <cellStyle name="40% - 强调文字颜色 6 91" xfId="1374"/>
    <cellStyle name="40% - 强调文字颜色 6 92" xfId="1388"/>
    <cellStyle name="40% - 强调文字颜色 6 93" xfId="1402"/>
    <cellStyle name="40% - 强调文字颜色 6 94" xfId="1416"/>
    <cellStyle name="40% - 强调文字颜色 6 95" xfId="1430"/>
    <cellStyle name="40% - 强调文字颜色 6 96" xfId="1444"/>
    <cellStyle name="40% - 强调文字颜色 6 97" xfId="1459"/>
    <cellStyle name="40% - 强调文字颜色 6 98" xfId="1473"/>
    <cellStyle name="40% - 强调文字颜色 6 99" xfId="1487"/>
    <cellStyle name="60% - 强调文字颜色 1" xfId="86" builtinId="32" customBuiltin="1"/>
    <cellStyle name="60% - 强调文字颜色 2" xfId="90" builtinId="36" customBuiltin="1"/>
    <cellStyle name="60% - 强调文字颜色 3" xfId="94" builtinId="40" customBuiltin="1"/>
    <cellStyle name="60% - 强调文字颜色 4" xfId="98" builtinId="44" customBuiltin="1"/>
    <cellStyle name="60% - 强调文字颜色 5" xfId="102" builtinId="48" customBuiltin="1"/>
    <cellStyle name="60% - 强调文字颜色 6" xfId="106" builtinId="52" customBuiltin="1"/>
    <cellStyle name="百分比" xfId="3981" builtinId="5"/>
    <cellStyle name="百分比 2" xfId="31"/>
    <cellStyle name="标题" xfId="67" builtinId="15" customBuiltin="1"/>
    <cellStyle name="标题 1" xfId="68" builtinId="16" customBuiltin="1"/>
    <cellStyle name="标题 1 2" xfId="44"/>
    <cellStyle name="标题 2" xfId="69" builtinId="17" customBuiltin="1"/>
    <cellStyle name="标题 2 2" xfId="45"/>
    <cellStyle name="标题 3" xfId="70" builtinId="18" customBuiltin="1"/>
    <cellStyle name="标题 3 2" xfId="46"/>
    <cellStyle name="标题 4" xfId="71" builtinId="19" customBuiltin="1"/>
    <cellStyle name="标题 4 2" xfId="47"/>
    <cellStyle name="标题 5" xfId="43"/>
    <cellStyle name="差" xfId="73" builtinId="27" customBuiltin="1"/>
    <cellStyle name="差 2" xfId="48"/>
    <cellStyle name="常规" xfId="0" builtinId="0"/>
    <cellStyle name="常规 10" xfId="8"/>
    <cellStyle name="常规 10 2" xfId="62"/>
    <cellStyle name="常规 10 3" xfId="111"/>
    <cellStyle name="常规 100" xfId="1417"/>
    <cellStyle name="常规 101" xfId="1431"/>
    <cellStyle name="常规 102" xfId="1445"/>
    <cellStyle name="常规 103" xfId="1446"/>
    <cellStyle name="常规 104" xfId="1460"/>
    <cellStyle name="常规 105" xfId="1474"/>
    <cellStyle name="常规 106" xfId="1488"/>
    <cellStyle name="常规 107" xfId="1502"/>
    <cellStyle name="常规 108" xfId="1516"/>
    <cellStyle name="常规 109" xfId="1530"/>
    <cellStyle name="常规 11" xfId="171"/>
    <cellStyle name="常规 110" xfId="1544"/>
    <cellStyle name="常规 111" xfId="1558"/>
    <cellStyle name="常规 112" xfId="1572"/>
    <cellStyle name="常规 113" xfId="1586"/>
    <cellStyle name="常规 114" xfId="1600"/>
    <cellStyle name="常规 115" xfId="1614"/>
    <cellStyle name="常规 116" xfId="1628"/>
    <cellStyle name="常规 117" xfId="1642"/>
    <cellStyle name="常规 118" xfId="1656"/>
    <cellStyle name="常规 119" xfId="1670"/>
    <cellStyle name="常规 12" xfId="185"/>
    <cellStyle name="常规 120" xfId="1684"/>
    <cellStyle name="常规 121" xfId="1698"/>
    <cellStyle name="常规 122" xfId="1712"/>
    <cellStyle name="常规 123" xfId="1726"/>
    <cellStyle name="常规 124" xfId="1740"/>
    <cellStyle name="常规 125" xfId="1754"/>
    <cellStyle name="常规 126" xfId="1768"/>
    <cellStyle name="常规 127" xfId="1782"/>
    <cellStyle name="常规 128" xfId="1796"/>
    <cellStyle name="常规 129" xfId="1810"/>
    <cellStyle name="常规 13" xfId="199"/>
    <cellStyle name="常规 130" xfId="1824"/>
    <cellStyle name="常规 131" xfId="1838"/>
    <cellStyle name="常规 132" xfId="1852"/>
    <cellStyle name="常规 133" xfId="1866"/>
    <cellStyle name="常规 134" xfId="1880"/>
    <cellStyle name="常规 135" xfId="1894"/>
    <cellStyle name="常规 136" xfId="1908"/>
    <cellStyle name="常规 137" xfId="1922"/>
    <cellStyle name="常规 138" xfId="1936"/>
    <cellStyle name="常规 139" xfId="1950"/>
    <cellStyle name="常规 14" xfId="213"/>
    <cellStyle name="常规 140" xfId="1964"/>
    <cellStyle name="常规 141" xfId="1978"/>
    <cellStyle name="常规 142" xfId="1992"/>
    <cellStyle name="常规 143" xfId="2006"/>
    <cellStyle name="常规 144" xfId="2020"/>
    <cellStyle name="常规 145" xfId="2034"/>
    <cellStyle name="常规 146" xfId="2048"/>
    <cellStyle name="常规 147" xfId="2062"/>
    <cellStyle name="常规 148" xfId="2076"/>
    <cellStyle name="常规 149" xfId="2090"/>
    <cellStyle name="常规 15" xfId="227"/>
    <cellStyle name="常规 150" xfId="2104"/>
    <cellStyle name="常规 151" xfId="2118"/>
    <cellStyle name="常规 152" xfId="2132"/>
    <cellStyle name="常规 153" xfId="2146"/>
    <cellStyle name="常规 154" xfId="2160"/>
    <cellStyle name="常规 155" xfId="2174"/>
    <cellStyle name="常规 156" xfId="2188"/>
    <cellStyle name="常规 157" xfId="2202"/>
    <cellStyle name="常规 158" xfId="2216"/>
    <cellStyle name="常规 159" xfId="2230"/>
    <cellStyle name="常规 16" xfId="241"/>
    <cellStyle name="常规 160" xfId="2244"/>
    <cellStyle name="常规 161" xfId="2258"/>
    <cellStyle name="常规 162" xfId="2272"/>
    <cellStyle name="常规 163" xfId="2286"/>
    <cellStyle name="常规 164" xfId="2300"/>
    <cellStyle name="常规 165" xfId="2314"/>
    <cellStyle name="常规 166" xfId="2328"/>
    <cellStyle name="常规 167" xfId="2342"/>
    <cellStyle name="常规 168" xfId="2356"/>
    <cellStyle name="常规 169" xfId="2370"/>
    <cellStyle name="常规 17" xfId="255"/>
    <cellStyle name="常规 170" xfId="2384"/>
    <cellStyle name="常规 171" xfId="2398"/>
    <cellStyle name="常规 172" xfId="2412"/>
    <cellStyle name="常规 173" xfId="2426"/>
    <cellStyle name="常规 174" xfId="2440"/>
    <cellStyle name="常规 175" xfId="2454"/>
    <cellStyle name="常规 176" xfId="2468"/>
    <cellStyle name="常规 177" xfId="2482"/>
    <cellStyle name="常规 178" xfId="2496"/>
    <cellStyle name="常规 179" xfId="2510"/>
    <cellStyle name="常规 18" xfId="269"/>
    <cellStyle name="常规 180" xfId="2524"/>
    <cellStyle name="常规 181" xfId="2538"/>
    <cellStyle name="常规 182" xfId="2552"/>
    <cellStyle name="常规 183" xfId="2566"/>
    <cellStyle name="常规 184" xfId="2580"/>
    <cellStyle name="常规 185" xfId="2594"/>
    <cellStyle name="常规 186" xfId="2608"/>
    <cellStyle name="常规 187" xfId="2622"/>
    <cellStyle name="常规 188" xfId="2636"/>
    <cellStyle name="常规 189" xfId="2650"/>
    <cellStyle name="常规 19" xfId="283"/>
    <cellStyle name="常规 190" xfId="2664"/>
    <cellStyle name="常规 191" xfId="2678"/>
    <cellStyle name="常规 192" xfId="2692"/>
    <cellStyle name="常规 193" xfId="2706"/>
    <cellStyle name="常规 194" xfId="2720"/>
    <cellStyle name="常规 195" xfId="2734"/>
    <cellStyle name="常规 196" xfId="2748"/>
    <cellStyle name="常规 197" xfId="2762"/>
    <cellStyle name="常规 198" xfId="2776"/>
    <cellStyle name="常规 199" xfId="2790"/>
    <cellStyle name="常规 2" xfId="4"/>
    <cellStyle name="常规 2 10" xfId="107"/>
    <cellStyle name="常规 2 2" xfId="14"/>
    <cellStyle name="常规 2 2 2" xfId="23"/>
    <cellStyle name="常规 2 2 3" xfId="24"/>
    <cellStyle name="常规 2 3" xfId="17"/>
    <cellStyle name="常规 2 3 2" xfId="29"/>
    <cellStyle name="常规 2 3 3" xfId="110"/>
    <cellStyle name="常规 2 4" xfId="19"/>
    <cellStyle name="常规 2 5" xfId="28"/>
    <cellStyle name="常规 2 6" xfId="30"/>
    <cellStyle name="常规 2 6 2" xfId="32"/>
    <cellStyle name="常规 2 7" xfId="33"/>
    <cellStyle name="常规 2 8" xfId="60"/>
    <cellStyle name="常规 2 9" xfId="65"/>
    <cellStyle name="常规 20" xfId="297"/>
    <cellStyle name="常规 200" xfId="2804"/>
    <cellStyle name="常规 201" xfId="2818"/>
    <cellStyle name="常规 202" xfId="2832"/>
    <cellStyle name="常规 203" xfId="2846"/>
    <cellStyle name="常规 204" xfId="2860"/>
    <cellStyle name="常规 205" xfId="2874"/>
    <cellStyle name="常规 206" xfId="2888"/>
    <cellStyle name="常规 207" xfId="2902"/>
    <cellStyle name="常规 208" xfId="2916"/>
    <cellStyle name="常规 209" xfId="2930"/>
    <cellStyle name="常规 21" xfId="311"/>
    <cellStyle name="常规 210" xfId="2944"/>
    <cellStyle name="常规 211" xfId="2958"/>
    <cellStyle name="常规 212" xfId="2972"/>
    <cellStyle name="常规 213" xfId="2986"/>
    <cellStyle name="常规 214" xfId="3000"/>
    <cellStyle name="常规 215" xfId="3014"/>
    <cellStyle name="常规 216" xfId="3028"/>
    <cellStyle name="常规 217" xfId="3042"/>
    <cellStyle name="常规 218" xfId="3056"/>
    <cellStyle name="常规 219" xfId="3070"/>
    <cellStyle name="常规 22" xfId="325"/>
    <cellStyle name="常规 220" xfId="3084"/>
    <cellStyle name="常规 221" xfId="3098"/>
    <cellStyle name="常规 222" xfId="3112"/>
    <cellStyle name="常规 223" xfId="3126"/>
    <cellStyle name="常规 224" xfId="3140"/>
    <cellStyle name="常规 225" xfId="3154"/>
    <cellStyle name="常规 226" xfId="3168"/>
    <cellStyle name="常规 227" xfId="3182"/>
    <cellStyle name="常规 228" xfId="3196"/>
    <cellStyle name="常规 229" xfId="3210"/>
    <cellStyle name="常规 23" xfId="339"/>
    <cellStyle name="常规 230" xfId="3224"/>
    <cellStyle name="常规 231" xfId="3238"/>
    <cellStyle name="常规 232" xfId="3252"/>
    <cellStyle name="常规 233" xfId="3266"/>
    <cellStyle name="常规 234" xfId="3280"/>
    <cellStyle name="常规 235" xfId="3294"/>
    <cellStyle name="常规 236" xfId="3308"/>
    <cellStyle name="常规 237" xfId="3322"/>
    <cellStyle name="常规 238" xfId="3336"/>
    <cellStyle name="常规 239" xfId="3350"/>
    <cellStyle name="常规 24" xfId="353"/>
    <cellStyle name="常规 240" xfId="3364"/>
    <cellStyle name="常规 241" xfId="3378"/>
    <cellStyle name="常规 242" xfId="3392"/>
    <cellStyle name="常规 243" xfId="3406"/>
    <cellStyle name="常规 244" xfId="3420"/>
    <cellStyle name="常规 245" xfId="3434"/>
    <cellStyle name="常规 246" xfId="3448"/>
    <cellStyle name="常规 247" xfId="3462"/>
    <cellStyle name="常规 248" xfId="3476"/>
    <cellStyle name="常规 249" xfId="3490"/>
    <cellStyle name="常规 25" xfId="367"/>
    <cellStyle name="常规 250" xfId="3504"/>
    <cellStyle name="常规 251" xfId="3518"/>
    <cellStyle name="常规 252" xfId="3532"/>
    <cellStyle name="常规 253" xfId="3546"/>
    <cellStyle name="常规 254" xfId="3560"/>
    <cellStyle name="常规 255" xfId="3574"/>
    <cellStyle name="常规 256" xfId="3588"/>
    <cellStyle name="常规 257" xfId="3602"/>
    <cellStyle name="常规 258" xfId="3616"/>
    <cellStyle name="常规 259" xfId="3630"/>
    <cellStyle name="常规 26" xfId="381"/>
    <cellStyle name="常规 260" xfId="3644"/>
    <cellStyle name="常规 261" xfId="3658"/>
    <cellStyle name="常规 262" xfId="3672"/>
    <cellStyle name="常规 263" xfId="3686"/>
    <cellStyle name="常规 264" xfId="3700"/>
    <cellStyle name="常规 265" xfId="3714"/>
    <cellStyle name="常规 266" xfId="3728"/>
    <cellStyle name="常规 267" xfId="3742"/>
    <cellStyle name="常规 268" xfId="3756"/>
    <cellStyle name="常规 269" xfId="3770"/>
    <cellStyle name="常规 27" xfId="395"/>
    <cellStyle name="常规 270" xfId="3784"/>
    <cellStyle name="常规 271" xfId="3798"/>
    <cellStyle name="常规 272" xfId="3812"/>
    <cellStyle name="常规 273" xfId="3826"/>
    <cellStyle name="常规 274" xfId="3840"/>
    <cellStyle name="常规 275" xfId="3854"/>
    <cellStyle name="常规 276" xfId="3868"/>
    <cellStyle name="常规 277" xfId="3882"/>
    <cellStyle name="常规 278" xfId="3896"/>
    <cellStyle name="常规 279" xfId="3910"/>
    <cellStyle name="常规 28" xfId="409"/>
    <cellStyle name="常规 280" xfId="3924"/>
    <cellStyle name="常规 281" xfId="3938"/>
    <cellStyle name="常规 282" xfId="3952"/>
    <cellStyle name="常规 283" xfId="3966"/>
    <cellStyle name="常规 284" xfId="108"/>
    <cellStyle name="常规 29" xfId="423"/>
    <cellStyle name="常规 3" xfId="9"/>
    <cellStyle name="常规 3 2" xfId="7"/>
    <cellStyle name="常规 3 2 2" xfId="61"/>
    <cellStyle name="常规 3 3" xfId="25"/>
    <cellStyle name="常规 3 4" xfId="27"/>
    <cellStyle name="常规 3 5" xfId="113"/>
    <cellStyle name="常规 3 6" xfId="3980"/>
    <cellStyle name="常规 30" xfId="437"/>
    <cellStyle name="常规 31" xfId="451"/>
    <cellStyle name="常规 32" xfId="465"/>
    <cellStyle name="常规 33" xfId="479"/>
    <cellStyle name="常规 34" xfId="493"/>
    <cellStyle name="常规 35" xfId="507"/>
    <cellStyle name="常规 36" xfId="521"/>
    <cellStyle name="常规 37" xfId="535"/>
    <cellStyle name="常规 38" xfId="549"/>
    <cellStyle name="常规 39" xfId="563"/>
    <cellStyle name="常规 4" xfId="13"/>
    <cellStyle name="常规 4 2" xfId="18"/>
    <cellStyle name="常规 4 2 2" xfId="22"/>
    <cellStyle name="常规 4 2 3" xfId="63"/>
    <cellStyle name="常规 4 3" xfId="21"/>
    <cellStyle name="常规 4 4" xfId="115"/>
    <cellStyle name="常规 40" xfId="577"/>
    <cellStyle name="常规 41" xfId="591"/>
    <cellStyle name="常规 42" xfId="605"/>
    <cellStyle name="常规 43" xfId="619"/>
    <cellStyle name="常规 44" xfId="633"/>
    <cellStyle name="常规 45" xfId="647"/>
    <cellStyle name="常规 46" xfId="42"/>
    <cellStyle name="常规 46 2" xfId="661"/>
    <cellStyle name="常规 47" xfId="675"/>
    <cellStyle name="常规 48" xfId="689"/>
    <cellStyle name="常规 49" xfId="703"/>
    <cellStyle name="常规 5" xfId="20"/>
    <cellStyle name="常规 5 2" xfId="109"/>
    <cellStyle name="常规 50" xfId="717"/>
    <cellStyle name="常规 51" xfId="731"/>
    <cellStyle name="常规 52" xfId="745"/>
    <cellStyle name="常规 53" xfId="759"/>
    <cellStyle name="常规 54" xfId="773"/>
    <cellStyle name="常规 55" xfId="787"/>
    <cellStyle name="常规 56" xfId="801"/>
    <cellStyle name="常规 57" xfId="815"/>
    <cellStyle name="常规 58" xfId="829"/>
    <cellStyle name="常规 59" xfId="843"/>
    <cellStyle name="常规 6" xfId="34"/>
    <cellStyle name="常规 6 2" xfId="66"/>
    <cellStyle name="常规 6 3" xfId="129"/>
    <cellStyle name="常规 60" xfId="857"/>
    <cellStyle name="常规 61" xfId="871"/>
    <cellStyle name="常规 62" xfId="885"/>
    <cellStyle name="常规 63" xfId="899"/>
    <cellStyle name="常规 64" xfId="913"/>
    <cellStyle name="常规 65" xfId="927"/>
    <cellStyle name="常规 66" xfId="941"/>
    <cellStyle name="常规 67" xfId="955"/>
    <cellStyle name="常规 68" xfId="969"/>
    <cellStyle name="常规 69" xfId="983"/>
    <cellStyle name="常规 7" xfId="64"/>
    <cellStyle name="常规 7 2" xfId="143"/>
    <cellStyle name="常规 70" xfId="997"/>
    <cellStyle name="常规 71" xfId="1011"/>
    <cellStyle name="常规 72" xfId="1025"/>
    <cellStyle name="常规 73" xfId="1039"/>
    <cellStyle name="常规 74" xfId="1053"/>
    <cellStyle name="常规 75" xfId="1067"/>
    <cellStyle name="常规 76" xfId="1081"/>
    <cellStyle name="常规 77" xfId="1095"/>
    <cellStyle name="常规 78" xfId="1109"/>
    <cellStyle name="常规 79" xfId="1123"/>
    <cellStyle name="常规 8" xfId="112"/>
    <cellStyle name="常规 80" xfId="1137"/>
    <cellStyle name="常规 81" xfId="1151"/>
    <cellStyle name="常规 82" xfId="1165"/>
    <cellStyle name="常规 83" xfId="1179"/>
    <cellStyle name="常规 84" xfId="1193"/>
    <cellStyle name="常规 85" xfId="1207"/>
    <cellStyle name="常规 86" xfId="1221"/>
    <cellStyle name="常规 87" xfId="1235"/>
    <cellStyle name="常规 88" xfId="1249"/>
    <cellStyle name="常规 89" xfId="1263"/>
    <cellStyle name="常规 9" xfId="2"/>
    <cellStyle name="常规 9 2" xfId="157"/>
    <cellStyle name="常规 90" xfId="1277"/>
    <cellStyle name="常规 91" xfId="1291"/>
    <cellStyle name="常规 92" xfId="1305"/>
    <cellStyle name="常规 93" xfId="1319"/>
    <cellStyle name="常规 94" xfId="1333"/>
    <cellStyle name="常规 95" xfId="1347"/>
    <cellStyle name="常规 96" xfId="1361"/>
    <cellStyle name="常规 97" xfId="1375"/>
    <cellStyle name="常规 98" xfId="1389"/>
    <cellStyle name="常规 99" xfId="1403"/>
    <cellStyle name="常规_2007人代会数据 2" xfId="1"/>
    <cellStyle name="常规_2015年决算收支科目变化较大事项的说明" xfId="3982"/>
    <cellStyle name="好" xfId="72" builtinId="26" customBuiltin="1"/>
    <cellStyle name="好 2" xfId="49"/>
    <cellStyle name="汇总" xfId="82" builtinId="25" customBuiltin="1"/>
    <cellStyle name="汇总 2" xfId="50"/>
    <cellStyle name="计算" xfId="77" builtinId="22" customBuiltin="1"/>
    <cellStyle name="计算 2" xfId="51"/>
    <cellStyle name="检查单元格" xfId="79" builtinId="23" customBuiltin="1"/>
    <cellStyle name="检查单元格 2" xfId="52"/>
    <cellStyle name="解释性文本" xfId="81" builtinId="53" customBuiltin="1"/>
    <cellStyle name="解释性文本 2" xfId="53"/>
    <cellStyle name="警告文本" xfId="80" builtinId="11" customBuiltin="1"/>
    <cellStyle name="警告文本 2" xfId="54"/>
    <cellStyle name="链接单元格" xfId="78" builtinId="24" customBuiltin="1"/>
    <cellStyle name="链接单元格 2" xfId="55"/>
    <cellStyle name="千位分隔" xfId="3984" builtinId="3"/>
    <cellStyle name="千位分隔 2" xfId="5"/>
    <cellStyle name="千位分隔 2 2" xfId="35"/>
    <cellStyle name="千位分隔 2 3" xfId="36"/>
    <cellStyle name="千位分隔 2 3 2 2 2" xfId="3"/>
    <cellStyle name="千位分隔 2 3 2 2 2 2" xfId="6"/>
    <cellStyle name="千位分隔 2 3 2 2 2 3" xfId="11"/>
    <cellStyle name="千位分隔 2 4 2" xfId="12"/>
    <cellStyle name="千位分隔 3" xfId="3983"/>
    <cellStyle name="千位分隔[0] 2" xfId="10"/>
    <cellStyle name="千位分隔[0] 3" xfId="15"/>
    <cellStyle name="千位分隔[0] 3 2" xfId="26"/>
    <cellStyle name="千位分隔[0] 4" xfId="37"/>
    <cellStyle name="千位分隔[0] 5" xfId="38"/>
    <cellStyle name="千位分隔[0] 6" xfId="39"/>
    <cellStyle name="千位分隔[0] 6 2" xfId="40"/>
    <cellStyle name="千位分隔[0] 7" xfId="41"/>
    <cellStyle name="强调文字颜色 1" xfId="83" builtinId="29" customBuiltin="1"/>
    <cellStyle name="强调文字颜色 2" xfId="87" builtinId="33" customBuiltin="1"/>
    <cellStyle name="强调文字颜色 3" xfId="91" builtinId="37" customBuiltin="1"/>
    <cellStyle name="强调文字颜色 4" xfId="95" builtinId="41" customBuiltin="1"/>
    <cellStyle name="强调文字颜色 5" xfId="99" builtinId="45" customBuiltin="1"/>
    <cellStyle name="强调文字颜色 6" xfId="103" builtinId="49" customBuiltin="1"/>
    <cellStyle name="适中" xfId="74" builtinId="28" customBuiltin="1"/>
    <cellStyle name="适中 2" xfId="56"/>
    <cellStyle name="输出" xfId="76" builtinId="21" customBuiltin="1"/>
    <cellStyle name="输出 2" xfId="57"/>
    <cellStyle name="输入" xfId="75" builtinId="20" customBuiltin="1"/>
    <cellStyle name="输入 2" xfId="58"/>
    <cellStyle name="样式 1" xfId="16"/>
    <cellStyle name="注释 10" xfId="214"/>
    <cellStyle name="注释 100" xfId="1475"/>
    <cellStyle name="注释 101" xfId="1489"/>
    <cellStyle name="注释 102" xfId="1503"/>
    <cellStyle name="注释 103" xfId="1517"/>
    <cellStyle name="注释 104" xfId="1531"/>
    <cellStyle name="注释 105" xfId="1545"/>
    <cellStyle name="注释 106" xfId="1559"/>
    <cellStyle name="注释 107" xfId="1573"/>
    <cellStyle name="注释 108" xfId="1587"/>
    <cellStyle name="注释 109" xfId="1601"/>
    <cellStyle name="注释 11" xfId="228"/>
    <cellStyle name="注释 110" xfId="1615"/>
    <cellStyle name="注释 111" xfId="1629"/>
    <cellStyle name="注释 112" xfId="1643"/>
    <cellStyle name="注释 113" xfId="1657"/>
    <cellStyle name="注释 114" xfId="1671"/>
    <cellStyle name="注释 115" xfId="1685"/>
    <cellStyle name="注释 116" xfId="1699"/>
    <cellStyle name="注释 117" xfId="1713"/>
    <cellStyle name="注释 118" xfId="1727"/>
    <cellStyle name="注释 119" xfId="1741"/>
    <cellStyle name="注释 12" xfId="242"/>
    <cellStyle name="注释 120" xfId="1755"/>
    <cellStyle name="注释 121" xfId="1769"/>
    <cellStyle name="注释 122" xfId="1783"/>
    <cellStyle name="注释 123" xfId="1797"/>
    <cellStyle name="注释 124" xfId="1811"/>
    <cellStyle name="注释 125" xfId="1825"/>
    <cellStyle name="注释 126" xfId="1839"/>
    <cellStyle name="注释 127" xfId="1853"/>
    <cellStyle name="注释 128" xfId="1867"/>
    <cellStyle name="注释 129" xfId="1881"/>
    <cellStyle name="注释 13" xfId="256"/>
    <cellStyle name="注释 130" xfId="1895"/>
    <cellStyle name="注释 131" xfId="1909"/>
    <cellStyle name="注释 132" xfId="1923"/>
    <cellStyle name="注释 133" xfId="1937"/>
    <cellStyle name="注释 134" xfId="1951"/>
    <cellStyle name="注释 135" xfId="1965"/>
    <cellStyle name="注释 136" xfId="1979"/>
    <cellStyle name="注释 137" xfId="1993"/>
    <cellStyle name="注释 138" xfId="2007"/>
    <cellStyle name="注释 139" xfId="2021"/>
    <cellStyle name="注释 14" xfId="270"/>
    <cellStyle name="注释 140" xfId="2035"/>
    <cellStyle name="注释 141" xfId="2049"/>
    <cellStyle name="注释 142" xfId="2063"/>
    <cellStyle name="注释 143" xfId="2077"/>
    <cellStyle name="注释 144" xfId="2091"/>
    <cellStyle name="注释 145" xfId="2105"/>
    <cellStyle name="注释 146" xfId="2119"/>
    <cellStyle name="注释 147" xfId="2133"/>
    <cellStyle name="注释 148" xfId="2147"/>
    <cellStyle name="注释 149" xfId="2161"/>
    <cellStyle name="注释 15" xfId="284"/>
    <cellStyle name="注释 150" xfId="2175"/>
    <cellStyle name="注释 151" xfId="2189"/>
    <cellStyle name="注释 152" xfId="2203"/>
    <cellStyle name="注释 153" xfId="2217"/>
    <cellStyle name="注释 154" xfId="2231"/>
    <cellStyle name="注释 155" xfId="2245"/>
    <cellStyle name="注释 156" xfId="2259"/>
    <cellStyle name="注释 157" xfId="2273"/>
    <cellStyle name="注释 158" xfId="2287"/>
    <cellStyle name="注释 159" xfId="2301"/>
    <cellStyle name="注释 16" xfId="298"/>
    <cellStyle name="注释 160" xfId="2315"/>
    <cellStyle name="注释 161" xfId="2329"/>
    <cellStyle name="注释 162" xfId="2343"/>
    <cellStyle name="注释 163" xfId="2357"/>
    <cellStyle name="注释 164" xfId="2371"/>
    <cellStyle name="注释 165" xfId="2385"/>
    <cellStyle name="注释 166" xfId="2399"/>
    <cellStyle name="注释 167" xfId="2413"/>
    <cellStyle name="注释 168" xfId="2427"/>
    <cellStyle name="注释 169" xfId="2441"/>
    <cellStyle name="注释 17" xfId="312"/>
    <cellStyle name="注释 170" xfId="2455"/>
    <cellStyle name="注释 171" xfId="2469"/>
    <cellStyle name="注释 172" xfId="2483"/>
    <cellStyle name="注释 173" xfId="2497"/>
    <cellStyle name="注释 174" xfId="2511"/>
    <cellStyle name="注释 175" xfId="2525"/>
    <cellStyle name="注释 176" xfId="2539"/>
    <cellStyle name="注释 177" xfId="2553"/>
    <cellStyle name="注释 178" xfId="2567"/>
    <cellStyle name="注释 179" xfId="2581"/>
    <cellStyle name="注释 18" xfId="326"/>
    <cellStyle name="注释 180" xfId="2595"/>
    <cellStyle name="注释 181" xfId="2609"/>
    <cellStyle name="注释 182" xfId="2623"/>
    <cellStyle name="注释 183" xfId="2637"/>
    <cellStyle name="注释 184" xfId="2651"/>
    <cellStyle name="注释 185" xfId="2665"/>
    <cellStyle name="注释 186" xfId="2679"/>
    <cellStyle name="注释 187" xfId="2693"/>
    <cellStyle name="注释 188" xfId="2707"/>
    <cellStyle name="注释 189" xfId="2721"/>
    <cellStyle name="注释 19" xfId="340"/>
    <cellStyle name="注释 190" xfId="2735"/>
    <cellStyle name="注释 191" xfId="2749"/>
    <cellStyle name="注释 192" xfId="2763"/>
    <cellStyle name="注释 193" xfId="2777"/>
    <cellStyle name="注释 194" xfId="2791"/>
    <cellStyle name="注释 195" xfId="2805"/>
    <cellStyle name="注释 196" xfId="2819"/>
    <cellStyle name="注释 197" xfId="2833"/>
    <cellStyle name="注释 198" xfId="2847"/>
    <cellStyle name="注释 199" xfId="2861"/>
    <cellStyle name="注释 2" xfId="59"/>
    <cellStyle name="注释 2 2" xfId="114"/>
    <cellStyle name="注释 20" xfId="354"/>
    <cellStyle name="注释 200" xfId="2875"/>
    <cellStyle name="注释 201" xfId="2889"/>
    <cellStyle name="注释 202" xfId="2903"/>
    <cellStyle name="注释 203" xfId="2917"/>
    <cellStyle name="注释 204" xfId="2931"/>
    <cellStyle name="注释 205" xfId="2945"/>
    <cellStyle name="注释 206" xfId="2959"/>
    <cellStyle name="注释 207" xfId="2973"/>
    <cellStyle name="注释 208" xfId="2987"/>
    <cellStyle name="注释 209" xfId="3001"/>
    <cellStyle name="注释 21" xfId="368"/>
    <cellStyle name="注释 210" xfId="3015"/>
    <cellStyle name="注释 211" xfId="3029"/>
    <cellStyle name="注释 212" xfId="3043"/>
    <cellStyle name="注释 213" xfId="3057"/>
    <cellStyle name="注释 214" xfId="3071"/>
    <cellStyle name="注释 215" xfId="3085"/>
    <cellStyle name="注释 216" xfId="3099"/>
    <cellStyle name="注释 217" xfId="3113"/>
    <cellStyle name="注释 218" xfId="3127"/>
    <cellStyle name="注释 219" xfId="3141"/>
    <cellStyle name="注释 22" xfId="382"/>
    <cellStyle name="注释 220" xfId="3155"/>
    <cellStyle name="注释 221" xfId="3169"/>
    <cellStyle name="注释 222" xfId="3183"/>
    <cellStyle name="注释 223" xfId="3197"/>
    <cellStyle name="注释 224" xfId="3211"/>
    <cellStyle name="注释 225" xfId="3225"/>
    <cellStyle name="注释 226" xfId="3239"/>
    <cellStyle name="注释 227" xfId="3253"/>
    <cellStyle name="注释 228" xfId="3267"/>
    <cellStyle name="注释 229" xfId="3281"/>
    <cellStyle name="注释 23" xfId="396"/>
    <cellStyle name="注释 230" xfId="3295"/>
    <cellStyle name="注释 231" xfId="3309"/>
    <cellStyle name="注释 232" xfId="3323"/>
    <cellStyle name="注释 233" xfId="3337"/>
    <cellStyle name="注释 234" xfId="3351"/>
    <cellStyle name="注释 235" xfId="3365"/>
    <cellStyle name="注释 236" xfId="3379"/>
    <cellStyle name="注释 237" xfId="3393"/>
    <cellStyle name="注释 238" xfId="3407"/>
    <cellStyle name="注释 239" xfId="3421"/>
    <cellStyle name="注释 24" xfId="410"/>
    <cellStyle name="注释 240" xfId="3435"/>
    <cellStyle name="注释 241" xfId="3449"/>
    <cellStyle name="注释 242" xfId="3463"/>
    <cellStyle name="注释 243" xfId="3477"/>
    <cellStyle name="注释 244" xfId="3491"/>
    <cellStyle name="注释 245" xfId="3505"/>
    <cellStyle name="注释 246" xfId="3519"/>
    <cellStyle name="注释 247" xfId="3533"/>
    <cellStyle name="注释 248" xfId="3547"/>
    <cellStyle name="注释 249" xfId="3561"/>
    <cellStyle name="注释 25" xfId="424"/>
    <cellStyle name="注释 250" xfId="3575"/>
    <cellStyle name="注释 251" xfId="3589"/>
    <cellStyle name="注释 252" xfId="3603"/>
    <cellStyle name="注释 253" xfId="3617"/>
    <cellStyle name="注释 254" xfId="3631"/>
    <cellStyle name="注释 255" xfId="3645"/>
    <cellStyle name="注释 256" xfId="3659"/>
    <cellStyle name="注释 257" xfId="3673"/>
    <cellStyle name="注释 258" xfId="3687"/>
    <cellStyle name="注释 259" xfId="3701"/>
    <cellStyle name="注释 26" xfId="438"/>
    <cellStyle name="注释 260" xfId="3715"/>
    <cellStyle name="注释 261" xfId="3729"/>
    <cellStyle name="注释 262" xfId="3743"/>
    <cellStyle name="注释 263" xfId="3757"/>
    <cellStyle name="注释 264" xfId="3771"/>
    <cellStyle name="注释 265" xfId="3785"/>
    <cellStyle name="注释 266" xfId="3799"/>
    <cellStyle name="注释 267" xfId="3813"/>
    <cellStyle name="注释 268" xfId="3827"/>
    <cellStyle name="注释 269" xfId="3841"/>
    <cellStyle name="注释 27" xfId="452"/>
    <cellStyle name="注释 270" xfId="3855"/>
    <cellStyle name="注释 271" xfId="3869"/>
    <cellStyle name="注释 272" xfId="3883"/>
    <cellStyle name="注释 273" xfId="3897"/>
    <cellStyle name="注释 274" xfId="3911"/>
    <cellStyle name="注释 275" xfId="3925"/>
    <cellStyle name="注释 276" xfId="3939"/>
    <cellStyle name="注释 277" xfId="3953"/>
    <cellStyle name="注释 278" xfId="3967"/>
    <cellStyle name="注释 28" xfId="466"/>
    <cellStyle name="注释 29" xfId="480"/>
    <cellStyle name="注释 3" xfId="116"/>
    <cellStyle name="注释 30" xfId="494"/>
    <cellStyle name="注释 31" xfId="508"/>
    <cellStyle name="注释 32" xfId="522"/>
    <cellStyle name="注释 33" xfId="536"/>
    <cellStyle name="注释 34" xfId="550"/>
    <cellStyle name="注释 35" xfId="564"/>
    <cellStyle name="注释 36" xfId="578"/>
    <cellStyle name="注释 37" xfId="592"/>
    <cellStyle name="注释 38" xfId="606"/>
    <cellStyle name="注释 39" xfId="620"/>
    <cellStyle name="注释 4" xfId="130"/>
    <cellStyle name="注释 40" xfId="634"/>
    <cellStyle name="注释 41" xfId="648"/>
    <cellStyle name="注释 42" xfId="662"/>
    <cellStyle name="注释 43" xfId="676"/>
    <cellStyle name="注释 44" xfId="690"/>
    <cellStyle name="注释 45" xfId="704"/>
    <cellStyle name="注释 46" xfId="718"/>
    <cellStyle name="注释 47" xfId="732"/>
    <cellStyle name="注释 48" xfId="746"/>
    <cellStyle name="注释 49" xfId="760"/>
    <cellStyle name="注释 5" xfId="144"/>
    <cellStyle name="注释 50" xfId="774"/>
    <cellStyle name="注释 51" xfId="788"/>
    <cellStyle name="注释 52" xfId="802"/>
    <cellStyle name="注释 53" xfId="816"/>
    <cellStyle name="注释 54" xfId="830"/>
    <cellStyle name="注释 55" xfId="844"/>
    <cellStyle name="注释 56" xfId="858"/>
    <cellStyle name="注释 57" xfId="872"/>
    <cellStyle name="注释 58" xfId="886"/>
    <cellStyle name="注释 59" xfId="900"/>
    <cellStyle name="注释 6" xfId="158"/>
    <cellStyle name="注释 60" xfId="914"/>
    <cellStyle name="注释 61" xfId="928"/>
    <cellStyle name="注释 62" xfId="942"/>
    <cellStyle name="注释 63" xfId="956"/>
    <cellStyle name="注释 64" xfId="970"/>
    <cellStyle name="注释 65" xfId="984"/>
    <cellStyle name="注释 66" xfId="998"/>
    <cellStyle name="注释 67" xfId="1012"/>
    <cellStyle name="注释 68" xfId="1026"/>
    <cellStyle name="注释 69" xfId="1040"/>
    <cellStyle name="注释 7" xfId="172"/>
    <cellStyle name="注释 70" xfId="1054"/>
    <cellStyle name="注释 71" xfId="1068"/>
    <cellStyle name="注释 72" xfId="1082"/>
    <cellStyle name="注释 73" xfId="1096"/>
    <cellStyle name="注释 74" xfId="1110"/>
    <cellStyle name="注释 75" xfId="1124"/>
    <cellStyle name="注释 76" xfId="1138"/>
    <cellStyle name="注释 77" xfId="1152"/>
    <cellStyle name="注释 78" xfId="1166"/>
    <cellStyle name="注释 79" xfId="1180"/>
    <cellStyle name="注释 8" xfId="186"/>
    <cellStyle name="注释 80" xfId="1194"/>
    <cellStyle name="注释 81" xfId="1208"/>
    <cellStyle name="注释 82" xfId="1222"/>
    <cellStyle name="注释 83" xfId="1236"/>
    <cellStyle name="注释 84" xfId="1250"/>
    <cellStyle name="注释 85" xfId="1264"/>
    <cellStyle name="注释 86" xfId="1278"/>
    <cellStyle name="注释 87" xfId="1292"/>
    <cellStyle name="注释 88" xfId="1306"/>
    <cellStyle name="注释 89" xfId="1320"/>
    <cellStyle name="注释 9" xfId="200"/>
    <cellStyle name="注释 90" xfId="1334"/>
    <cellStyle name="注释 91" xfId="1348"/>
    <cellStyle name="注释 92" xfId="1362"/>
    <cellStyle name="注释 93" xfId="1376"/>
    <cellStyle name="注释 94" xfId="1390"/>
    <cellStyle name="注释 95" xfId="1404"/>
    <cellStyle name="注释 96" xfId="1418"/>
    <cellStyle name="注释 97" xfId="1432"/>
    <cellStyle name="注释 98" xfId="1447"/>
    <cellStyle name="注释 99" xfId="1461"/>
  </cellStyles>
  <dxfs count="0"/>
  <tableStyles count="0" defaultTableStyle="TableStyleMedium9"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F17" sqref="F17"/>
    </sheetView>
  </sheetViews>
  <sheetFormatPr defaultRowHeight="13.5"/>
  <cols>
    <col min="1" max="8" width="9" style="210"/>
    <col min="9" max="9" width="26.125" style="210" customWidth="1"/>
    <col min="10" max="16384" width="9" style="210"/>
  </cols>
  <sheetData>
    <row r="1" spans="1:9" ht="18.75">
      <c r="A1" s="209" t="s">
        <v>444</v>
      </c>
    </row>
    <row r="11" spans="1:9" ht="105.75" customHeight="1">
      <c r="A11" s="641" t="s">
        <v>1848</v>
      </c>
      <c r="B11" s="641"/>
      <c r="C11" s="641"/>
      <c r="D11" s="641"/>
      <c r="E11" s="641"/>
      <c r="F11" s="641"/>
      <c r="G11" s="641"/>
      <c r="H11" s="641"/>
      <c r="I11" s="218"/>
    </row>
    <row r="38" spans="1:9" ht="22.5">
      <c r="A38" s="642">
        <v>44958</v>
      </c>
      <c r="B38" s="642"/>
      <c r="C38" s="642"/>
      <c r="D38" s="642"/>
      <c r="E38" s="642"/>
      <c r="F38" s="642"/>
      <c r="G38" s="642"/>
      <c r="H38" s="642"/>
      <c r="I38" s="219"/>
    </row>
  </sheetData>
  <mergeCells count="2">
    <mergeCell ref="A11:H11"/>
    <mergeCell ref="A38:H38"/>
  </mergeCells>
  <phoneticPr fontId="1" type="noConversion"/>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C971"/>
  <sheetViews>
    <sheetView showZeros="0" topLeftCell="A79" workbookViewId="0">
      <selection activeCell="A927" sqref="A927"/>
    </sheetView>
  </sheetViews>
  <sheetFormatPr defaultColWidth="10" defaultRowHeight="13.5"/>
  <cols>
    <col min="1" max="1" width="64.25" style="66" customWidth="1"/>
    <col min="2" max="2" width="18.75" style="28" customWidth="1"/>
    <col min="3" max="3" width="17.375" style="28" customWidth="1"/>
    <col min="4" max="4" width="16.125" style="28" customWidth="1"/>
    <col min="5" max="5" width="10" style="28"/>
    <col min="6" max="6" width="31.5" style="28" customWidth="1"/>
    <col min="7" max="16384" width="10" style="28"/>
  </cols>
  <sheetData>
    <row r="1" spans="1:3" ht="18.75">
      <c r="A1" s="646" t="s">
        <v>1518</v>
      </c>
      <c r="B1" s="646"/>
    </row>
    <row r="2" spans="1:3" ht="24">
      <c r="A2" s="649" t="s">
        <v>1567</v>
      </c>
      <c r="B2" s="649"/>
    </row>
    <row r="3" spans="1:3">
      <c r="A3" s="654" t="s">
        <v>488</v>
      </c>
      <c r="B3" s="654"/>
      <c r="C3" s="381"/>
    </row>
    <row r="4" spans="1:3" ht="20.25" customHeight="1">
      <c r="A4" s="65"/>
      <c r="B4" s="57" t="s">
        <v>163</v>
      </c>
    </row>
    <row r="5" spans="1:3" ht="21.75" customHeight="1">
      <c r="A5" s="382" t="s">
        <v>320</v>
      </c>
      <c r="B5" s="383" t="s">
        <v>108</v>
      </c>
    </row>
    <row r="6" spans="1:3" ht="16.5" customHeight="1">
      <c r="A6" s="382" t="s">
        <v>319</v>
      </c>
      <c r="B6" s="387">
        <f>SUM(B7,B77,B172,B258,B340,B431,B521,B585,B674,B776,B885)</f>
        <v>49817</v>
      </c>
    </row>
    <row r="7" spans="1:3">
      <c r="A7" s="384" t="s">
        <v>603</v>
      </c>
      <c r="B7" s="387">
        <f>SUM(B8:B76)</f>
        <v>4302</v>
      </c>
    </row>
    <row r="8" spans="1:3">
      <c r="A8" s="386" t="s">
        <v>490</v>
      </c>
      <c r="B8" s="387">
        <v>5</v>
      </c>
    </row>
    <row r="9" spans="1:3">
      <c r="A9" s="386" t="s">
        <v>491</v>
      </c>
      <c r="B9" s="387">
        <v>5</v>
      </c>
    </row>
    <row r="10" spans="1:3">
      <c r="A10" s="386" t="s">
        <v>492</v>
      </c>
      <c r="B10" s="387">
        <v>8</v>
      </c>
    </row>
    <row r="11" spans="1:3">
      <c r="A11" s="386" t="s">
        <v>493</v>
      </c>
      <c r="B11" s="387">
        <v>10</v>
      </c>
    </row>
    <row r="12" spans="1:3">
      <c r="A12" s="386" t="s">
        <v>494</v>
      </c>
      <c r="B12" s="387">
        <v>46</v>
      </c>
    </row>
    <row r="13" spans="1:3">
      <c r="A13" s="386" t="s">
        <v>1902</v>
      </c>
      <c r="B13" s="387">
        <v>8</v>
      </c>
    </row>
    <row r="14" spans="1:3">
      <c r="A14" s="386" t="s">
        <v>599</v>
      </c>
      <c r="B14" s="387">
        <v>14</v>
      </c>
    </row>
    <row r="15" spans="1:3">
      <c r="A15" s="386" t="s">
        <v>589</v>
      </c>
      <c r="B15" s="387">
        <v>150</v>
      </c>
    </row>
    <row r="16" spans="1:3">
      <c r="A16" s="386" t="s">
        <v>594</v>
      </c>
      <c r="B16" s="387">
        <v>320</v>
      </c>
    </row>
    <row r="17" spans="1:2">
      <c r="A17" s="386" t="s">
        <v>596</v>
      </c>
      <c r="B17" s="387">
        <v>60</v>
      </c>
    </row>
    <row r="18" spans="1:2">
      <c r="A18" s="386" t="s">
        <v>1903</v>
      </c>
      <c r="B18" s="387">
        <v>8</v>
      </c>
    </row>
    <row r="19" spans="1:2">
      <c r="A19" s="386" t="s">
        <v>600</v>
      </c>
      <c r="B19" s="387">
        <v>46</v>
      </c>
    </row>
    <row r="20" spans="1:2">
      <c r="A20" s="386" t="s">
        <v>601</v>
      </c>
      <c r="B20" s="387">
        <v>4</v>
      </c>
    </row>
    <row r="21" spans="1:2">
      <c r="A21" s="386" t="s">
        <v>497</v>
      </c>
      <c r="B21" s="387">
        <v>27</v>
      </c>
    </row>
    <row r="22" spans="1:2">
      <c r="A22" s="386" t="s">
        <v>498</v>
      </c>
      <c r="B22" s="387">
        <v>24</v>
      </c>
    </row>
    <row r="23" spans="1:2">
      <c r="A23" s="386" t="s">
        <v>1891</v>
      </c>
      <c r="B23" s="387">
        <v>2</v>
      </c>
    </row>
    <row r="24" spans="1:2">
      <c r="A24" s="386" t="s">
        <v>587</v>
      </c>
      <c r="B24" s="387">
        <v>39</v>
      </c>
    </row>
    <row r="25" spans="1:2">
      <c r="A25" s="386" t="s">
        <v>502</v>
      </c>
      <c r="B25" s="387">
        <v>9</v>
      </c>
    </row>
    <row r="26" spans="1:2">
      <c r="A26" s="386" t="s">
        <v>509</v>
      </c>
      <c r="B26" s="387">
        <v>62</v>
      </c>
    </row>
    <row r="27" spans="1:2">
      <c r="A27" s="386" t="s">
        <v>511</v>
      </c>
      <c r="B27" s="387">
        <v>1</v>
      </c>
    </row>
    <row r="28" spans="1:2">
      <c r="A28" s="386" t="s">
        <v>512</v>
      </c>
      <c r="B28" s="387">
        <v>3</v>
      </c>
    </row>
    <row r="29" spans="1:2">
      <c r="A29" s="386" t="s">
        <v>585</v>
      </c>
      <c r="B29" s="387">
        <v>7</v>
      </c>
    </row>
    <row r="30" spans="1:2">
      <c r="A30" s="386" t="s">
        <v>593</v>
      </c>
      <c r="B30" s="387">
        <v>1</v>
      </c>
    </row>
    <row r="31" spans="1:2">
      <c r="A31" s="386" t="s">
        <v>602</v>
      </c>
      <c r="B31" s="387">
        <v>106</v>
      </c>
    </row>
    <row r="32" spans="1:2">
      <c r="A32" s="386" t="s">
        <v>514</v>
      </c>
      <c r="B32" s="387">
        <v>12</v>
      </c>
    </row>
    <row r="33" spans="1:2">
      <c r="A33" s="386" t="s">
        <v>515</v>
      </c>
      <c r="B33" s="387">
        <v>4</v>
      </c>
    </row>
    <row r="34" spans="1:2">
      <c r="A34" s="386" t="s">
        <v>517</v>
      </c>
      <c r="B34" s="387">
        <v>14</v>
      </c>
    </row>
    <row r="35" spans="1:2">
      <c r="A35" s="386" t="s">
        <v>518</v>
      </c>
      <c r="B35" s="387">
        <v>10</v>
      </c>
    </row>
    <row r="36" spans="1:2">
      <c r="A36" s="386" t="s">
        <v>519</v>
      </c>
      <c r="B36" s="387">
        <v>4</v>
      </c>
    </row>
    <row r="37" spans="1:2">
      <c r="A37" s="386" t="s">
        <v>520</v>
      </c>
      <c r="B37" s="387">
        <v>10</v>
      </c>
    </row>
    <row r="38" spans="1:2">
      <c r="A38" s="386" t="s">
        <v>521</v>
      </c>
      <c r="B38" s="387">
        <v>1788</v>
      </c>
    </row>
    <row r="39" spans="1:2">
      <c r="A39" s="386" t="s">
        <v>522</v>
      </c>
      <c r="B39" s="387">
        <v>33</v>
      </c>
    </row>
    <row r="40" spans="1:2">
      <c r="A40" s="386" t="s">
        <v>591</v>
      </c>
      <c r="B40" s="387">
        <v>2</v>
      </c>
    </row>
    <row r="41" spans="1:2">
      <c r="A41" s="386" t="s">
        <v>590</v>
      </c>
      <c r="B41" s="387">
        <v>3</v>
      </c>
    </row>
    <row r="42" spans="1:2">
      <c r="A42" s="386" t="s">
        <v>524</v>
      </c>
      <c r="B42" s="387">
        <v>1</v>
      </c>
    </row>
    <row r="43" spans="1:2">
      <c r="A43" s="386" t="s">
        <v>597</v>
      </c>
      <c r="B43" s="387">
        <v>1</v>
      </c>
    </row>
    <row r="44" spans="1:2">
      <c r="A44" s="386" t="s">
        <v>526</v>
      </c>
      <c r="B44" s="387">
        <v>7</v>
      </c>
    </row>
    <row r="45" spans="1:2">
      <c r="A45" s="386" t="s">
        <v>595</v>
      </c>
      <c r="B45" s="387">
        <v>26</v>
      </c>
    </row>
    <row r="46" spans="1:2">
      <c r="A46" s="386" t="s">
        <v>528</v>
      </c>
      <c r="B46" s="387">
        <v>71</v>
      </c>
    </row>
    <row r="47" spans="1:2">
      <c r="A47" s="386" t="s">
        <v>540</v>
      </c>
      <c r="B47" s="387">
        <v>11</v>
      </c>
    </row>
    <row r="48" spans="1:2">
      <c r="A48" s="386" t="s">
        <v>541</v>
      </c>
      <c r="B48" s="387">
        <v>5</v>
      </c>
    </row>
    <row r="49" spans="1:2">
      <c r="A49" s="386" t="s">
        <v>586</v>
      </c>
      <c r="B49" s="387">
        <v>1</v>
      </c>
    </row>
    <row r="50" spans="1:2">
      <c r="A50" s="386" t="s">
        <v>542</v>
      </c>
      <c r="B50" s="387">
        <v>56</v>
      </c>
    </row>
    <row r="51" spans="1:2">
      <c r="A51" s="386" t="s">
        <v>543</v>
      </c>
      <c r="B51" s="387">
        <v>40</v>
      </c>
    </row>
    <row r="52" spans="1:2">
      <c r="A52" s="386" t="s">
        <v>544</v>
      </c>
      <c r="B52" s="387">
        <v>8</v>
      </c>
    </row>
    <row r="53" spans="1:2">
      <c r="A53" s="386" t="s">
        <v>545</v>
      </c>
      <c r="B53" s="387">
        <v>8</v>
      </c>
    </row>
    <row r="54" spans="1:2">
      <c r="A54" s="386" t="s">
        <v>547</v>
      </c>
      <c r="B54" s="387">
        <v>335</v>
      </c>
    </row>
    <row r="55" spans="1:2">
      <c r="A55" s="386" t="s">
        <v>588</v>
      </c>
      <c r="B55" s="387">
        <v>400</v>
      </c>
    </row>
    <row r="56" spans="1:2">
      <c r="A56" s="386" t="s">
        <v>548</v>
      </c>
      <c r="B56" s="387">
        <v>1</v>
      </c>
    </row>
    <row r="57" spans="1:2">
      <c r="A57" s="386" t="s">
        <v>549</v>
      </c>
      <c r="B57" s="387">
        <v>20</v>
      </c>
    </row>
    <row r="58" spans="1:2">
      <c r="A58" s="386" t="s">
        <v>550</v>
      </c>
      <c r="B58" s="387">
        <v>42</v>
      </c>
    </row>
    <row r="59" spans="1:2">
      <c r="A59" s="386" t="s">
        <v>552</v>
      </c>
      <c r="B59" s="387">
        <v>44</v>
      </c>
    </row>
    <row r="60" spans="1:2">
      <c r="A60" s="386" t="s">
        <v>553</v>
      </c>
      <c r="B60" s="387">
        <v>3</v>
      </c>
    </row>
    <row r="61" spans="1:2">
      <c r="A61" s="386" t="s">
        <v>554</v>
      </c>
      <c r="B61" s="387">
        <v>46</v>
      </c>
    </row>
    <row r="62" spans="1:2">
      <c r="A62" s="386" t="s">
        <v>580</v>
      </c>
      <c r="B62" s="387">
        <v>20</v>
      </c>
    </row>
    <row r="63" spans="1:2">
      <c r="A63" s="386" t="s">
        <v>582</v>
      </c>
      <c r="B63" s="387">
        <v>24</v>
      </c>
    </row>
    <row r="64" spans="1:2">
      <c r="A64" s="386" t="s">
        <v>584</v>
      </c>
      <c r="B64" s="387">
        <v>21</v>
      </c>
    </row>
    <row r="65" spans="1:2">
      <c r="A65" s="386" t="s">
        <v>1892</v>
      </c>
      <c r="B65" s="387">
        <v>8</v>
      </c>
    </row>
    <row r="66" spans="1:2">
      <c r="A66" s="386" t="s">
        <v>564</v>
      </c>
      <c r="B66" s="387">
        <v>14</v>
      </c>
    </row>
    <row r="67" spans="1:2">
      <c r="A67" s="386" t="s">
        <v>565</v>
      </c>
      <c r="B67" s="387">
        <v>20</v>
      </c>
    </row>
    <row r="68" spans="1:2">
      <c r="A68" s="386" t="s">
        <v>566</v>
      </c>
      <c r="B68" s="387">
        <v>26</v>
      </c>
    </row>
    <row r="69" spans="1:2">
      <c r="A69" s="386" t="s">
        <v>569</v>
      </c>
      <c r="B69" s="387">
        <v>6</v>
      </c>
    </row>
    <row r="70" spans="1:2">
      <c r="A70" s="386" t="s">
        <v>570</v>
      </c>
      <c r="B70" s="387">
        <v>50</v>
      </c>
    </row>
    <row r="71" spans="1:2">
      <c r="A71" s="386" t="s">
        <v>598</v>
      </c>
      <c r="B71" s="387">
        <v>90</v>
      </c>
    </row>
    <row r="72" spans="1:2">
      <c r="A72" s="386" t="s">
        <v>592</v>
      </c>
      <c r="B72" s="387">
        <v>1</v>
      </c>
    </row>
    <row r="73" spans="1:2">
      <c r="A73" s="386" t="s">
        <v>572</v>
      </c>
      <c r="B73" s="387">
        <v>12</v>
      </c>
    </row>
    <row r="74" spans="1:2">
      <c r="A74" s="386" t="s">
        <v>574</v>
      </c>
      <c r="B74" s="387">
        <v>4</v>
      </c>
    </row>
    <row r="75" spans="1:2">
      <c r="A75" s="386" t="s">
        <v>575</v>
      </c>
      <c r="B75" s="387">
        <v>33</v>
      </c>
    </row>
    <row r="76" spans="1:2">
      <c r="A76" s="386" t="s">
        <v>576</v>
      </c>
      <c r="B76" s="387">
        <v>2</v>
      </c>
    </row>
    <row r="77" spans="1:2" ht="20.100000000000001" customHeight="1">
      <c r="A77" s="384" t="s">
        <v>578</v>
      </c>
      <c r="B77" s="387">
        <f>SUM(B78:B171)</f>
        <v>4443</v>
      </c>
    </row>
    <row r="78" spans="1:2" ht="20.100000000000001" customHeight="1">
      <c r="A78" s="385" t="s">
        <v>489</v>
      </c>
      <c r="B78" s="387">
        <v>24</v>
      </c>
    </row>
    <row r="79" spans="1:2" ht="20.100000000000001" customHeight="1">
      <c r="A79" s="386" t="s">
        <v>490</v>
      </c>
      <c r="B79" s="387">
        <v>10</v>
      </c>
    </row>
    <row r="80" spans="1:2" ht="20.100000000000001" customHeight="1">
      <c r="A80" s="386" t="s">
        <v>491</v>
      </c>
      <c r="B80" s="387">
        <v>5</v>
      </c>
    </row>
    <row r="81" spans="1:2" ht="20.100000000000001" customHeight="1">
      <c r="A81" s="386" t="s">
        <v>492</v>
      </c>
      <c r="B81" s="387">
        <v>8</v>
      </c>
    </row>
    <row r="82" spans="1:2" ht="20.100000000000001" customHeight="1">
      <c r="A82" s="386" t="s">
        <v>493</v>
      </c>
      <c r="B82" s="387">
        <v>10</v>
      </c>
    </row>
    <row r="83" spans="1:2" ht="20.100000000000001" customHeight="1">
      <c r="A83" s="386" t="s">
        <v>494</v>
      </c>
      <c r="B83" s="387">
        <v>59</v>
      </c>
    </row>
    <row r="84" spans="1:2" ht="20.100000000000001" customHeight="1">
      <c r="A84" s="386" t="s">
        <v>495</v>
      </c>
      <c r="B84" s="387">
        <v>4</v>
      </c>
    </row>
    <row r="85" spans="1:2" ht="20.100000000000001" customHeight="1">
      <c r="A85" s="386" t="s">
        <v>1904</v>
      </c>
      <c r="B85" s="387">
        <v>15</v>
      </c>
    </row>
    <row r="86" spans="1:2" ht="17.25" customHeight="1">
      <c r="A86" s="386" t="s">
        <v>496</v>
      </c>
      <c r="B86" s="387">
        <v>67</v>
      </c>
    </row>
    <row r="87" spans="1:2">
      <c r="A87" s="386" t="s">
        <v>497</v>
      </c>
      <c r="B87" s="387">
        <v>32</v>
      </c>
    </row>
    <row r="88" spans="1:2">
      <c r="A88" s="386" t="s">
        <v>498</v>
      </c>
      <c r="B88" s="387">
        <v>28</v>
      </c>
    </row>
    <row r="89" spans="1:2">
      <c r="A89" s="386" t="s">
        <v>499</v>
      </c>
      <c r="B89" s="387">
        <v>2</v>
      </c>
    </row>
    <row r="90" spans="1:2">
      <c r="A90" s="386" t="s">
        <v>500</v>
      </c>
      <c r="B90" s="387">
        <v>24</v>
      </c>
    </row>
    <row r="91" spans="1:2">
      <c r="A91" s="386" t="s">
        <v>501</v>
      </c>
      <c r="B91" s="387">
        <v>29</v>
      </c>
    </row>
    <row r="92" spans="1:2">
      <c r="A92" s="386" t="s">
        <v>502</v>
      </c>
      <c r="B92" s="387">
        <v>6</v>
      </c>
    </row>
    <row r="93" spans="1:2">
      <c r="A93" s="386" t="s">
        <v>503</v>
      </c>
      <c r="B93" s="387">
        <v>26</v>
      </c>
    </row>
    <row r="94" spans="1:2">
      <c r="A94" s="386" t="s">
        <v>504</v>
      </c>
      <c r="B94" s="387">
        <v>239</v>
      </c>
    </row>
    <row r="95" spans="1:2">
      <c r="A95" s="386" t="s">
        <v>505</v>
      </c>
      <c r="B95" s="387">
        <v>230</v>
      </c>
    </row>
    <row r="96" spans="1:2">
      <c r="A96" s="386" t="s">
        <v>506</v>
      </c>
      <c r="B96" s="387">
        <v>3</v>
      </c>
    </row>
    <row r="97" spans="1:2">
      <c r="A97" s="386" t="s">
        <v>507</v>
      </c>
      <c r="B97" s="387">
        <v>3</v>
      </c>
    </row>
    <row r="98" spans="1:2">
      <c r="A98" s="386" t="s">
        <v>508</v>
      </c>
      <c r="B98" s="387">
        <v>3</v>
      </c>
    </row>
    <row r="99" spans="1:2">
      <c r="A99" s="386" t="s">
        <v>509</v>
      </c>
      <c r="B99" s="387">
        <v>268</v>
      </c>
    </row>
    <row r="100" spans="1:2">
      <c r="A100" s="386" t="s">
        <v>510</v>
      </c>
      <c r="B100" s="387">
        <v>1</v>
      </c>
    </row>
    <row r="101" spans="1:2">
      <c r="A101" s="386" t="s">
        <v>511</v>
      </c>
      <c r="B101" s="387">
        <v>1</v>
      </c>
    </row>
    <row r="102" spans="1:2">
      <c r="A102" s="386" t="s">
        <v>512</v>
      </c>
      <c r="B102" s="387">
        <v>6</v>
      </c>
    </row>
    <row r="103" spans="1:2">
      <c r="A103" s="386" t="s">
        <v>513</v>
      </c>
      <c r="B103" s="387">
        <v>5</v>
      </c>
    </row>
    <row r="104" spans="1:2">
      <c r="A104" s="386" t="s">
        <v>514</v>
      </c>
      <c r="B104" s="387">
        <v>46</v>
      </c>
    </row>
    <row r="105" spans="1:2">
      <c r="A105" s="386" t="s">
        <v>515</v>
      </c>
      <c r="B105" s="387">
        <v>8</v>
      </c>
    </row>
    <row r="106" spans="1:2">
      <c r="A106" s="386" t="s">
        <v>516</v>
      </c>
      <c r="B106" s="387">
        <v>6</v>
      </c>
    </row>
    <row r="107" spans="1:2">
      <c r="A107" s="386" t="s">
        <v>517</v>
      </c>
      <c r="B107" s="387">
        <v>14</v>
      </c>
    </row>
    <row r="108" spans="1:2">
      <c r="A108" s="386" t="s">
        <v>518</v>
      </c>
      <c r="B108" s="387">
        <v>10</v>
      </c>
    </row>
    <row r="109" spans="1:2">
      <c r="A109" s="386" t="s">
        <v>519</v>
      </c>
      <c r="B109" s="387">
        <v>6</v>
      </c>
    </row>
    <row r="110" spans="1:2">
      <c r="A110" s="386" t="s">
        <v>520</v>
      </c>
      <c r="B110" s="387">
        <v>10</v>
      </c>
    </row>
    <row r="111" spans="1:2">
      <c r="A111" s="386" t="s">
        <v>521</v>
      </c>
      <c r="B111" s="387">
        <v>20</v>
      </c>
    </row>
    <row r="112" spans="1:2">
      <c r="A112" s="386" t="s">
        <v>522</v>
      </c>
      <c r="B112" s="387">
        <v>54</v>
      </c>
    </row>
    <row r="113" spans="1:2">
      <c r="A113" s="386" t="s">
        <v>523</v>
      </c>
      <c r="B113" s="387">
        <v>44</v>
      </c>
    </row>
    <row r="114" spans="1:2">
      <c r="A114" s="386" t="s">
        <v>524</v>
      </c>
      <c r="B114" s="387">
        <v>6</v>
      </c>
    </row>
    <row r="115" spans="1:2">
      <c r="A115" s="386" t="s">
        <v>525</v>
      </c>
      <c r="B115" s="387">
        <v>25</v>
      </c>
    </row>
    <row r="116" spans="1:2">
      <c r="A116" s="386" t="s">
        <v>526</v>
      </c>
      <c r="B116" s="387">
        <v>7</v>
      </c>
    </row>
    <row r="117" spans="1:2">
      <c r="A117" s="386" t="s">
        <v>527</v>
      </c>
      <c r="B117" s="387">
        <v>145</v>
      </c>
    </row>
    <row r="118" spans="1:2">
      <c r="A118" s="386" t="s">
        <v>528</v>
      </c>
      <c r="B118" s="387">
        <v>366</v>
      </c>
    </row>
    <row r="119" spans="1:2">
      <c r="A119" s="386" t="s">
        <v>1905</v>
      </c>
      <c r="B119" s="387">
        <v>22</v>
      </c>
    </row>
    <row r="120" spans="1:2">
      <c r="A120" s="386" t="s">
        <v>529</v>
      </c>
      <c r="B120" s="387">
        <v>13</v>
      </c>
    </row>
    <row r="121" spans="1:2">
      <c r="A121" s="386" t="s">
        <v>1906</v>
      </c>
      <c r="B121" s="387">
        <v>49</v>
      </c>
    </row>
    <row r="122" spans="1:2">
      <c r="A122" s="386" t="s">
        <v>530</v>
      </c>
      <c r="B122" s="387">
        <v>51</v>
      </c>
    </row>
    <row r="123" spans="1:2">
      <c r="A123" s="386" t="s">
        <v>531</v>
      </c>
      <c r="B123" s="387">
        <v>20</v>
      </c>
    </row>
    <row r="124" spans="1:2">
      <c r="A124" s="386" t="s">
        <v>1907</v>
      </c>
      <c r="B124" s="387">
        <v>3</v>
      </c>
    </row>
    <row r="125" spans="1:2">
      <c r="A125" s="386" t="s">
        <v>532</v>
      </c>
      <c r="B125" s="387">
        <v>139</v>
      </c>
    </row>
    <row r="126" spans="1:2">
      <c r="A126" s="386" t="s">
        <v>533</v>
      </c>
      <c r="B126" s="387">
        <v>10</v>
      </c>
    </row>
    <row r="127" spans="1:2">
      <c r="A127" s="386" t="s">
        <v>534</v>
      </c>
      <c r="B127" s="387">
        <v>51</v>
      </c>
    </row>
    <row r="128" spans="1:2">
      <c r="A128" s="386" t="s">
        <v>535</v>
      </c>
      <c r="B128" s="387">
        <v>45</v>
      </c>
    </row>
    <row r="129" spans="1:2">
      <c r="A129" s="386" t="s">
        <v>536</v>
      </c>
      <c r="B129" s="387">
        <v>30</v>
      </c>
    </row>
    <row r="130" spans="1:2">
      <c r="A130" s="386" t="s">
        <v>537</v>
      </c>
      <c r="B130" s="387">
        <v>8</v>
      </c>
    </row>
    <row r="131" spans="1:2">
      <c r="A131" s="386" t="s">
        <v>1908</v>
      </c>
      <c r="B131" s="387">
        <v>10</v>
      </c>
    </row>
    <row r="132" spans="1:2">
      <c r="A132" s="386" t="s">
        <v>538</v>
      </c>
      <c r="B132" s="387">
        <v>96</v>
      </c>
    </row>
    <row r="133" spans="1:2">
      <c r="A133" s="386" t="s">
        <v>539</v>
      </c>
      <c r="B133" s="387">
        <v>18</v>
      </c>
    </row>
    <row r="134" spans="1:2">
      <c r="A134" s="386" t="s">
        <v>540</v>
      </c>
      <c r="B134" s="387">
        <v>14</v>
      </c>
    </row>
    <row r="135" spans="1:2">
      <c r="A135" s="386" t="s">
        <v>541</v>
      </c>
      <c r="B135" s="387">
        <v>5</v>
      </c>
    </row>
    <row r="136" spans="1:2">
      <c r="A136" s="386" t="s">
        <v>542</v>
      </c>
      <c r="B136" s="387">
        <v>81</v>
      </c>
    </row>
    <row r="137" spans="1:2">
      <c r="A137" s="386" t="s">
        <v>543</v>
      </c>
      <c r="B137" s="387">
        <v>100</v>
      </c>
    </row>
    <row r="138" spans="1:2">
      <c r="A138" s="386" t="s">
        <v>544</v>
      </c>
      <c r="B138" s="387">
        <v>1</v>
      </c>
    </row>
    <row r="139" spans="1:2">
      <c r="A139" s="386" t="s">
        <v>545</v>
      </c>
      <c r="B139" s="387">
        <v>9</v>
      </c>
    </row>
    <row r="140" spans="1:2">
      <c r="A140" s="386" t="s">
        <v>546</v>
      </c>
      <c r="B140" s="387">
        <v>432</v>
      </c>
    </row>
    <row r="141" spans="1:2">
      <c r="A141" s="386" t="s">
        <v>548</v>
      </c>
      <c r="B141" s="387">
        <v>2</v>
      </c>
    </row>
    <row r="142" spans="1:2">
      <c r="A142" s="386" t="s">
        <v>549</v>
      </c>
      <c r="B142" s="387">
        <v>37</v>
      </c>
    </row>
    <row r="143" spans="1:2">
      <c r="A143" s="386" t="s">
        <v>550</v>
      </c>
      <c r="B143" s="387">
        <v>238</v>
      </c>
    </row>
    <row r="144" spans="1:2">
      <c r="A144" s="386" t="s">
        <v>551</v>
      </c>
      <c r="B144" s="387">
        <v>1</v>
      </c>
    </row>
    <row r="145" spans="1:2">
      <c r="A145" s="386" t="s">
        <v>552</v>
      </c>
      <c r="B145" s="387">
        <v>124</v>
      </c>
    </row>
    <row r="146" spans="1:2">
      <c r="A146" s="386" t="s">
        <v>553</v>
      </c>
      <c r="B146" s="387">
        <v>14</v>
      </c>
    </row>
    <row r="147" spans="1:2">
      <c r="A147" s="386" t="s">
        <v>554</v>
      </c>
      <c r="B147" s="387">
        <v>53</v>
      </c>
    </row>
    <row r="148" spans="1:2">
      <c r="A148" s="386" t="s">
        <v>556</v>
      </c>
      <c r="B148" s="387">
        <v>29</v>
      </c>
    </row>
    <row r="149" spans="1:2">
      <c r="A149" s="386" t="s">
        <v>557</v>
      </c>
      <c r="B149" s="387">
        <v>80</v>
      </c>
    </row>
    <row r="150" spans="1:2">
      <c r="A150" s="386" t="s">
        <v>558</v>
      </c>
      <c r="B150" s="387">
        <v>6</v>
      </c>
    </row>
    <row r="151" spans="1:2">
      <c r="A151" s="386" t="s">
        <v>580</v>
      </c>
      <c r="B151" s="387">
        <v>27</v>
      </c>
    </row>
    <row r="152" spans="1:2">
      <c r="A152" s="386" t="s">
        <v>582</v>
      </c>
      <c r="B152" s="387">
        <v>33</v>
      </c>
    </row>
    <row r="153" spans="1:2">
      <c r="A153" s="386" t="s">
        <v>584</v>
      </c>
      <c r="B153" s="387">
        <v>24</v>
      </c>
    </row>
    <row r="154" spans="1:2">
      <c r="A154" s="386" t="s">
        <v>559</v>
      </c>
      <c r="B154" s="387">
        <v>2</v>
      </c>
    </row>
    <row r="155" spans="1:2">
      <c r="A155" s="386" t="s">
        <v>560</v>
      </c>
      <c r="B155" s="387">
        <v>4</v>
      </c>
    </row>
    <row r="156" spans="1:2">
      <c r="A156" s="386" t="s">
        <v>561</v>
      </c>
      <c r="B156" s="387">
        <v>2</v>
      </c>
    </row>
    <row r="157" spans="1:2">
      <c r="A157" s="386" t="s">
        <v>562</v>
      </c>
      <c r="B157" s="387">
        <v>18</v>
      </c>
    </row>
    <row r="158" spans="1:2">
      <c r="A158" s="386" t="s">
        <v>563</v>
      </c>
      <c r="B158" s="387">
        <v>30</v>
      </c>
    </row>
    <row r="159" spans="1:2">
      <c r="A159" s="386" t="s">
        <v>565</v>
      </c>
      <c r="B159" s="387">
        <v>22</v>
      </c>
    </row>
    <row r="160" spans="1:2">
      <c r="A160" s="386" t="s">
        <v>566</v>
      </c>
      <c r="B160" s="387">
        <v>59</v>
      </c>
    </row>
    <row r="161" spans="1:2">
      <c r="A161" s="386" t="s">
        <v>567</v>
      </c>
      <c r="B161" s="387">
        <v>9</v>
      </c>
    </row>
    <row r="162" spans="1:2">
      <c r="A162" s="386" t="s">
        <v>568</v>
      </c>
      <c r="B162" s="387">
        <v>225</v>
      </c>
    </row>
    <row r="163" spans="1:2">
      <c r="A163" s="386" t="s">
        <v>569</v>
      </c>
      <c r="B163" s="387">
        <v>37</v>
      </c>
    </row>
    <row r="164" spans="1:2">
      <c r="A164" s="386" t="s">
        <v>570</v>
      </c>
      <c r="B164" s="387">
        <v>55</v>
      </c>
    </row>
    <row r="165" spans="1:2">
      <c r="A165" s="386" t="s">
        <v>571</v>
      </c>
      <c r="B165" s="387">
        <v>110</v>
      </c>
    </row>
    <row r="166" spans="1:2">
      <c r="A166" s="386" t="s">
        <v>572</v>
      </c>
      <c r="B166" s="387">
        <v>9</v>
      </c>
    </row>
    <row r="167" spans="1:2">
      <c r="A167" s="386" t="s">
        <v>573</v>
      </c>
      <c r="B167" s="387">
        <v>56</v>
      </c>
    </row>
    <row r="168" spans="1:2">
      <c r="A168" s="386" t="s">
        <v>574</v>
      </c>
      <c r="B168" s="387">
        <v>4</v>
      </c>
    </row>
    <row r="169" spans="1:2">
      <c r="A169" s="386" t="s">
        <v>575</v>
      </c>
      <c r="B169" s="387">
        <v>46</v>
      </c>
    </row>
    <row r="170" spans="1:2">
      <c r="A170" s="386" t="s">
        <v>576</v>
      </c>
      <c r="B170" s="387">
        <v>3</v>
      </c>
    </row>
    <row r="171" spans="1:2">
      <c r="A171" s="386" t="s">
        <v>577</v>
      </c>
      <c r="B171" s="387">
        <v>2</v>
      </c>
    </row>
    <row r="172" spans="1:2">
      <c r="A172" s="384" t="s">
        <v>627</v>
      </c>
      <c r="B172" s="389">
        <f>SUM(B173:B257)</f>
        <v>3336</v>
      </c>
    </row>
    <row r="173" spans="1:2">
      <c r="A173" s="386" t="s">
        <v>604</v>
      </c>
      <c r="B173" s="389">
        <v>5</v>
      </c>
    </row>
    <row r="174" spans="1:2">
      <c r="A174" s="386" t="s">
        <v>605</v>
      </c>
      <c r="B174" s="389">
        <v>12</v>
      </c>
    </row>
    <row r="175" spans="1:2">
      <c r="A175" s="386" t="s">
        <v>576</v>
      </c>
      <c r="B175" s="389">
        <v>2</v>
      </c>
    </row>
    <row r="176" spans="1:2">
      <c r="A176" s="386" t="s">
        <v>575</v>
      </c>
      <c r="B176" s="389">
        <v>49</v>
      </c>
    </row>
    <row r="177" spans="1:2">
      <c r="A177" s="386" t="s">
        <v>574</v>
      </c>
      <c r="B177" s="389">
        <v>4</v>
      </c>
    </row>
    <row r="178" spans="1:2">
      <c r="A178" s="386" t="s">
        <v>606</v>
      </c>
      <c r="B178" s="389">
        <v>3</v>
      </c>
    </row>
    <row r="179" spans="1:2">
      <c r="A179" s="386" t="s">
        <v>607</v>
      </c>
      <c r="B179" s="389">
        <v>115</v>
      </c>
    </row>
    <row r="180" spans="1:2">
      <c r="A180" s="386" t="s">
        <v>572</v>
      </c>
      <c r="B180" s="389">
        <v>6</v>
      </c>
    </row>
    <row r="181" spans="1:2">
      <c r="A181" s="386" t="s">
        <v>592</v>
      </c>
      <c r="B181" s="389">
        <v>2</v>
      </c>
    </row>
    <row r="182" spans="1:2">
      <c r="A182" s="386" t="s">
        <v>571</v>
      </c>
      <c r="B182" s="389">
        <v>139</v>
      </c>
    </row>
    <row r="183" spans="1:2">
      <c r="A183" s="386" t="s">
        <v>598</v>
      </c>
      <c r="B183" s="389">
        <v>56</v>
      </c>
    </row>
    <row r="184" spans="1:2">
      <c r="A184" s="386" t="s">
        <v>608</v>
      </c>
      <c r="B184" s="389">
        <v>26</v>
      </c>
    </row>
    <row r="185" spans="1:2">
      <c r="A185" s="386" t="s">
        <v>570</v>
      </c>
      <c r="B185" s="389">
        <v>55</v>
      </c>
    </row>
    <row r="186" spans="1:2">
      <c r="A186" s="386" t="s">
        <v>569</v>
      </c>
      <c r="B186" s="389">
        <v>10</v>
      </c>
    </row>
    <row r="187" spans="1:2">
      <c r="A187" s="386" t="s">
        <v>566</v>
      </c>
      <c r="B187" s="389">
        <v>39</v>
      </c>
    </row>
    <row r="188" spans="1:2">
      <c r="A188" s="386" t="s">
        <v>565</v>
      </c>
      <c r="B188" s="389">
        <v>22</v>
      </c>
    </row>
    <row r="189" spans="1:2">
      <c r="A189" s="386" t="s">
        <v>564</v>
      </c>
      <c r="B189" s="389">
        <v>21</v>
      </c>
    </row>
    <row r="190" spans="1:2">
      <c r="A190" s="386" t="s">
        <v>563</v>
      </c>
      <c r="B190" s="389">
        <v>10</v>
      </c>
    </row>
    <row r="191" spans="1:2">
      <c r="A191" s="386" t="s">
        <v>562</v>
      </c>
      <c r="B191" s="389">
        <v>16</v>
      </c>
    </row>
    <row r="192" spans="1:2">
      <c r="A192" s="386" t="s">
        <v>560</v>
      </c>
      <c r="B192" s="389">
        <v>1</v>
      </c>
    </row>
    <row r="193" spans="1:2">
      <c r="A193" s="386" t="s">
        <v>554</v>
      </c>
      <c r="B193" s="389">
        <v>21</v>
      </c>
    </row>
    <row r="194" spans="1:2">
      <c r="A194" s="386" t="s">
        <v>553</v>
      </c>
      <c r="B194" s="389">
        <v>26</v>
      </c>
    </row>
    <row r="195" spans="1:2">
      <c r="A195" s="386" t="s">
        <v>552</v>
      </c>
      <c r="B195" s="389">
        <v>42</v>
      </c>
    </row>
    <row r="196" spans="1:2">
      <c r="A196" s="386" t="s">
        <v>551</v>
      </c>
      <c r="B196" s="389">
        <v>3</v>
      </c>
    </row>
    <row r="197" spans="1:2">
      <c r="A197" s="386" t="s">
        <v>610</v>
      </c>
      <c r="B197" s="389">
        <v>4</v>
      </c>
    </row>
    <row r="198" spans="1:2">
      <c r="A198" s="386" t="s">
        <v>611</v>
      </c>
      <c r="B198" s="389">
        <v>126</v>
      </c>
    </row>
    <row r="199" spans="1:2">
      <c r="A199" s="386" t="s">
        <v>1909</v>
      </c>
      <c r="B199" s="389">
        <v>8</v>
      </c>
    </row>
    <row r="200" spans="1:2">
      <c r="A200" s="386" t="s">
        <v>612</v>
      </c>
      <c r="B200" s="389">
        <v>71</v>
      </c>
    </row>
    <row r="201" spans="1:2">
      <c r="A201" s="386" t="s">
        <v>613</v>
      </c>
      <c r="B201" s="389">
        <v>42</v>
      </c>
    </row>
    <row r="202" spans="1:2">
      <c r="A202" s="386" t="s">
        <v>614</v>
      </c>
      <c r="B202" s="389">
        <v>72</v>
      </c>
    </row>
    <row r="203" spans="1:2">
      <c r="A203" s="386" t="s">
        <v>615</v>
      </c>
      <c r="B203" s="389">
        <v>3</v>
      </c>
    </row>
    <row r="204" spans="1:2">
      <c r="A204" s="386" t="s">
        <v>616</v>
      </c>
      <c r="B204" s="389">
        <v>25</v>
      </c>
    </row>
    <row r="205" spans="1:2">
      <c r="A205" s="386" t="s">
        <v>550</v>
      </c>
      <c r="B205" s="389">
        <v>139</v>
      </c>
    </row>
    <row r="206" spans="1:2">
      <c r="A206" s="386" t="s">
        <v>549</v>
      </c>
      <c r="B206" s="389">
        <v>26</v>
      </c>
    </row>
    <row r="207" spans="1:2">
      <c r="A207" s="386" t="s">
        <v>548</v>
      </c>
      <c r="B207" s="389">
        <v>2</v>
      </c>
    </row>
    <row r="208" spans="1:2">
      <c r="A208" s="386" t="s">
        <v>581</v>
      </c>
      <c r="B208" s="389">
        <v>33</v>
      </c>
    </row>
    <row r="209" spans="1:2">
      <c r="A209" s="386" t="s">
        <v>547</v>
      </c>
      <c r="B209" s="389">
        <v>418</v>
      </c>
    </row>
    <row r="210" spans="1:2">
      <c r="A210" s="386" t="s">
        <v>545</v>
      </c>
      <c r="B210" s="389">
        <v>11</v>
      </c>
    </row>
    <row r="211" spans="1:2">
      <c r="A211" s="386" t="s">
        <v>544</v>
      </c>
      <c r="B211" s="389">
        <v>7</v>
      </c>
    </row>
    <row r="212" spans="1:2">
      <c r="A212" s="386" t="s">
        <v>543</v>
      </c>
      <c r="B212" s="389">
        <v>100</v>
      </c>
    </row>
    <row r="213" spans="1:2">
      <c r="A213" s="386" t="s">
        <v>542</v>
      </c>
      <c r="B213" s="389">
        <v>65</v>
      </c>
    </row>
    <row r="214" spans="1:2">
      <c r="A214" s="386" t="s">
        <v>617</v>
      </c>
      <c r="B214" s="389">
        <v>2</v>
      </c>
    </row>
    <row r="215" spans="1:2">
      <c r="A215" s="386" t="s">
        <v>541</v>
      </c>
      <c r="B215" s="389">
        <v>6</v>
      </c>
    </row>
    <row r="216" spans="1:2">
      <c r="A216" s="386" t="s">
        <v>540</v>
      </c>
      <c r="B216" s="389">
        <v>16</v>
      </c>
    </row>
    <row r="217" spans="1:2">
      <c r="A217" s="386" t="s">
        <v>528</v>
      </c>
      <c r="B217" s="389">
        <v>347</v>
      </c>
    </row>
    <row r="218" spans="1:2">
      <c r="A218" s="386" t="s">
        <v>595</v>
      </c>
      <c r="B218" s="389">
        <v>12</v>
      </c>
    </row>
    <row r="219" spans="1:2">
      <c r="A219" s="386" t="s">
        <v>527</v>
      </c>
      <c r="B219" s="389">
        <v>135</v>
      </c>
    </row>
    <row r="220" spans="1:2">
      <c r="A220" s="386" t="s">
        <v>618</v>
      </c>
      <c r="B220" s="389">
        <v>36</v>
      </c>
    </row>
    <row r="221" spans="1:2">
      <c r="A221" s="386" t="s">
        <v>526</v>
      </c>
      <c r="B221" s="389">
        <v>7</v>
      </c>
    </row>
    <row r="222" spans="1:2">
      <c r="A222" s="386" t="s">
        <v>619</v>
      </c>
      <c r="B222" s="389">
        <v>6</v>
      </c>
    </row>
    <row r="223" spans="1:2">
      <c r="A223" s="386" t="s">
        <v>583</v>
      </c>
      <c r="B223" s="389">
        <v>25</v>
      </c>
    </row>
    <row r="224" spans="1:2">
      <c r="A224" s="386" t="s">
        <v>525</v>
      </c>
      <c r="B224" s="389">
        <v>1</v>
      </c>
    </row>
    <row r="225" spans="1:2">
      <c r="A225" s="386" t="s">
        <v>620</v>
      </c>
      <c r="B225" s="389">
        <v>3</v>
      </c>
    </row>
    <row r="226" spans="1:2">
      <c r="A226" s="386" t="s">
        <v>523</v>
      </c>
      <c r="B226" s="389">
        <v>15</v>
      </c>
    </row>
    <row r="227" spans="1:2">
      <c r="A227" s="386" t="s">
        <v>522</v>
      </c>
      <c r="B227" s="389">
        <v>48</v>
      </c>
    </row>
    <row r="228" spans="1:2">
      <c r="A228" s="388" t="s">
        <v>521</v>
      </c>
      <c r="B228" s="389">
        <v>348</v>
      </c>
    </row>
    <row r="229" spans="1:2">
      <c r="A229" s="388" t="s">
        <v>520</v>
      </c>
      <c r="B229" s="389">
        <v>10</v>
      </c>
    </row>
    <row r="230" spans="1:2">
      <c r="A230" s="388" t="s">
        <v>519</v>
      </c>
      <c r="B230" s="389">
        <v>4</v>
      </c>
    </row>
    <row r="231" spans="1:2">
      <c r="A231" s="388" t="s">
        <v>518</v>
      </c>
      <c r="B231" s="389">
        <v>10</v>
      </c>
    </row>
    <row r="232" spans="1:2">
      <c r="A232" s="388" t="s">
        <v>517</v>
      </c>
      <c r="B232" s="389">
        <v>14</v>
      </c>
    </row>
    <row r="233" spans="1:2">
      <c r="A233" s="388" t="s">
        <v>515</v>
      </c>
      <c r="B233" s="389">
        <v>4</v>
      </c>
    </row>
    <row r="234" spans="1:2">
      <c r="A234" s="388" t="s">
        <v>514</v>
      </c>
      <c r="B234" s="389">
        <v>55</v>
      </c>
    </row>
    <row r="235" spans="1:2">
      <c r="A235" s="388" t="s">
        <v>579</v>
      </c>
      <c r="B235" s="389">
        <v>22</v>
      </c>
    </row>
    <row r="236" spans="1:2">
      <c r="A236" s="388" t="s">
        <v>593</v>
      </c>
      <c r="B236" s="389">
        <v>2</v>
      </c>
    </row>
    <row r="237" spans="1:2">
      <c r="A237" s="388" t="s">
        <v>512</v>
      </c>
      <c r="B237" s="389">
        <v>5</v>
      </c>
    </row>
    <row r="238" spans="1:2">
      <c r="A238" s="388" t="s">
        <v>511</v>
      </c>
      <c r="B238" s="389">
        <v>1</v>
      </c>
    </row>
    <row r="239" spans="1:2">
      <c r="A239" s="388" t="s">
        <v>510</v>
      </c>
      <c r="B239" s="389">
        <v>2</v>
      </c>
    </row>
    <row r="240" spans="1:2">
      <c r="A240" s="388" t="s">
        <v>509</v>
      </c>
      <c r="B240" s="389">
        <v>40</v>
      </c>
    </row>
    <row r="241" spans="1:2">
      <c r="A241" s="388" t="s">
        <v>621</v>
      </c>
      <c r="B241" s="389">
        <v>19</v>
      </c>
    </row>
    <row r="242" spans="1:2">
      <c r="A242" s="388" t="s">
        <v>506</v>
      </c>
      <c r="B242" s="389">
        <v>2</v>
      </c>
    </row>
    <row r="243" spans="1:2">
      <c r="A243" s="388" t="s">
        <v>622</v>
      </c>
      <c r="B243" s="389">
        <v>40</v>
      </c>
    </row>
    <row r="244" spans="1:2">
      <c r="A244" s="388" t="s">
        <v>623</v>
      </c>
      <c r="B244" s="389">
        <v>5</v>
      </c>
    </row>
    <row r="245" spans="1:2">
      <c r="A245" s="388" t="s">
        <v>502</v>
      </c>
      <c r="B245" s="389">
        <v>9</v>
      </c>
    </row>
    <row r="246" spans="1:2">
      <c r="A246" s="388" t="s">
        <v>624</v>
      </c>
      <c r="B246" s="389">
        <v>43</v>
      </c>
    </row>
    <row r="247" spans="1:2">
      <c r="A247" s="388" t="s">
        <v>625</v>
      </c>
      <c r="B247" s="389">
        <v>15</v>
      </c>
    </row>
    <row r="248" spans="1:2">
      <c r="A248" s="388" t="s">
        <v>500</v>
      </c>
      <c r="B248" s="389">
        <v>16</v>
      </c>
    </row>
    <row r="249" spans="1:2">
      <c r="A249" s="388" t="s">
        <v>499</v>
      </c>
      <c r="B249" s="389">
        <v>2</v>
      </c>
    </row>
    <row r="250" spans="1:2">
      <c r="A250" s="388" t="s">
        <v>498</v>
      </c>
      <c r="B250" s="389">
        <v>29</v>
      </c>
    </row>
    <row r="251" spans="1:2">
      <c r="A251" s="388" t="s">
        <v>497</v>
      </c>
      <c r="B251" s="389">
        <v>32</v>
      </c>
    </row>
    <row r="252" spans="1:2">
      <c r="A252" s="388" t="s">
        <v>494</v>
      </c>
      <c r="B252" s="389">
        <v>81</v>
      </c>
    </row>
    <row r="253" spans="1:2">
      <c r="A253" s="388" t="s">
        <v>493</v>
      </c>
      <c r="B253" s="389">
        <v>10</v>
      </c>
    </row>
    <row r="254" spans="1:2">
      <c r="A254" s="388" t="s">
        <v>492</v>
      </c>
      <c r="B254" s="389">
        <v>8</v>
      </c>
    </row>
    <row r="255" spans="1:2">
      <c r="A255" s="388" t="s">
        <v>491</v>
      </c>
      <c r="B255" s="389">
        <v>5</v>
      </c>
    </row>
    <row r="256" spans="1:2">
      <c r="A256" s="388" t="s">
        <v>490</v>
      </c>
      <c r="B256" s="389">
        <v>5</v>
      </c>
    </row>
    <row r="257" spans="1:2">
      <c r="A257" s="388" t="s">
        <v>626</v>
      </c>
      <c r="B257" s="389">
        <v>2</v>
      </c>
    </row>
    <row r="258" spans="1:2">
      <c r="A258" s="384" t="s">
        <v>652</v>
      </c>
      <c r="B258" s="389">
        <f>SUM(B259:B339)</f>
        <v>3624</v>
      </c>
    </row>
    <row r="259" spans="1:2">
      <c r="A259" s="388" t="s">
        <v>576</v>
      </c>
      <c r="B259" s="389">
        <v>2</v>
      </c>
    </row>
    <row r="260" spans="1:2">
      <c r="A260" s="388" t="s">
        <v>628</v>
      </c>
      <c r="B260" s="389">
        <v>60</v>
      </c>
    </row>
    <row r="261" spans="1:2">
      <c r="A261" s="388" t="s">
        <v>575</v>
      </c>
      <c r="B261" s="389">
        <v>49</v>
      </c>
    </row>
    <row r="262" spans="1:2">
      <c r="A262" s="388" t="s">
        <v>574</v>
      </c>
      <c r="B262" s="389">
        <v>6</v>
      </c>
    </row>
    <row r="263" spans="1:2">
      <c r="A263" s="388" t="s">
        <v>629</v>
      </c>
      <c r="B263" s="389">
        <v>316</v>
      </c>
    </row>
    <row r="264" spans="1:2">
      <c r="A264" s="388" t="s">
        <v>572</v>
      </c>
      <c r="B264" s="389">
        <v>7</v>
      </c>
    </row>
    <row r="265" spans="1:2">
      <c r="A265" s="388" t="s">
        <v>598</v>
      </c>
      <c r="B265" s="389">
        <v>15</v>
      </c>
    </row>
    <row r="266" spans="1:2">
      <c r="A266" s="388" t="s">
        <v>570</v>
      </c>
      <c r="B266" s="389">
        <v>55</v>
      </c>
    </row>
    <row r="267" spans="1:2">
      <c r="A267" s="388" t="s">
        <v>630</v>
      </c>
      <c r="B267" s="389">
        <v>4</v>
      </c>
    </row>
    <row r="268" spans="1:2">
      <c r="A268" s="388" t="s">
        <v>631</v>
      </c>
      <c r="B268" s="389">
        <v>6</v>
      </c>
    </row>
    <row r="269" spans="1:2">
      <c r="A269" s="388" t="s">
        <v>569</v>
      </c>
      <c r="B269" s="389">
        <v>10</v>
      </c>
    </row>
    <row r="270" spans="1:2">
      <c r="A270" s="388" t="s">
        <v>568</v>
      </c>
      <c r="B270" s="389">
        <v>90</v>
      </c>
    </row>
    <row r="271" spans="1:2">
      <c r="A271" s="388" t="s">
        <v>566</v>
      </c>
      <c r="B271" s="389">
        <v>39</v>
      </c>
    </row>
    <row r="272" spans="1:2">
      <c r="A272" s="388" t="s">
        <v>632</v>
      </c>
      <c r="B272" s="389">
        <v>13</v>
      </c>
    </row>
    <row r="273" spans="1:2">
      <c r="A273" s="388" t="s">
        <v>633</v>
      </c>
      <c r="B273" s="389">
        <v>10</v>
      </c>
    </row>
    <row r="274" spans="1:2">
      <c r="A274" s="388" t="s">
        <v>565</v>
      </c>
      <c r="B274" s="389">
        <v>22</v>
      </c>
    </row>
    <row r="275" spans="1:2">
      <c r="A275" s="388" t="s">
        <v>564</v>
      </c>
      <c r="B275" s="389">
        <v>22</v>
      </c>
    </row>
    <row r="276" spans="1:2">
      <c r="A276" s="388" t="s">
        <v>563</v>
      </c>
      <c r="B276" s="389">
        <v>10</v>
      </c>
    </row>
    <row r="277" spans="1:2">
      <c r="A277" s="388" t="s">
        <v>634</v>
      </c>
      <c r="B277" s="389">
        <v>2</v>
      </c>
    </row>
    <row r="278" spans="1:2">
      <c r="A278" s="388" t="s">
        <v>635</v>
      </c>
      <c r="B278" s="389">
        <v>100</v>
      </c>
    </row>
    <row r="279" spans="1:2">
      <c r="A279" s="388" t="s">
        <v>562</v>
      </c>
      <c r="B279" s="389">
        <v>22</v>
      </c>
    </row>
    <row r="280" spans="1:2">
      <c r="A280" s="388" t="s">
        <v>560</v>
      </c>
      <c r="B280" s="389">
        <v>5</v>
      </c>
    </row>
    <row r="281" spans="1:2">
      <c r="A281" s="388" t="s">
        <v>555</v>
      </c>
      <c r="B281" s="389">
        <v>32</v>
      </c>
    </row>
    <row r="282" spans="1:2">
      <c r="A282" s="388" t="s">
        <v>636</v>
      </c>
      <c r="B282" s="389">
        <v>3</v>
      </c>
    </row>
    <row r="283" spans="1:2">
      <c r="A283" s="388" t="s">
        <v>553</v>
      </c>
      <c r="B283" s="389">
        <v>6</v>
      </c>
    </row>
    <row r="284" spans="1:2">
      <c r="A284" s="388" t="s">
        <v>637</v>
      </c>
      <c r="B284" s="389">
        <v>411</v>
      </c>
    </row>
    <row r="285" spans="1:2">
      <c r="A285" s="388" t="s">
        <v>551</v>
      </c>
      <c r="B285" s="389">
        <v>3</v>
      </c>
    </row>
    <row r="286" spans="1:2">
      <c r="A286" s="388" t="s">
        <v>550</v>
      </c>
      <c r="B286" s="389">
        <v>133</v>
      </c>
    </row>
    <row r="287" spans="1:2">
      <c r="A287" s="388" t="s">
        <v>549</v>
      </c>
      <c r="B287" s="389">
        <v>23</v>
      </c>
    </row>
    <row r="288" spans="1:2">
      <c r="A288" s="388" t="s">
        <v>638</v>
      </c>
      <c r="B288" s="389">
        <v>20</v>
      </c>
    </row>
    <row r="289" spans="1:2">
      <c r="A289" s="388" t="s">
        <v>548</v>
      </c>
      <c r="B289" s="389">
        <v>2</v>
      </c>
    </row>
    <row r="290" spans="1:2">
      <c r="A290" s="388" t="s">
        <v>581</v>
      </c>
      <c r="B290" s="389">
        <v>35</v>
      </c>
    </row>
    <row r="291" spans="1:2">
      <c r="A291" s="388" t="s">
        <v>547</v>
      </c>
      <c r="B291" s="389">
        <v>393</v>
      </c>
    </row>
    <row r="292" spans="1:2">
      <c r="A292" s="388" t="s">
        <v>639</v>
      </c>
      <c r="B292" s="389">
        <v>20</v>
      </c>
    </row>
    <row r="293" spans="1:2">
      <c r="A293" s="388" t="s">
        <v>545</v>
      </c>
      <c r="B293" s="389">
        <v>12</v>
      </c>
    </row>
    <row r="294" spans="1:2">
      <c r="A294" s="388" t="s">
        <v>544</v>
      </c>
      <c r="B294" s="389">
        <v>3</v>
      </c>
    </row>
    <row r="295" spans="1:2">
      <c r="A295" s="388" t="s">
        <v>542</v>
      </c>
      <c r="B295" s="389">
        <v>70</v>
      </c>
    </row>
    <row r="296" spans="1:2">
      <c r="A296" s="388" t="s">
        <v>541</v>
      </c>
      <c r="B296" s="389">
        <v>11</v>
      </c>
    </row>
    <row r="297" spans="1:2">
      <c r="A297" s="388" t="s">
        <v>640</v>
      </c>
      <c r="B297" s="389">
        <v>158</v>
      </c>
    </row>
    <row r="298" spans="1:2">
      <c r="A298" s="388" t="s">
        <v>540</v>
      </c>
      <c r="B298" s="389">
        <v>62</v>
      </c>
    </row>
    <row r="299" spans="1:2">
      <c r="A299" s="388" t="s">
        <v>641</v>
      </c>
      <c r="B299" s="389">
        <v>8</v>
      </c>
    </row>
    <row r="300" spans="1:2">
      <c r="A300" s="388" t="s">
        <v>642</v>
      </c>
      <c r="B300" s="389">
        <v>10</v>
      </c>
    </row>
    <row r="301" spans="1:2">
      <c r="A301" s="388" t="s">
        <v>643</v>
      </c>
      <c r="B301" s="389">
        <v>21</v>
      </c>
    </row>
    <row r="302" spans="1:2">
      <c r="A302" s="388" t="s">
        <v>528</v>
      </c>
      <c r="B302" s="389">
        <v>257</v>
      </c>
    </row>
    <row r="303" spans="1:2">
      <c r="A303" s="388" t="s">
        <v>527</v>
      </c>
      <c r="B303" s="389">
        <v>112</v>
      </c>
    </row>
    <row r="304" spans="1:2">
      <c r="A304" s="388" t="s">
        <v>644</v>
      </c>
      <c r="B304" s="389">
        <v>98</v>
      </c>
    </row>
    <row r="305" spans="1:2">
      <c r="A305" s="388" t="s">
        <v>583</v>
      </c>
      <c r="B305" s="389">
        <v>23</v>
      </c>
    </row>
    <row r="306" spans="1:2">
      <c r="A306" s="388" t="s">
        <v>525</v>
      </c>
      <c r="B306" s="389">
        <v>1</v>
      </c>
    </row>
    <row r="307" spans="1:2">
      <c r="A307" s="388" t="s">
        <v>645</v>
      </c>
      <c r="B307" s="389">
        <v>16</v>
      </c>
    </row>
    <row r="308" spans="1:2">
      <c r="A308" s="388" t="s">
        <v>620</v>
      </c>
      <c r="B308" s="389">
        <v>2</v>
      </c>
    </row>
    <row r="309" spans="1:2">
      <c r="A309" s="388" t="s">
        <v>522</v>
      </c>
      <c r="B309" s="389">
        <v>44</v>
      </c>
    </row>
    <row r="310" spans="1:2">
      <c r="A310" s="388" t="s">
        <v>521</v>
      </c>
      <c r="B310" s="389">
        <v>40</v>
      </c>
    </row>
    <row r="311" spans="1:2">
      <c r="A311" s="388" t="s">
        <v>646</v>
      </c>
      <c r="B311" s="389">
        <v>5</v>
      </c>
    </row>
    <row r="312" spans="1:2">
      <c r="A312" s="388" t="s">
        <v>520</v>
      </c>
      <c r="B312" s="389">
        <v>10</v>
      </c>
    </row>
    <row r="313" spans="1:2">
      <c r="A313" s="388" t="s">
        <v>519</v>
      </c>
      <c r="B313" s="389">
        <v>4</v>
      </c>
    </row>
    <row r="314" spans="1:2">
      <c r="A314" s="388" t="s">
        <v>518</v>
      </c>
      <c r="B314" s="389">
        <v>10</v>
      </c>
    </row>
    <row r="315" spans="1:2">
      <c r="A315" s="388" t="s">
        <v>517</v>
      </c>
      <c r="B315" s="389">
        <v>14</v>
      </c>
    </row>
    <row r="316" spans="1:2">
      <c r="A316" s="388" t="s">
        <v>515</v>
      </c>
      <c r="B316" s="389">
        <v>5</v>
      </c>
    </row>
    <row r="317" spans="1:2">
      <c r="A317" s="388" t="s">
        <v>514</v>
      </c>
      <c r="B317" s="389">
        <v>71</v>
      </c>
    </row>
    <row r="318" spans="1:2">
      <c r="A318" s="388" t="s">
        <v>579</v>
      </c>
      <c r="B318" s="389">
        <v>11</v>
      </c>
    </row>
    <row r="319" spans="1:2">
      <c r="A319" s="388" t="s">
        <v>593</v>
      </c>
      <c r="B319" s="389">
        <v>2</v>
      </c>
    </row>
    <row r="320" spans="1:2">
      <c r="A320" s="388" t="s">
        <v>512</v>
      </c>
      <c r="B320" s="389">
        <v>5</v>
      </c>
    </row>
    <row r="321" spans="1:2">
      <c r="A321" s="388" t="s">
        <v>509</v>
      </c>
      <c r="B321" s="389">
        <v>51</v>
      </c>
    </row>
    <row r="322" spans="1:2">
      <c r="A322" s="388" t="s">
        <v>506</v>
      </c>
      <c r="B322" s="389">
        <v>3</v>
      </c>
    </row>
    <row r="323" spans="1:2">
      <c r="A323" s="388" t="s">
        <v>647</v>
      </c>
      <c r="B323" s="389">
        <v>2</v>
      </c>
    </row>
    <row r="324" spans="1:2">
      <c r="A324" s="388" t="s">
        <v>648</v>
      </c>
      <c r="B324" s="389">
        <v>4</v>
      </c>
    </row>
    <row r="325" spans="1:2">
      <c r="A325" s="388" t="s">
        <v>1910</v>
      </c>
      <c r="B325" s="389">
        <v>8</v>
      </c>
    </row>
    <row r="326" spans="1:2">
      <c r="A326" s="388" t="s">
        <v>649</v>
      </c>
      <c r="B326" s="389">
        <v>9</v>
      </c>
    </row>
    <row r="327" spans="1:2">
      <c r="A327" s="388" t="s">
        <v>502</v>
      </c>
      <c r="B327" s="389">
        <v>6</v>
      </c>
    </row>
    <row r="328" spans="1:2">
      <c r="A328" s="388" t="s">
        <v>650</v>
      </c>
      <c r="B328" s="389">
        <v>47</v>
      </c>
    </row>
    <row r="329" spans="1:2">
      <c r="A329" s="388" t="s">
        <v>500</v>
      </c>
      <c r="B329" s="389">
        <v>21</v>
      </c>
    </row>
    <row r="330" spans="1:2">
      <c r="A330" s="388" t="s">
        <v>499</v>
      </c>
      <c r="B330" s="389">
        <v>11</v>
      </c>
    </row>
    <row r="331" spans="1:2">
      <c r="A331" s="388" t="s">
        <v>498</v>
      </c>
      <c r="B331" s="389">
        <v>33</v>
      </c>
    </row>
    <row r="332" spans="1:2">
      <c r="A332" s="388" t="s">
        <v>497</v>
      </c>
      <c r="B332" s="389">
        <v>39</v>
      </c>
    </row>
    <row r="333" spans="1:2">
      <c r="A333" s="388" t="s">
        <v>494</v>
      </c>
      <c r="B333" s="389">
        <v>81</v>
      </c>
    </row>
    <row r="334" spans="1:2">
      <c r="A334" s="388" t="s">
        <v>493</v>
      </c>
      <c r="B334" s="389">
        <v>10</v>
      </c>
    </row>
    <row r="335" spans="1:2">
      <c r="A335" s="388" t="s">
        <v>492</v>
      </c>
      <c r="B335" s="389">
        <v>8</v>
      </c>
    </row>
    <row r="336" spans="1:2">
      <c r="A336" s="388" t="s">
        <v>491</v>
      </c>
      <c r="B336" s="389">
        <v>5</v>
      </c>
    </row>
    <row r="337" spans="1:2">
      <c r="A337" s="388" t="s">
        <v>490</v>
      </c>
      <c r="B337" s="389">
        <v>5</v>
      </c>
    </row>
    <row r="338" spans="1:2">
      <c r="A338" s="388" t="s">
        <v>489</v>
      </c>
      <c r="B338" s="389">
        <v>150</v>
      </c>
    </row>
    <row r="339" spans="1:2">
      <c r="A339" s="388" t="s">
        <v>651</v>
      </c>
      <c r="B339" s="389">
        <v>100</v>
      </c>
    </row>
    <row r="340" spans="1:2">
      <c r="A340" s="384" t="s">
        <v>673</v>
      </c>
      <c r="B340" s="389">
        <f>SUM(B341:B430)</f>
        <v>5760</v>
      </c>
    </row>
    <row r="341" spans="1:2">
      <c r="A341" s="388" t="s">
        <v>605</v>
      </c>
      <c r="B341" s="389">
        <v>29</v>
      </c>
    </row>
    <row r="342" spans="1:2">
      <c r="A342" s="388" t="s">
        <v>576</v>
      </c>
      <c r="B342" s="389">
        <v>3</v>
      </c>
    </row>
    <row r="343" spans="1:2">
      <c r="A343" s="388" t="s">
        <v>575</v>
      </c>
      <c r="B343" s="389">
        <v>87</v>
      </c>
    </row>
    <row r="344" spans="1:2">
      <c r="A344" s="388" t="s">
        <v>574</v>
      </c>
      <c r="B344" s="389">
        <v>4</v>
      </c>
    </row>
    <row r="345" spans="1:2">
      <c r="A345" s="388" t="s">
        <v>653</v>
      </c>
      <c r="B345" s="389">
        <v>113</v>
      </c>
    </row>
    <row r="346" spans="1:2">
      <c r="A346" s="388" t="s">
        <v>573</v>
      </c>
      <c r="B346" s="389">
        <v>344</v>
      </c>
    </row>
    <row r="347" spans="1:2">
      <c r="A347" s="388" t="s">
        <v>654</v>
      </c>
      <c r="B347" s="389">
        <v>53</v>
      </c>
    </row>
    <row r="348" spans="1:2">
      <c r="A348" s="388" t="s">
        <v>572</v>
      </c>
      <c r="B348" s="389">
        <v>7</v>
      </c>
    </row>
    <row r="349" spans="1:2">
      <c r="A349" s="388" t="s">
        <v>571</v>
      </c>
      <c r="B349" s="389">
        <v>45</v>
      </c>
    </row>
    <row r="350" spans="1:2">
      <c r="A350" s="388" t="s">
        <v>570</v>
      </c>
      <c r="B350" s="389">
        <v>55</v>
      </c>
    </row>
    <row r="351" spans="1:2">
      <c r="A351" s="388" t="s">
        <v>655</v>
      </c>
      <c r="B351" s="389">
        <v>2</v>
      </c>
    </row>
    <row r="352" spans="1:2">
      <c r="A352" s="388" t="s">
        <v>569</v>
      </c>
      <c r="B352" s="389">
        <v>10</v>
      </c>
    </row>
    <row r="353" spans="1:2">
      <c r="A353" s="388" t="s">
        <v>656</v>
      </c>
      <c r="B353" s="389">
        <v>154</v>
      </c>
    </row>
    <row r="354" spans="1:2">
      <c r="A354" s="388" t="s">
        <v>568</v>
      </c>
      <c r="B354" s="389">
        <v>195</v>
      </c>
    </row>
    <row r="355" spans="1:2">
      <c r="A355" s="388" t="s">
        <v>566</v>
      </c>
      <c r="B355" s="389">
        <v>42</v>
      </c>
    </row>
    <row r="356" spans="1:2">
      <c r="A356" s="388" t="s">
        <v>657</v>
      </c>
      <c r="B356" s="389">
        <v>100</v>
      </c>
    </row>
    <row r="357" spans="1:2">
      <c r="A357" s="388" t="s">
        <v>565</v>
      </c>
      <c r="B357" s="389">
        <v>22</v>
      </c>
    </row>
    <row r="358" spans="1:2">
      <c r="A358" s="388" t="s">
        <v>564</v>
      </c>
      <c r="B358" s="389">
        <v>20</v>
      </c>
    </row>
    <row r="359" spans="1:2">
      <c r="A359" s="388" t="s">
        <v>563</v>
      </c>
      <c r="B359" s="389">
        <v>10</v>
      </c>
    </row>
    <row r="360" spans="1:2">
      <c r="A360" s="388" t="s">
        <v>634</v>
      </c>
      <c r="B360" s="389">
        <v>14</v>
      </c>
    </row>
    <row r="361" spans="1:2">
      <c r="A361" s="388" t="s">
        <v>562</v>
      </c>
      <c r="B361" s="389">
        <v>22</v>
      </c>
    </row>
    <row r="362" spans="1:2">
      <c r="A362" s="388" t="s">
        <v>560</v>
      </c>
      <c r="B362" s="389">
        <v>9</v>
      </c>
    </row>
    <row r="363" spans="1:2">
      <c r="A363" s="388" t="s">
        <v>658</v>
      </c>
      <c r="B363" s="389">
        <v>19</v>
      </c>
    </row>
    <row r="364" spans="1:2">
      <c r="A364" s="388" t="s">
        <v>659</v>
      </c>
      <c r="B364" s="389">
        <v>1</v>
      </c>
    </row>
    <row r="365" spans="1:2">
      <c r="A365" s="388" t="s">
        <v>555</v>
      </c>
      <c r="B365" s="389">
        <v>34</v>
      </c>
    </row>
    <row r="366" spans="1:2">
      <c r="A366" s="388" t="s">
        <v>660</v>
      </c>
      <c r="B366" s="389">
        <v>4</v>
      </c>
    </row>
    <row r="367" spans="1:2">
      <c r="A367" s="388" t="s">
        <v>661</v>
      </c>
      <c r="B367" s="389">
        <v>100</v>
      </c>
    </row>
    <row r="368" spans="1:2">
      <c r="A368" s="388" t="s">
        <v>1912</v>
      </c>
      <c r="B368" s="389">
        <v>1</v>
      </c>
    </row>
    <row r="369" spans="1:2">
      <c r="A369" s="388" t="s">
        <v>1911</v>
      </c>
      <c r="B369" s="389">
        <v>4</v>
      </c>
    </row>
    <row r="370" spans="1:2">
      <c r="A370" s="388" t="s">
        <v>662</v>
      </c>
      <c r="B370" s="389">
        <v>81</v>
      </c>
    </row>
    <row r="371" spans="1:2">
      <c r="A371" s="388" t="s">
        <v>1913</v>
      </c>
      <c r="B371" s="389">
        <v>5</v>
      </c>
    </row>
    <row r="372" spans="1:2">
      <c r="A372" s="388" t="s">
        <v>1914</v>
      </c>
      <c r="B372" s="389">
        <v>2</v>
      </c>
    </row>
    <row r="373" spans="1:2">
      <c r="A373" s="388" t="s">
        <v>1915</v>
      </c>
      <c r="B373" s="389">
        <v>8</v>
      </c>
    </row>
    <row r="374" spans="1:2">
      <c r="A374" s="388" t="s">
        <v>1916</v>
      </c>
      <c r="B374" s="389">
        <v>1</v>
      </c>
    </row>
    <row r="375" spans="1:2">
      <c r="A375" s="388" t="s">
        <v>1917</v>
      </c>
      <c r="B375" s="389">
        <v>2</v>
      </c>
    </row>
    <row r="376" spans="1:2">
      <c r="A376" s="388" t="s">
        <v>1918</v>
      </c>
      <c r="B376" s="389">
        <v>17</v>
      </c>
    </row>
    <row r="377" spans="1:2">
      <c r="A377" s="388" t="s">
        <v>553</v>
      </c>
      <c r="B377" s="389">
        <v>53</v>
      </c>
    </row>
    <row r="378" spans="1:2">
      <c r="A378" s="388" t="s">
        <v>663</v>
      </c>
      <c r="B378" s="389">
        <v>306</v>
      </c>
    </row>
    <row r="379" spans="1:2">
      <c r="A379" s="388" t="s">
        <v>664</v>
      </c>
      <c r="B379" s="389">
        <v>1153</v>
      </c>
    </row>
    <row r="380" spans="1:2">
      <c r="A380" s="388" t="s">
        <v>551</v>
      </c>
      <c r="B380" s="389">
        <v>3</v>
      </c>
    </row>
    <row r="381" spans="1:2">
      <c r="A381" s="388" t="s">
        <v>609</v>
      </c>
      <c r="B381" s="389">
        <v>2</v>
      </c>
    </row>
    <row r="382" spans="1:2">
      <c r="A382" s="388" t="s">
        <v>550</v>
      </c>
      <c r="B382" s="389">
        <v>357</v>
      </c>
    </row>
    <row r="383" spans="1:2">
      <c r="A383" s="388" t="s">
        <v>549</v>
      </c>
      <c r="B383" s="389">
        <v>22</v>
      </c>
    </row>
    <row r="384" spans="1:2">
      <c r="A384" s="388" t="s">
        <v>548</v>
      </c>
      <c r="B384" s="389">
        <v>2</v>
      </c>
    </row>
    <row r="385" spans="1:2">
      <c r="A385" s="388" t="s">
        <v>581</v>
      </c>
      <c r="B385" s="389">
        <v>36</v>
      </c>
    </row>
    <row r="386" spans="1:2">
      <c r="A386" s="388" t="s">
        <v>547</v>
      </c>
      <c r="B386" s="389">
        <v>222</v>
      </c>
    </row>
    <row r="387" spans="1:2">
      <c r="A387" s="388" t="s">
        <v>665</v>
      </c>
      <c r="B387" s="389">
        <v>4</v>
      </c>
    </row>
    <row r="388" spans="1:2">
      <c r="A388" s="388" t="s">
        <v>545</v>
      </c>
      <c r="B388" s="389">
        <v>15</v>
      </c>
    </row>
    <row r="389" spans="1:2">
      <c r="A389" s="388" t="s">
        <v>544</v>
      </c>
      <c r="B389" s="389">
        <v>6</v>
      </c>
    </row>
    <row r="390" spans="1:2">
      <c r="A390" s="388" t="s">
        <v>666</v>
      </c>
      <c r="B390" s="389">
        <v>4</v>
      </c>
    </row>
    <row r="391" spans="1:2">
      <c r="A391" s="388" t="s">
        <v>542</v>
      </c>
      <c r="B391" s="389">
        <v>70</v>
      </c>
    </row>
    <row r="392" spans="1:2">
      <c r="A392" s="388" t="s">
        <v>541</v>
      </c>
      <c r="B392" s="389">
        <v>5</v>
      </c>
    </row>
    <row r="393" spans="1:2">
      <c r="A393" s="388" t="s">
        <v>540</v>
      </c>
      <c r="B393" s="389">
        <v>60</v>
      </c>
    </row>
    <row r="394" spans="1:2">
      <c r="A394" s="388" t="s">
        <v>528</v>
      </c>
      <c r="B394" s="389">
        <v>331</v>
      </c>
    </row>
    <row r="395" spans="1:2">
      <c r="A395" s="388" t="s">
        <v>667</v>
      </c>
      <c r="B395" s="389">
        <v>360</v>
      </c>
    </row>
    <row r="396" spans="1:2">
      <c r="A396" s="388" t="s">
        <v>668</v>
      </c>
      <c r="B396" s="389">
        <v>220</v>
      </c>
    </row>
    <row r="397" spans="1:2">
      <c r="A397" s="388" t="s">
        <v>526</v>
      </c>
      <c r="B397" s="389">
        <v>7</v>
      </c>
    </row>
    <row r="398" spans="1:2">
      <c r="A398" s="388" t="s">
        <v>669</v>
      </c>
      <c r="B398" s="389">
        <v>48</v>
      </c>
    </row>
    <row r="399" spans="1:2">
      <c r="A399" s="388" t="s">
        <v>583</v>
      </c>
      <c r="B399" s="389">
        <v>24</v>
      </c>
    </row>
    <row r="400" spans="1:2">
      <c r="A400" s="388" t="s">
        <v>525</v>
      </c>
      <c r="B400" s="389">
        <v>1</v>
      </c>
    </row>
    <row r="401" spans="1:2">
      <c r="A401" s="388" t="s">
        <v>620</v>
      </c>
      <c r="B401" s="389">
        <v>1</v>
      </c>
    </row>
    <row r="402" spans="1:2">
      <c r="A402" s="388" t="s">
        <v>522</v>
      </c>
      <c r="B402" s="389">
        <v>50</v>
      </c>
    </row>
    <row r="403" spans="1:2">
      <c r="A403" s="388" t="s">
        <v>521</v>
      </c>
      <c r="B403" s="389">
        <v>224</v>
      </c>
    </row>
    <row r="404" spans="1:2">
      <c r="A404" s="388" t="s">
        <v>520</v>
      </c>
      <c r="B404" s="389">
        <v>10</v>
      </c>
    </row>
    <row r="405" spans="1:2">
      <c r="A405" s="388" t="s">
        <v>519</v>
      </c>
      <c r="B405" s="389">
        <v>4</v>
      </c>
    </row>
    <row r="406" spans="1:2">
      <c r="A406" s="388" t="s">
        <v>518</v>
      </c>
      <c r="B406" s="389">
        <v>10</v>
      </c>
    </row>
    <row r="407" spans="1:2">
      <c r="A407" s="388" t="s">
        <v>517</v>
      </c>
      <c r="B407" s="389">
        <v>14</v>
      </c>
    </row>
    <row r="408" spans="1:2">
      <c r="A408" s="388" t="s">
        <v>515</v>
      </c>
      <c r="B408" s="389">
        <v>5</v>
      </c>
    </row>
    <row r="409" spans="1:2">
      <c r="A409" s="388" t="s">
        <v>514</v>
      </c>
      <c r="B409" s="389">
        <v>96</v>
      </c>
    </row>
    <row r="410" spans="1:2">
      <c r="A410" s="388" t="s">
        <v>670</v>
      </c>
      <c r="B410" s="389">
        <v>28</v>
      </c>
    </row>
    <row r="411" spans="1:2">
      <c r="A411" s="388" t="s">
        <v>579</v>
      </c>
      <c r="B411" s="389">
        <v>27</v>
      </c>
    </row>
    <row r="412" spans="1:2">
      <c r="A412" s="388" t="s">
        <v>593</v>
      </c>
      <c r="B412" s="389">
        <v>2</v>
      </c>
    </row>
    <row r="413" spans="1:2">
      <c r="A413" s="388" t="s">
        <v>512</v>
      </c>
      <c r="B413" s="389">
        <v>10</v>
      </c>
    </row>
    <row r="414" spans="1:2">
      <c r="A414" s="388" t="s">
        <v>511</v>
      </c>
      <c r="B414" s="389">
        <v>1</v>
      </c>
    </row>
    <row r="415" spans="1:2">
      <c r="A415" s="388" t="s">
        <v>510</v>
      </c>
      <c r="B415" s="389">
        <v>4</v>
      </c>
    </row>
    <row r="416" spans="1:2">
      <c r="A416" s="388" t="s">
        <v>509</v>
      </c>
      <c r="B416" s="389">
        <v>65</v>
      </c>
    </row>
    <row r="417" spans="1:2">
      <c r="A417" s="388" t="s">
        <v>506</v>
      </c>
      <c r="B417" s="389">
        <v>1</v>
      </c>
    </row>
    <row r="418" spans="1:2">
      <c r="A418" s="388" t="s">
        <v>671</v>
      </c>
      <c r="B418" s="389">
        <v>4</v>
      </c>
    </row>
    <row r="419" spans="1:2">
      <c r="A419" s="388" t="s">
        <v>502</v>
      </c>
      <c r="B419" s="389">
        <v>10</v>
      </c>
    </row>
    <row r="420" spans="1:2">
      <c r="A420" s="388" t="s">
        <v>672</v>
      </c>
      <c r="B420" s="389">
        <v>36</v>
      </c>
    </row>
    <row r="421" spans="1:2">
      <c r="A421" s="388" t="s">
        <v>500</v>
      </c>
      <c r="B421" s="389">
        <v>26</v>
      </c>
    </row>
    <row r="422" spans="1:2">
      <c r="A422" s="388" t="s">
        <v>499</v>
      </c>
      <c r="B422" s="389">
        <v>6</v>
      </c>
    </row>
    <row r="423" spans="1:2">
      <c r="A423" s="388" t="s">
        <v>498</v>
      </c>
      <c r="B423" s="389">
        <v>37</v>
      </c>
    </row>
    <row r="424" spans="1:2">
      <c r="A424" s="388" t="s">
        <v>497</v>
      </c>
      <c r="B424" s="389">
        <v>37</v>
      </c>
    </row>
    <row r="425" spans="1:2">
      <c r="A425" s="388" t="s">
        <v>494</v>
      </c>
      <c r="B425" s="389">
        <v>86</v>
      </c>
    </row>
    <row r="426" spans="1:2">
      <c r="A426" s="388" t="s">
        <v>493</v>
      </c>
      <c r="B426" s="389">
        <v>10</v>
      </c>
    </row>
    <row r="427" spans="1:2">
      <c r="A427" s="388" t="s">
        <v>492</v>
      </c>
      <c r="B427" s="389">
        <v>8</v>
      </c>
    </row>
    <row r="428" spans="1:2">
      <c r="A428" s="388" t="s">
        <v>491</v>
      </c>
      <c r="B428" s="389">
        <v>5</v>
      </c>
    </row>
    <row r="429" spans="1:2">
      <c r="A429" s="388" t="s">
        <v>490</v>
      </c>
      <c r="B429" s="389">
        <v>5</v>
      </c>
    </row>
    <row r="430" spans="1:2">
      <c r="A430" s="388" t="s">
        <v>626</v>
      </c>
      <c r="B430" s="389">
        <v>8</v>
      </c>
    </row>
    <row r="431" spans="1:2">
      <c r="A431" s="390" t="s">
        <v>696</v>
      </c>
      <c r="B431" s="389">
        <f>SUM(B432:B520)</f>
        <v>5083</v>
      </c>
    </row>
    <row r="432" spans="1:2">
      <c r="A432" s="388" t="s">
        <v>576</v>
      </c>
      <c r="B432" s="389">
        <v>4</v>
      </c>
    </row>
    <row r="433" spans="1:2">
      <c r="A433" s="388" t="s">
        <v>575</v>
      </c>
      <c r="B433" s="389">
        <v>111</v>
      </c>
    </row>
    <row r="434" spans="1:2">
      <c r="A434" s="388" t="s">
        <v>574</v>
      </c>
      <c r="B434" s="389">
        <v>5</v>
      </c>
    </row>
    <row r="435" spans="1:2">
      <c r="A435" s="388" t="s">
        <v>572</v>
      </c>
      <c r="B435" s="389">
        <v>7</v>
      </c>
    </row>
    <row r="436" spans="1:2">
      <c r="A436" s="388" t="s">
        <v>592</v>
      </c>
      <c r="B436" s="389">
        <v>4</v>
      </c>
    </row>
    <row r="437" spans="1:2">
      <c r="A437" s="388" t="s">
        <v>598</v>
      </c>
      <c r="B437" s="389">
        <v>90</v>
      </c>
    </row>
    <row r="438" spans="1:2">
      <c r="A438" s="388" t="s">
        <v>570</v>
      </c>
      <c r="B438" s="389">
        <v>55</v>
      </c>
    </row>
    <row r="439" spans="1:2">
      <c r="A439" s="388" t="s">
        <v>674</v>
      </c>
      <c r="B439" s="389">
        <v>10</v>
      </c>
    </row>
    <row r="440" spans="1:2">
      <c r="A440" s="388" t="s">
        <v>566</v>
      </c>
      <c r="B440" s="389">
        <v>53</v>
      </c>
    </row>
    <row r="441" spans="1:2">
      <c r="A441" s="388" t="s">
        <v>657</v>
      </c>
      <c r="B441" s="389">
        <v>100</v>
      </c>
    </row>
    <row r="442" spans="1:2">
      <c r="A442" s="388" t="s">
        <v>565</v>
      </c>
      <c r="B442" s="389">
        <v>22</v>
      </c>
    </row>
    <row r="443" spans="1:2">
      <c r="A443" s="388" t="s">
        <v>564</v>
      </c>
      <c r="B443" s="389">
        <v>28</v>
      </c>
    </row>
    <row r="444" spans="1:2">
      <c r="A444" s="388" t="s">
        <v>563</v>
      </c>
      <c r="B444" s="389">
        <v>20</v>
      </c>
    </row>
    <row r="445" spans="1:2">
      <c r="A445" s="388" t="s">
        <v>562</v>
      </c>
      <c r="B445" s="389">
        <v>33</v>
      </c>
    </row>
    <row r="446" spans="1:2">
      <c r="A446" s="388" t="s">
        <v>675</v>
      </c>
      <c r="B446" s="389">
        <v>3</v>
      </c>
    </row>
    <row r="447" spans="1:2">
      <c r="A447" s="388" t="s">
        <v>583</v>
      </c>
      <c r="B447" s="389">
        <v>26</v>
      </c>
    </row>
    <row r="448" spans="1:2">
      <c r="A448" s="388" t="s">
        <v>676</v>
      </c>
      <c r="B448" s="389">
        <v>4</v>
      </c>
    </row>
    <row r="449" spans="1:2">
      <c r="A449" s="388" t="s">
        <v>581</v>
      </c>
      <c r="B449" s="389">
        <v>36</v>
      </c>
    </row>
    <row r="450" spans="1:2">
      <c r="A450" s="388" t="s">
        <v>579</v>
      </c>
      <c r="B450" s="389">
        <v>21</v>
      </c>
    </row>
    <row r="451" spans="1:2">
      <c r="A451" s="388" t="s">
        <v>555</v>
      </c>
      <c r="B451" s="389">
        <v>22</v>
      </c>
    </row>
    <row r="452" spans="1:2">
      <c r="A452" s="388" t="s">
        <v>677</v>
      </c>
      <c r="B452" s="389">
        <v>100</v>
      </c>
    </row>
    <row r="453" spans="1:2">
      <c r="A453" s="388" t="s">
        <v>678</v>
      </c>
      <c r="B453" s="389">
        <v>91</v>
      </c>
    </row>
    <row r="454" spans="1:2">
      <c r="A454" s="388" t="s">
        <v>679</v>
      </c>
      <c r="B454" s="389">
        <v>8</v>
      </c>
    </row>
    <row r="455" spans="1:2">
      <c r="A455" s="388" t="s">
        <v>680</v>
      </c>
      <c r="B455" s="389">
        <v>10</v>
      </c>
    </row>
    <row r="456" spans="1:2">
      <c r="A456" s="388" t="s">
        <v>681</v>
      </c>
      <c r="B456" s="389">
        <v>413</v>
      </c>
    </row>
    <row r="457" spans="1:2">
      <c r="A457" s="388" t="s">
        <v>682</v>
      </c>
      <c r="B457" s="389">
        <v>4</v>
      </c>
    </row>
    <row r="458" spans="1:2">
      <c r="A458" s="388" t="s">
        <v>683</v>
      </c>
      <c r="B458" s="389">
        <v>27</v>
      </c>
    </row>
    <row r="459" spans="1:2">
      <c r="A459" s="388" t="s">
        <v>684</v>
      </c>
      <c r="B459" s="389">
        <v>144</v>
      </c>
    </row>
    <row r="460" spans="1:2">
      <c r="A460" s="388" t="s">
        <v>1919</v>
      </c>
      <c r="B460" s="389">
        <v>8</v>
      </c>
    </row>
    <row r="461" spans="1:2">
      <c r="A461" s="388" t="s">
        <v>685</v>
      </c>
      <c r="B461" s="389">
        <v>3</v>
      </c>
    </row>
    <row r="462" spans="1:2">
      <c r="A462" s="388" t="s">
        <v>686</v>
      </c>
      <c r="B462" s="389">
        <v>19</v>
      </c>
    </row>
    <row r="463" spans="1:2">
      <c r="A463" s="388" t="s">
        <v>687</v>
      </c>
      <c r="B463" s="389">
        <v>139</v>
      </c>
    </row>
    <row r="464" spans="1:2">
      <c r="A464" s="388" t="s">
        <v>688</v>
      </c>
      <c r="B464" s="389">
        <v>167</v>
      </c>
    </row>
    <row r="465" spans="1:2">
      <c r="A465" s="388" t="s">
        <v>689</v>
      </c>
      <c r="B465" s="389">
        <v>20</v>
      </c>
    </row>
    <row r="466" spans="1:2">
      <c r="A466" s="388" t="s">
        <v>690</v>
      </c>
      <c r="B466" s="389">
        <v>19</v>
      </c>
    </row>
    <row r="467" spans="1:2">
      <c r="A467" s="388" t="s">
        <v>553</v>
      </c>
      <c r="B467" s="389">
        <v>62</v>
      </c>
    </row>
    <row r="468" spans="1:2">
      <c r="A468" s="388" t="s">
        <v>551</v>
      </c>
      <c r="B468" s="389">
        <v>3</v>
      </c>
    </row>
    <row r="469" spans="1:2">
      <c r="A469" s="388" t="s">
        <v>609</v>
      </c>
      <c r="B469" s="389">
        <v>2</v>
      </c>
    </row>
    <row r="470" spans="1:2">
      <c r="A470" s="388" t="s">
        <v>550</v>
      </c>
      <c r="B470" s="389">
        <v>394</v>
      </c>
    </row>
    <row r="471" spans="1:2">
      <c r="A471" s="388" t="s">
        <v>549</v>
      </c>
      <c r="B471" s="389">
        <v>27</v>
      </c>
    </row>
    <row r="472" spans="1:2">
      <c r="A472" s="388" t="s">
        <v>548</v>
      </c>
      <c r="B472" s="389">
        <v>3</v>
      </c>
    </row>
    <row r="473" spans="1:2">
      <c r="A473" s="388" t="s">
        <v>547</v>
      </c>
      <c r="B473" s="389">
        <v>281</v>
      </c>
    </row>
    <row r="474" spans="1:2">
      <c r="A474" s="388" t="s">
        <v>545</v>
      </c>
      <c r="B474" s="389">
        <v>14</v>
      </c>
    </row>
    <row r="475" spans="1:2">
      <c r="A475" s="388" t="s">
        <v>544</v>
      </c>
      <c r="B475" s="389">
        <v>9</v>
      </c>
    </row>
    <row r="476" spans="1:2">
      <c r="A476" s="388" t="s">
        <v>543</v>
      </c>
      <c r="B476" s="389">
        <v>100</v>
      </c>
    </row>
    <row r="477" spans="1:2">
      <c r="A477" s="388" t="s">
        <v>542</v>
      </c>
      <c r="B477" s="389">
        <v>80</v>
      </c>
    </row>
    <row r="478" spans="1:2">
      <c r="A478" s="388" t="s">
        <v>541</v>
      </c>
      <c r="B478" s="389">
        <v>3</v>
      </c>
    </row>
    <row r="479" spans="1:2">
      <c r="A479" s="388" t="s">
        <v>540</v>
      </c>
      <c r="B479" s="389">
        <v>23</v>
      </c>
    </row>
    <row r="480" spans="1:2">
      <c r="A480" s="388" t="s">
        <v>691</v>
      </c>
      <c r="B480" s="389">
        <v>19</v>
      </c>
    </row>
    <row r="481" spans="1:2">
      <c r="A481" s="388" t="s">
        <v>528</v>
      </c>
      <c r="B481" s="389">
        <v>573</v>
      </c>
    </row>
    <row r="482" spans="1:2">
      <c r="A482" s="388" t="s">
        <v>595</v>
      </c>
      <c r="B482" s="389">
        <v>12</v>
      </c>
    </row>
    <row r="483" spans="1:2">
      <c r="A483" s="388" t="s">
        <v>527</v>
      </c>
      <c r="B483" s="389">
        <v>315</v>
      </c>
    </row>
    <row r="484" spans="1:2">
      <c r="A484" s="388" t="s">
        <v>644</v>
      </c>
      <c r="B484" s="389">
        <v>81</v>
      </c>
    </row>
    <row r="485" spans="1:2">
      <c r="A485" s="388" t="s">
        <v>526</v>
      </c>
      <c r="B485" s="389">
        <v>7</v>
      </c>
    </row>
    <row r="486" spans="1:2">
      <c r="A486" s="388" t="s">
        <v>692</v>
      </c>
      <c r="B486" s="389">
        <v>50</v>
      </c>
    </row>
    <row r="487" spans="1:2">
      <c r="A487" s="388" t="s">
        <v>525</v>
      </c>
      <c r="B487" s="389">
        <v>1</v>
      </c>
    </row>
    <row r="488" spans="1:2">
      <c r="A488" s="388" t="s">
        <v>645</v>
      </c>
      <c r="B488" s="389">
        <v>9</v>
      </c>
    </row>
    <row r="489" spans="1:2">
      <c r="A489" s="388" t="s">
        <v>620</v>
      </c>
      <c r="B489" s="389">
        <v>4</v>
      </c>
    </row>
    <row r="490" spans="1:2">
      <c r="A490" s="388" t="s">
        <v>523</v>
      </c>
      <c r="B490" s="389">
        <v>65</v>
      </c>
    </row>
    <row r="491" spans="1:2">
      <c r="A491" s="388" t="s">
        <v>522</v>
      </c>
      <c r="B491" s="389">
        <v>65</v>
      </c>
    </row>
    <row r="492" spans="1:2">
      <c r="A492" s="388" t="s">
        <v>693</v>
      </c>
      <c r="B492" s="389">
        <v>4</v>
      </c>
    </row>
    <row r="493" spans="1:2">
      <c r="A493" s="388" t="s">
        <v>521</v>
      </c>
      <c r="B493" s="389">
        <v>360</v>
      </c>
    </row>
    <row r="494" spans="1:2">
      <c r="A494" s="388" t="s">
        <v>646</v>
      </c>
      <c r="B494" s="389">
        <v>7</v>
      </c>
    </row>
    <row r="495" spans="1:2">
      <c r="A495" s="388" t="s">
        <v>520</v>
      </c>
      <c r="B495" s="389">
        <v>10</v>
      </c>
    </row>
    <row r="496" spans="1:2">
      <c r="A496" s="388" t="s">
        <v>519</v>
      </c>
      <c r="B496" s="389">
        <v>4</v>
      </c>
    </row>
    <row r="497" spans="1:2">
      <c r="A497" s="388" t="s">
        <v>518</v>
      </c>
      <c r="B497" s="389">
        <v>10</v>
      </c>
    </row>
    <row r="498" spans="1:2">
      <c r="A498" s="388" t="s">
        <v>517</v>
      </c>
      <c r="B498" s="389">
        <v>14</v>
      </c>
    </row>
    <row r="499" spans="1:2">
      <c r="A499" s="388" t="s">
        <v>515</v>
      </c>
      <c r="B499" s="389">
        <v>8</v>
      </c>
    </row>
    <row r="500" spans="1:2">
      <c r="A500" s="388" t="s">
        <v>514</v>
      </c>
      <c r="B500" s="389">
        <v>100</v>
      </c>
    </row>
    <row r="501" spans="1:2">
      <c r="A501" s="388" t="s">
        <v>593</v>
      </c>
      <c r="B501" s="389">
        <v>3</v>
      </c>
    </row>
    <row r="502" spans="1:2">
      <c r="A502" s="388" t="s">
        <v>512</v>
      </c>
      <c r="B502" s="389">
        <v>9</v>
      </c>
    </row>
    <row r="503" spans="1:2">
      <c r="A503" s="388" t="s">
        <v>511</v>
      </c>
      <c r="B503" s="389">
        <v>1</v>
      </c>
    </row>
    <row r="504" spans="1:2">
      <c r="A504" s="388" t="s">
        <v>510</v>
      </c>
      <c r="B504" s="389">
        <v>4</v>
      </c>
    </row>
    <row r="505" spans="1:2">
      <c r="A505" s="388" t="s">
        <v>509</v>
      </c>
      <c r="B505" s="389">
        <v>49</v>
      </c>
    </row>
    <row r="506" spans="1:2">
      <c r="A506" s="388" t="s">
        <v>502</v>
      </c>
      <c r="B506" s="389">
        <v>15</v>
      </c>
    </row>
    <row r="507" spans="1:2">
      <c r="A507" s="388" t="s">
        <v>694</v>
      </c>
      <c r="B507" s="389">
        <v>19</v>
      </c>
    </row>
    <row r="508" spans="1:2">
      <c r="A508" s="388" t="s">
        <v>650</v>
      </c>
      <c r="B508" s="389">
        <v>39</v>
      </c>
    </row>
    <row r="509" spans="1:2">
      <c r="A509" s="388" t="s">
        <v>625</v>
      </c>
      <c r="B509" s="389">
        <v>42</v>
      </c>
    </row>
    <row r="510" spans="1:2">
      <c r="A510" s="388" t="s">
        <v>500</v>
      </c>
      <c r="B510" s="389">
        <v>71</v>
      </c>
    </row>
    <row r="511" spans="1:2">
      <c r="A511" s="388" t="s">
        <v>499</v>
      </c>
      <c r="B511" s="389">
        <v>2</v>
      </c>
    </row>
    <row r="512" spans="1:2">
      <c r="A512" s="388" t="s">
        <v>498</v>
      </c>
      <c r="B512" s="389">
        <v>35</v>
      </c>
    </row>
    <row r="513" spans="1:2">
      <c r="A513" s="388" t="s">
        <v>497</v>
      </c>
      <c r="B513" s="389">
        <v>39</v>
      </c>
    </row>
    <row r="514" spans="1:2">
      <c r="A514" s="388" t="s">
        <v>695</v>
      </c>
      <c r="B514" s="389">
        <v>50</v>
      </c>
    </row>
    <row r="515" spans="1:2">
      <c r="A515" s="388" t="s">
        <v>494</v>
      </c>
      <c r="B515" s="389">
        <v>124</v>
      </c>
    </row>
    <row r="516" spans="1:2">
      <c r="A516" s="388" t="s">
        <v>493</v>
      </c>
      <c r="B516" s="389">
        <v>10</v>
      </c>
    </row>
    <row r="517" spans="1:2">
      <c r="A517" s="388" t="s">
        <v>492</v>
      </c>
      <c r="B517" s="389">
        <v>8</v>
      </c>
    </row>
    <row r="518" spans="1:2">
      <c r="A518" s="388" t="s">
        <v>491</v>
      </c>
      <c r="B518" s="389">
        <v>5</v>
      </c>
    </row>
    <row r="519" spans="1:2">
      <c r="A519" s="388" t="s">
        <v>490</v>
      </c>
      <c r="B519" s="389">
        <v>5</v>
      </c>
    </row>
    <row r="520" spans="1:2">
      <c r="A520" s="388" t="s">
        <v>626</v>
      </c>
      <c r="B520" s="389">
        <v>8</v>
      </c>
    </row>
    <row r="521" spans="1:2">
      <c r="A521" s="390" t="s">
        <v>707</v>
      </c>
      <c r="B521" s="389">
        <f>SUM(B522:B584)</f>
        <v>2040</v>
      </c>
    </row>
    <row r="522" spans="1:2">
      <c r="A522" s="388" t="s">
        <v>576</v>
      </c>
      <c r="B522" s="389">
        <v>3</v>
      </c>
    </row>
    <row r="523" spans="1:2">
      <c r="A523" s="388" t="s">
        <v>575</v>
      </c>
      <c r="B523" s="389">
        <v>13</v>
      </c>
    </row>
    <row r="524" spans="1:2">
      <c r="A524" s="388" t="s">
        <v>697</v>
      </c>
      <c r="B524" s="389">
        <v>4</v>
      </c>
    </row>
    <row r="525" spans="1:2">
      <c r="A525" s="388" t="s">
        <v>574</v>
      </c>
      <c r="B525" s="389">
        <v>12</v>
      </c>
    </row>
    <row r="526" spans="1:2">
      <c r="A526" s="388" t="s">
        <v>606</v>
      </c>
      <c r="B526" s="389">
        <v>3</v>
      </c>
    </row>
    <row r="527" spans="1:2">
      <c r="A527" s="388" t="s">
        <v>572</v>
      </c>
      <c r="B527" s="389">
        <v>6</v>
      </c>
    </row>
    <row r="528" spans="1:2">
      <c r="A528" s="388" t="s">
        <v>592</v>
      </c>
      <c r="B528" s="389">
        <v>3</v>
      </c>
    </row>
    <row r="529" spans="1:2">
      <c r="A529" s="388" t="s">
        <v>569</v>
      </c>
      <c r="B529" s="389">
        <v>3</v>
      </c>
    </row>
    <row r="530" spans="1:2">
      <c r="A530" s="388" t="s">
        <v>566</v>
      </c>
      <c r="B530" s="389">
        <v>63</v>
      </c>
    </row>
    <row r="531" spans="1:2">
      <c r="A531" s="388" t="s">
        <v>564</v>
      </c>
      <c r="B531" s="389">
        <v>11</v>
      </c>
    </row>
    <row r="532" spans="1:2">
      <c r="A532" s="388" t="s">
        <v>563</v>
      </c>
      <c r="B532" s="389">
        <v>10</v>
      </c>
    </row>
    <row r="533" spans="1:2">
      <c r="A533" s="388" t="s">
        <v>562</v>
      </c>
      <c r="B533" s="389">
        <v>3</v>
      </c>
    </row>
    <row r="534" spans="1:2">
      <c r="A534" s="388" t="s">
        <v>561</v>
      </c>
      <c r="B534" s="389">
        <v>1</v>
      </c>
    </row>
    <row r="535" spans="1:2">
      <c r="A535" s="388" t="s">
        <v>583</v>
      </c>
      <c r="B535" s="389">
        <v>24</v>
      </c>
    </row>
    <row r="536" spans="1:2">
      <c r="A536" s="388" t="s">
        <v>581</v>
      </c>
      <c r="B536" s="389">
        <v>26</v>
      </c>
    </row>
    <row r="537" spans="1:2">
      <c r="A537" s="388" t="s">
        <v>579</v>
      </c>
      <c r="B537" s="389">
        <v>13</v>
      </c>
    </row>
    <row r="538" spans="1:2">
      <c r="A538" s="388" t="s">
        <v>555</v>
      </c>
      <c r="B538" s="389">
        <v>214</v>
      </c>
    </row>
    <row r="539" spans="1:2">
      <c r="A539" s="388" t="s">
        <v>553</v>
      </c>
      <c r="B539" s="389">
        <v>1</v>
      </c>
    </row>
    <row r="540" spans="1:2">
      <c r="A540" s="388" t="s">
        <v>551</v>
      </c>
      <c r="B540" s="389">
        <v>1</v>
      </c>
    </row>
    <row r="541" spans="1:2">
      <c r="A541" s="388" t="s">
        <v>609</v>
      </c>
      <c r="B541" s="389">
        <v>1</v>
      </c>
    </row>
    <row r="542" spans="1:2">
      <c r="A542" s="388" t="s">
        <v>698</v>
      </c>
      <c r="B542" s="389">
        <v>15</v>
      </c>
    </row>
    <row r="543" spans="1:2">
      <c r="A543" s="388" t="s">
        <v>549</v>
      </c>
      <c r="B543" s="389">
        <v>27</v>
      </c>
    </row>
    <row r="544" spans="1:2">
      <c r="A544" s="388" t="s">
        <v>548</v>
      </c>
      <c r="B544" s="389">
        <v>2</v>
      </c>
    </row>
    <row r="545" spans="1:2">
      <c r="A545" s="388" t="s">
        <v>547</v>
      </c>
      <c r="B545" s="389">
        <v>368</v>
      </c>
    </row>
    <row r="546" spans="1:2">
      <c r="A546" s="388" t="s">
        <v>544</v>
      </c>
      <c r="B546" s="389">
        <v>15</v>
      </c>
    </row>
    <row r="547" spans="1:2">
      <c r="A547" s="388" t="s">
        <v>542</v>
      </c>
      <c r="B547" s="389">
        <v>100</v>
      </c>
    </row>
    <row r="548" spans="1:2">
      <c r="A548" s="388" t="s">
        <v>540</v>
      </c>
      <c r="B548" s="389">
        <v>35</v>
      </c>
    </row>
    <row r="549" spans="1:2">
      <c r="A549" s="388" t="s">
        <v>699</v>
      </c>
      <c r="B549" s="389">
        <v>4</v>
      </c>
    </row>
    <row r="550" spans="1:2">
      <c r="A550" s="388" t="s">
        <v>1920</v>
      </c>
      <c r="B550" s="389">
        <v>8</v>
      </c>
    </row>
    <row r="551" spans="1:2">
      <c r="A551" s="388" t="s">
        <v>528</v>
      </c>
      <c r="B551" s="389">
        <v>75</v>
      </c>
    </row>
    <row r="552" spans="1:2">
      <c r="A552" s="388" t="s">
        <v>595</v>
      </c>
      <c r="B552" s="389">
        <v>6</v>
      </c>
    </row>
    <row r="553" spans="1:2">
      <c r="A553" s="388" t="s">
        <v>527</v>
      </c>
      <c r="B553" s="389">
        <v>78</v>
      </c>
    </row>
    <row r="554" spans="1:2">
      <c r="A554" s="388" t="s">
        <v>620</v>
      </c>
      <c r="B554" s="389">
        <v>2</v>
      </c>
    </row>
    <row r="555" spans="1:2">
      <c r="A555" s="388" t="s">
        <v>523</v>
      </c>
      <c r="B555" s="389">
        <v>2</v>
      </c>
    </row>
    <row r="556" spans="1:2">
      <c r="A556" s="388" t="s">
        <v>522</v>
      </c>
      <c r="B556" s="389">
        <v>68</v>
      </c>
    </row>
    <row r="557" spans="1:2">
      <c r="A557" s="388" t="s">
        <v>646</v>
      </c>
      <c r="B557" s="389">
        <v>6</v>
      </c>
    </row>
    <row r="558" spans="1:2">
      <c r="A558" s="388" t="s">
        <v>520</v>
      </c>
      <c r="B558" s="389">
        <v>13</v>
      </c>
    </row>
    <row r="559" spans="1:2">
      <c r="A559" s="388" t="s">
        <v>519</v>
      </c>
      <c r="B559" s="389">
        <v>7</v>
      </c>
    </row>
    <row r="560" spans="1:2">
      <c r="A560" s="388" t="s">
        <v>518</v>
      </c>
      <c r="B560" s="389">
        <v>10</v>
      </c>
    </row>
    <row r="561" spans="1:2">
      <c r="A561" s="388" t="s">
        <v>517</v>
      </c>
      <c r="B561" s="389">
        <v>14</v>
      </c>
    </row>
    <row r="562" spans="1:2">
      <c r="A562" s="388" t="s">
        <v>516</v>
      </c>
      <c r="B562" s="389">
        <v>8</v>
      </c>
    </row>
    <row r="563" spans="1:2">
      <c r="A563" s="388" t="s">
        <v>515</v>
      </c>
      <c r="B563" s="389">
        <v>8</v>
      </c>
    </row>
    <row r="564" spans="1:2">
      <c r="A564" s="388" t="s">
        <v>514</v>
      </c>
      <c r="B564" s="389">
        <v>37</v>
      </c>
    </row>
    <row r="565" spans="1:2">
      <c r="A565" s="388" t="s">
        <v>700</v>
      </c>
      <c r="B565" s="389">
        <v>55</v>
      </c>
    </row>
    <row r="566" spans="1:2">
      <c r="A566" s="388" t="s">
        <v>512</v>
      </c>
      <c r="B566" s="389">
        <v>4</v>
      </c>
    </row>
    <row r="567" spans="1:2">
      <c r="A567" s="388" t="s">
        <v>509</v>
      </c>
      <c r="B567" s="389">
        <v>225</v>
      </c>
    </row>
    <row r="568" spans="1:2">
      <c r="A568" s="388" t="s">
        <v>502</v>
      </c>
      <c r="B568" s="389">
        <v>15</v>
      </c>
    </row>
    <row r="569" spans="1:2">
      <c r="A569" s="388" t="s">
        <v>701</v>
      </c>
      <c r="B569" s="389">
        <v>50</v>
      </c>
    </row>
    <row r="570" spans="1:2">
      <c r="A570" s="388" t="s">
        <v>625</v>
      </c>
      <c r="B570" s="389">
        <v>19</v>
      </c>
    </row>
    <row r="571" spans="1:2">
      <c r="A571" s="388" t="s">
        <v>500</v>
      </c>
      <c r="B571" s="389">
        <v>28</v>
      </c>
    </row>
    <row r="572" spans="1:2">
      <c r="A572" s="388" t="s">
        <v>702</v>
      </c>
      <c r="B572" s="389">
        <v>9</v>
      </c>
    </row>
    <row r="573" spans="1:2">
      <c r="A573" s="388" t="s">
        <v>499</v>
      </c>
      <c r="B573" s="389">
        <v>11</v>
      </c>
    </row>
    <row r="574" spans="1:2">
      <c r="A574" s="388" t="s">
        <v>498</v>
      </c>
      <c r="B574" s="389">
        <v>45</v>
      </c>
    </row>
    <row r="575" spans="1:2">
      <c r="A575" s="388" t="s">
        <v>497</v>
      </c>
      <c r="B575" s="389">
        <v>50</v>
      </c>
    </row>
    <row r="576" spans="1:2">
      <c r="A576" s="388" t="s">
        <v>494</v>
      </c>
      <c r="B576" s="389">
        <v>22</v>
      </c>
    </row>
    <row r="577" spans="1:2">
      <c r="A577" s="388" t="s">
        <v>703</v>
      </c>
      <c r="B577" s="389">
        <v>22</v>
      </c>
    </row>
    <row r="578" spans="1:2">
      <c r="A578" s="388" t="s">
        <v>704</v>
      </c>
      <c r="B578" s="389">
        <v>10</v>
      </c>
    </row>
    <row r="579" spans="1:2">
      <c r="A579" s="388" t="s">
        <v>493</v>
      </c>
      <c r="B579" s="389">
        <v>10</v>
      </c>
    </row>
    <row r="580" spans="1:2">
      <c r="A580" s="388" t="s">
        <v>492</v>
      </c>
      <c r="B580" s="389">
        <v>8</v>
      </c>
    </row>
    <row r="581" spans="1:2">
      <c r="A581" s="388" t="s">
        <v>491</v>
      </c>
      <c r="B581" s="389">
        <v>5</v>
      </c>
    </row>
    <row r="582" spans="1:2">
      <c r="A582" s="388" t="s">
        <v>490</v>
      </c>
      <c r="B582" s="389">
        <v>21</v>
      </c>
    </row>
    <row r="583" spans="1:2">
      <c r="A583" s="388" t="s">
        <v>705</v>
      </c>
      <c r="B583" s="389">
        <v>12</v>
      </c>
    </row>
    <row r="584" spans="1:2">
      <c r="A584" s="388" t="s">
        <v>706</v>
      </c>
      <c r="B584" s="389">
        <v>96</v>
      </c>
    </row>
    <row r="585" spans="1:2">
      <c r="A585" s="391" t="s">
        <v>730</v>
      </c>
      <c r="B585" s="389">
        <f>SUM(B586:B673)</f>
        <v>4389</v>
      </c>
    </row>
    <row r="586" spans="1:2">
      <c r="A586" s="388" t="s">
        <v>576</v>
      </c>
      <c r="B586" s="389">
        <v>4</v>
      </c>
    </row>
    <row r="587" spans="1:2">
      <c r="A587" s="388" t="s">
        <v>575</v>
      </c>
      <c r="B587" s="389">
        <v>69</v>
      </c>
    </row>
    <row r="588" spans="1:2">
      <c r="A588" s="388" t="s">
        <v>574</v>
      </c>
      <c r="B588" s="389">
        <v>7</v>
      </c>
    </row>
    <row r="589" spans="1:2">
      <c r="A589" s="388" t="s">
        <v>573</v>
      </c>
      <c r="B589" s="389">
        <v>148</v>
      </c>
    </row>
    <row r="590" spans="1:2">
      <c r="A590" s="388" t="s">
        <v>708</v>
      </c>
      <c r="B590" s="389">
        <v>3</v>
      </c>
    </row>
    <row r="591" spans="1:2">
      <c r="A591" s="388" t="s">
        <v>709</v>
      </c>
      <c r="B591" s="389">
        <v>6</v>
      </c>
    </row>
    <row r="592" spans="1:2">
      <c r="A592" s="388" t="s">
        <v>710</v>
      </c>
      <c r="B592" s="389">
        <v>68</v>
      </c>
    </row>
    <row r="593" spans="1:2">
      <c r="A593" s="388" t="s">
        <v>572</v>
      </c>
      <c r="B593" s="389">
        <v>7</v>
      </c>
    </row>
    <row r="594" spans="1:2">
      <c r="A594" s="388" t="s">
        <v>592</v>
      </c>
      <c r="B594" s="389">
        <v>3</v>
      </c>
    </row>
    <row r="595" spans="1:2">
      <c r="A595" s="388" t="s">
        <v>711</v>
      </c>
      <c r="B595" s="389">
        <v>76</v>
      </c>
    </row>
    <row r="596" spans="1:2">
      <c r="A596" s="388" t="s">
        <v>570</v>
      </c>
      <c r="B596" s="389">
        <v>55</v>
      </c>
    </row>
    <row r="597" spans="1:2">
      <c r="A597" s="388" t="s">
        <v>712</v>
      </c>
      <c r="B597" s="389">
        <v>94</v>
      </c>
    </row>
    <row r="598" spans="1:2">
      <c r="A598" s="388" t="s">
        <v>569</v>
      </c>
      <c r="B598" s="389">
        <v>16</v>
      </c>
    </row>
    <row r="599" spans="1:2">
      <c r="A599" s="388" t="s">
        <v>713</v>
      </c>
      <c r="B599" s="389">
        <v>1</v>
      </c>
    </row>
    <row r="600" spans="1:2">
      <c r="A600" s="388" t="s">
        <v>566</v>
      </c>
      <c r="B600" s="389">
        <v>58</v>
      </c>
    </row>
    <row r="601" spans="1:2">
      <c r="A601" s="388" t="s">
        <v>565</v>
      </c>
      <c r="B601" s="389">
        <v>22</v>
      </c>
    </row>
    <row r="602" spans="1:2">
      <c r="A602" s="388" t="s">
        <v>564</v>
      </c>
      <c r="B602" s="389">
        <v>35</v>
      </c>
    </row>
    <row r="603" spans="1:2">
      <c r="A603" s="388" t="s">
        <v>563</v>
      </c>
      <c r="B603" s="389">
        <v>20</v>
      </c>
    </row>
    <row r="604" spans="1:2">
      <c r="A604" s="388" t="s">
        <v>635</v>
      </c>
      <c r="B604" s="389">
        <v>200</v>
      </c>
    </row>
    <row r="605" spans="1:2">
      <c r="A605" s="388" t="s">
        <v>562</v>
      </c>
      <c r="B605" s="389">
        <v>26</v>
      </c>
    </row>
    <row r="606" spans="1:2">
      <c r="A606" s="388" t="s">
        <v>561</v>
      </c>
      <c r="B606" s="389">
        <v>2</v>
      </c>
    </row>
    <row r="607" spans="1:2">
      <c r="A607" s="388" t="s">
        <v>560</v>
      </c>
      <c r="B607" s="389">
        <v>2</v>
      </c>
    </row>
    <row r="608" spans="1:2">
      <c r="A608" s="388" t="s">
        <v>583</v>
      </c>
      <c r="B608" s="389">
        <v>29</v>
      </c>
    </row>
    <row r="609" spans="1:2">
      <c r="A609" s="388" t="s">
        <v>581</v>
      </c>
      <c r="B609" s="389">
        <v>36</v>
      </c>
    </row>
    <row r="610" spans="1:2">
      <c r="A610" s="388" t="s">
        <v>579</v>
      </c>
      <c r="B610" s="389">
        <v>18</v>
      </c>
    </row>
    <row r="611" spans="1:2">
      <c r="A611" s="388" t="s">
        <v>555</v>
      </c>
      <c r="B611" s="389">
        <v>54</v>
      </c>
    </row>
    <row r="612" spans="1:2">
      <c r="A612" s="388" t="s">
        <v>553</v>
      </c>
      <c r="B612" s="389">
        <v>12</v>
      </c>
    </row>
    <row r="613" spans="1:2">
      <c r="A613" s="388" t="s">
        <v>551</v>
      </c>
      <c r="B613" s="389">
        <v>3</v>
      </c>
    </row>
    <row r="614" spans="1:2">
      <c r="A614" s="388" t="s">
        <v>714</v>
      </c>
      <c r="B614" s="389">
        <v>50</v>
      </c>
    </row>
    <row r="615" spans="1:2">
      <c r="A615" s="388" t="s">
        <v>715</v>
      </c>
      <c r="B615" s="389">
        <v>3</v>
      </c>
    </row>
    <row r="616" spans="1:2">
      <c r="A616" s="388" t="s">
        <v>609</v>
      </c>
      <c r="B616" s="389">
        <v>2</v>
      </c>
    </row>
    <row r="617" spans="1:2">
      <c r="A617" s="388" t="s">
        <v>716</v>
      </c>
      <c r="B617" s="389">
        <v>183</v>
      </c>
    </row>
    <row r="618" spans="1:2">
      <c r="A618" s="388" t="s">
        <v>698</v>
      </c>
      <c r="B618" s="389">
        <v>52</v>
      </c>
    </row>
    <row r="619" spans="1:2">
      <c r="A619" s="388" t="s">
        <v>549</v>
      </c>
      <c r="B619" s="389">
        <v>20</v>
      </c>
    </row>
    <row r="620" spans="1:2">
      <c r="A620" s="388" t="s">
        <v>717</v>
      </c>
      <c r="B620" s="389">
        <v>2</v>
      </c>
    </row>
    <row r="621" spans="1:2">
      <c r="A621" s="388" t="s">
        <v>548</v>
      </c>
      <c r="B621" s="389">
        <v>3</v>
      </c>
    </row>
    <row r="622" spans="1:2">
      <c r="A622" s="388" t="s">
        <v>547</v>
      </c>
      <c r="B622" s="389">
        <v>525</v>
      </c>
    </row>
    <row r="623" spans="1:2">
      <c r="A623" s="388" t="s">
        <v>545</v>
      </c>
      <c r="B623" s="389">
        <v>27</v>
      </c>
    </row>
    <row r="624" spans="1:2">
      <c r="A624" s="388" t="s">
        <v>544</v>
      </c>
      <c r="B624" s="389">
        <v>15</v>
      </c>
    </row>
    <row r="625" spans="1:2">
      <c r="A625" s="388" t="s">
        <v>543</v>
      </c>
      <c r="B625" s="389">
        <v>200</v>
      </c>
    </row>
    <row r="626" spans="1:2">
      <c r="A626" s="388" t="s">
        <v>718</v>
      </c>
      <c r="B626" s="389">
        <v>4</v>
      </c>
    </row>
    <row r="627" spans="1:2">
      <c r="A627" s="388" t="s">
        <v>542</v>
      </c>
      <c r="B627" s="389">
        <v>167</v>
      </c>
    </row>
    <row r="628" spans="1:2">
      <c r="A628" s="388" t="s">
        <v>541</v>
      </c>
      <c r="B628" s="389">
        <v>20</v>
      </c>
    </row>
    <row r="629" spans="1:2">
      <c r="A629" s="388" t="s">
        <v>540</v>
      </c>
      <c r="B629" s="389">
        <v>32</v>
      </c>
    </row>
    <row r="630" spans="1:2">
      <c r="A630" s="388" t="s">
        <v>528</v>
      </c>
      <c r="B630" s="389">
        <v>523</v>
      </c>
    </row>
    <row r="631" spans="1:2">
      <c r="A631" s="388" t="s">
        <v>527</v>
      </c>
      <c r="B631" s="389">
        <v>214</v>
      </c>
    </row>
    <row r="632" spans="1:2">
      <c r="A632" s="388" t="s">
        <v>644</v>
      </c>
      <c r="B632" s="389">
        <v>199</v>
      </c>
    </row>
    <row r="633" spans="1:2">
      <c r="A633" s="388" t="s">
        <v>526</v>
      </c>
      <c r="B633" s="389">
        <v>7</v>
      </c>
    </row>
    <row r="634" spans="1:2">
      <c r="A634" s="388" t="s">
        <v>525</v>
      </c>
      <c r="B634" s="389">
        <v>1</v>
      </c>
    </row>
    <row r="635" spans="1:2">
      <c r="A635" s="388" t="s">
        <v>620</v>
      </c>
      <c r="B635" s="389">
        <v>6</v>
      </c>
    </row>
    <row r="636" spans="1:2">
      <c r="A636" s="388" t="s">
        <v>523</v>
      </c>
      <c r="B636" s="389">
        <v>32</v>
      </c>
    </row>
    <row r="637" spans="1:2">
      <c r="A637" s="388" t="s">
        <v>522</v>
      </c>
      <c r="B637" s="389">
        <v>94</v>
      </c>
    </row>
    <row r="638" spans="1:2">
      <c r="A638" s="388" t="s">
        <v>719</v>
      </c>
      <c r="B638" s="389">
        <v>10</v>
      </c>
    </row>
    <row r="639" spans="1:2">
      <c r="A639" s="388" t="s">
        <v>646</v>
      </c>
      <c r="B639" s="389">
        <v>19</v>
      </c>
    </row>
    <row r="640" spans="1:2">
      <c r="A640" s="388" t="s">
        <v>520</v>
      </c>
      <c r="B640" s="389">
        <v>13</v>
      </c>
    </row>
    <row r="641" spans="1:2">
      <c r="A641" s="388" t="s">
        <v>519</v>
      </c>
      <c r="B641" s="389">
        <v>7</v>
      </c>
    </row>
    <row r="642" spans="1:2">
      <c r="A642" s="388" t="s">
        <v>518</v>
      </c>
      <c r="B642" s="389">
        <v>10</v>
      </c>
    </row>
    <row r="643" spans="1:2">
      <c r="A643" s="388" t="s">
        <v>517</v>
      </c>
      <c r="B643" s="389">
        <v>14</v>
      </c>
    </row>
    <row r="644" spans="1:2">
      <c r="A644" s="388" t="s">
        <v>515</v>
      </c>
      <c r="B644" s="389">
        <v>9</v>
      </c>
    </row>
    <row r="645" spans="1:2">
      <c r="A645" s="388" t="s">
        <v>514</v>
      </c>
      <c r="B645" s="389">
        <v>46</v>
      </c>
    </row>
    <row r="646" spans="1:2">
      <c r="A646" s="388" t="s">
        <v>720</v>
      </c>
      <c r="B646" s="389">
        <v>53</v>
      </c>
    </row>
    <row r="647" spans="1:2">
      <c r="A647" s="388" t="s">
        <v>721</v>
      </c>
      <c r="B647" s="389">
        <v>6</v>
      </c>
    </row>
    <row r="648" spans="1:2">
      <c r="A648" s="388" t="s">
        <v>1921</v>
      </c>
      <c r="B648" s="389">
        <v>178</v>
      </c>
    </row>
    <row r="649" spans="1:2">
      <c r="A649" s="388" t="s">
        <v>722</v>
      </c>
      <c r="B649" s="389">
        <v>16</v>
      </c>
    </row>
    <row r="650" spans="1:2">
      <c r="A650" s="388" t="s">
        <v>723</v>
      </c>
      <c r="B650" s="389">
        <v>8</v>
      </c>
    </row>
    <row r="651" spans="1:2">
      <c r="A651" s="388" t="s">
        <v>585</v>
      </c>
      <c r="B651" s="389">
        <v>46</v>
      </c>
    </row>
    <row r="652" spans="1:2">
      <c r="A652" s="388" t="s">
        <v>512</v>
      </c>
      <c r="B652" s="389">
        <v>4</v>
      </c>
    </row>
    <row r="653" spans="1:2">
      <c r="A653" s="388" t="s">
        <v>511</v>
      </c>
      <c r="B653" s="389">
        <v>1</v>
      </c>
    </row>
    <row r="654" spans="1:2">
      <c r="A654" s="388" t="s">
        <v>510</v>
      </c>
      <c r="B654" s="389">
        <v>1</v>
      </c>
    </row>
    <row r="655" spans="1:2">
      <c r="A655" s="388" t="s">
        <v>509</v>
      </c>
      <c r="B655" s="389">
        <v>92</v>
      </c>
    </row>
    <row r="656" spans="1:2">
      <c r="A656" s="388" t="s">
        <v>506</v>
      </c>
      <c r="B656" s="389">
        <v>1</v>
      </c>
    </row>
    <row r="657" spans="1:2">
      <c r="A657" s="388" t="s">
        <v>724</v>
      </c>
      <c r="B657" s="389">
        <v>18</v>
      </c>
    </row>
    <row r="658" spans="1:2">
      <c r="A658" s="388" t="s">
        <v>502</v>
      </c>
      <c r="B658" s="389">
        <v>16</v>
      </c>
    </row>
    <row r="659" spans="1:2">
      <c r="A659" s="388" t="s">
        <v>725</v>
      </c>
      <c r="B659" s="389">
        <v>28</v>
      </c>
    </row>
    <row r="660" spans="1:2">
      <c r="A660" s="388" t="s">
        <v>500</v>
      </c>
      <c r="B660" s="389">
        <v>22</v>
      </c>
    </row>
    <row r="661" spans="1:2">
      <c r="A661" s="388" t="s">
        <v>499</v>
      </c>
      <c r="B661" s="389">
        <v>5</v>
      </c>
    </row>
    <row r="662" spans="1:2">
      <c r="A662" s="388" t="s">
        <v>498</v>
      </c>
      <c r="B662" s="389">
        <v>53</v>
      </c>
    </row>
    <row r="663" spans="1:2">
      <c r="A663" s="388" t="s">
        <v>497</v>
      </c>
      <c r="B663" s="389">
        <v>64</v>
      </c>
    </row>
    <row r="664" spans="1:2">
      <c r="A664" s="388" t="s">
        <v>726</v>
      </c>
      <c r="B664" s="389">
        <v>17</v>
      </c>
    </row>
    <row r="665" spans="1:2">
      <c r="A665" s="388" t="s">
        <v>727</v>
      </c>
      <c r="B665" s="389">
        <v>2</v>
      </c>
    </row>
    <row r="666" spans="1:2">
      <c r="A666" s="388" t="s">
        <v>728</v>
      </c>
      <c r="B666" s="389">
        <v>4</v>
      </c>
    </row>
    <row r="667" spans="1:2">
      <c r="A667" s="388" t="s">
        <v>494</v>
      </c>
      <c r="B667" s="389">
        <v>113</v>
      </c>
    </row>
    <row r="668" spans="1:2">
      <c r="A668" s="388" t="s">
        <v>704</v>
      </c>
      <c r="B668" s="389">
        <v>5</v>
      </c>
    </row>
    <row r="669" spans="1:2">
      <c r="A669" s="388" t="s">
        <v>729</v>
      </c>
      <c r="B669" s="389">
        <v>20</v>
      </c>
    </row>
    <row r="670" spans="1:2">
      <c r="A670" s="388" t="s">
        <v>493</v>
      </c>
      <c r="B670" s="389">
        <v>10</v>
      </c>
    </row>
    <row r="671" spans="1:2">
      <c r="A671" s="388" t="s">
        <v>492</v>
      </c>
      <c r="B671" s="389">
        <v>8</v>
      </c>
    </row>
    <row r="672" spans="1:2">
      <c r="A672" s="388" t="s">
        <v>491</v>
      </c>
      <c r="B672" s="389">
        <v>5</v>
      </c>
    </row>
    <row r="673" spans="1:2">
      <c r="A673" s="388" t="s">
        <v>490</v>
      </c>
      <c r="B673" s="389">
        <v>10</v>
      </c>
    </row>
    <row r="674" spans="1:2">
      <c r="A674" s="390" t="s">
        <v>758</v>
      </c>
      <c r="B674" s="389">
        <f>SUM(B675:B775)</f>
        <v>5561</v>
      </c>
    </row>
    <row r="675" spans="1:2">
      <c r="A675" s="388" t="s">
        <v>731</v>
      </c>
      <c r="B675" s="389">
        <v>188</v>
      </c>
    </row>
    <row r="676" spans="1:2">
      <c r="A676" s="388" t="s">
        <v>576</v>
      </c>
      <c r="B676" s="389">
        <v>3</v>
      </c>
    </row>
    <row r="677" spans="1:2">
      <c r="A677" s="388" t="s">
        <v>575</v>
      </c>
      <c r="B677" s="389">
        <v>79</v>
      </c>
    </row>
    <row r="678" spans="1:2">
      <c r="A678" s="388" t="s">
        <v>574</v>
      </c>
      <c r="B678" s="389">
        <v>4</v>
      </c>
    </row>
    <row r="679" spans="1:2">
      <c r="A679" s="388" t="s">
        <v>572</v>
      </c>
      <c r="B679" s="389">
        <v>8</v>
      </c>
    </row>
    <row r="680" spans="1:2">
      <c r="A680" s="388" t="s">
        <v>592</v>
      </c>
      <c r="B680" s="389">
        <v>2</v>
      </c>
    </row>
    <row r="681" spans="1:2">
      <c r="A681" s="388" t="s">
        <v>571</v>
      </c>
      <c r="B681" s="389">
        <v>165</v>
      </c>
    </row>
    <row r="682" spans="1:2">
      <c r="A682" s="388" t="s">
        <v>570</v>
      </c>
      <c r="B682" s="389">
        <v>55</v>
      </c>
    </row>
    <row r="683" spans="1:2">
      <c r="A683" s="388" t="s">
        <v>732</v>
      </c>
      <c r="B683" s="389">
        <v>5</v>
      </c>
    </row>
    <row r="684" spans="1:2">
      <c r="A684" s="388" t="s">
        <v>733</v>
      </c>
      <c r="B684" s="389">
        <v>21</v>
      </c>
    </row>
    <row r="685" spans="1:2">
      <c r="A685" s="388" t="s">
        <v>734</v>
      </c>
      <c r="B685" s="389">
        <v>15</v>
      </c>
    </row>
    <row r="686" spans="1:2">
      <c r="A686" s="388" t="s">
        <v>569</v>
      </c>
      <c r="B686" s="389">
        <v>41</v>
      </c>
    </row>
    <row r="687" spans="1:2">
      <c r="A687" s="388" t="s">
        <v>567</v>
      </c>
      <c r="B687" s="389">
        <v>25</v>
      </c>
    </row>
    <row r="688" spans="1:2">
      <c r="A688" s="388" t="s">
        <v>566</v>
      </c>
      <c r="B688" s="389">
        <v>54</v>
      </c>
    </row>
    <row r="689" spans="1:2">
      <c r="A689" s="388" t="s">
        <v>565</v>
      </c>
      <c r="B689" s="389">
        <v>22</v>
      </c>
    </row>
    <row r="690" spans="1:2">
      <c r="A690" s="388" t="s">
        <v>564</v>
      </c>
      <c r="B690" s="389">
        <v>32</v>
      </c>
    </row>
    <row r="691" spans="1:2">
      <c r="A691" s="388" t="s">
        <v>563</v>
      </c>
      <c r="B691" s="389">
        <v>10</v>
      </c>
    </row>
    <row r="692" spans="1:2">
      <c r="A692" s="388" t="s">
        <v>735</v>
      </c>
      <c r="B692" s="389">
        <v>200</v>
      </c>
    </row>
    <row r="693" spans="1:2">
      <c r="A693" s="388" t="s">
        <v>562</v>
      </c>
      <c r="B693" s="389">
        <v>22</v>
      </c>
    </row>
    <row r="694" spans="1:2">
      <c r="A694" s="388" t="s">
        <v>560</v>
      </c>
      <c r="B694" s="389">
        <v>11</v>
      </c>
    </row>
    <row r="695" spans="1:2">
      <c r="A695" s="388" t="s">
        <v>559</v>
      </c>
      <c r="B695" s="389">
        <v>5</v>
      </c>
    </row>
    <row r="696" spans="1:2">
      <c r="A696" s="388" t="s">
        <v>583</v>
      </c>
      <c r="B696" s="389">
        <v>30</v>
      </c>
    </row>
    <row r="697" spans="1:2">
      <c r="A697" s="388" t="s">
        <v>676</v>
      </c>
      <c r="B697" s="389">
        <v>11</v>
      </c>
    </row>
    <row r="698" spans="1:2">
      <c r="A698" s="388" t="s">
        <v>581</v>
      </c>
      <c r="B698" s="389">
        <v>40</v>
      </c>
    </row>
    <row r="699" spans="1:2">
      <c r="A699" s="388" t="s">
        <v>579</v>
      </c>
      <c r="B699" s="389">
        <v>36</v>
      </c>
    </row>
    <row r="700" spans="1:2">
      <c r="A700" s="388" t="s">
        <v>555</v>
      </c>
      <c r="B700" s="389">
        <v>66</v>
      </c>
    </row>
    <row r="701" spans="1:2">
      <c r="A701" s="388" t="s">
        <v>553</v>
      </c>
      <c r="B701" s="389">
        <v>44</v>
      </c>
    </row>
    <row r="702" spans="1:2">
      <c r="A702" s="388" t="s">
        <v>552</v>
      </c>
      <c r="B702" s="389">
        <v>93</v>
      </c>
    </row>
    <row r="703" spans="1:2">
      <c r="A703" s="388" t="s">
        <v>551</v>
      </c>
      <c r="B703" s="389">
        <v>2</v>
      </c>
    </row>
    <row r="704" spans="1:2">
      <c r="A704" s="388" t="s">
        <v>609</v>
      </c>
      <c r="B704" s="389">
        <v>2</v>
      </c>
    </row>
    <row r="705" spans="1:2">
      <c r="A705" s="388" t="s">
        <v>550</v>
      </c>
      <c r="B705" s="389">
        <v>1</v>
      </c>
    </row>
    <row r="706" spans="1:2">
      <c r="A706" s="388" t="s">
        <v>698</v>
      </c>
      <c r="B706" s="389">
        <v>208</v>
      </c>
    </row>
    <row r="707" spans="1:2">
      <c r="A707" s="388" t="s">
        <v>549</v>
      </c>
      <c r="B707" s="389">
        <v>34</v>
      </c>
    </row>
    <row r="708" spans="1:2">
      <c r="A708" s="388" t="s">
        <v>548</v>
      </c>
      <c r="B708" s="389">
        <v>3</v>
      </c>
    </row>
    <row r="709" spans="1:2">
      <c r="A709" s="388" t="s">
        <v>736</v>
      </c>
      <c r="B709" s="389">
        <v>80</v>
      </c>
    </row>
    <row r="710" spans="1:2">
      <c r="A710" s="388" t="s">
        <v>737</v>
      </c>
      <c r="B710" s="389">
        <f>100-10</f>
        <v>90</v>
      </c>
    </row>
    <row r="711" spans="1:2">
      <c r="A711" s="388" t="s">
        <v>547</v>
      </c>
      <c r="B711" s="389">
        <v>356</v>
      </c>
    </row>
    <row r="712" spans="1:2">
      <c r="A712" s="388" t="s">
        <v>545</v>
      </c>
      <c r="B712" s="389">
        <v>13</v>
      </c>
    </row>
    <row r="713" spans="1:2">
      <c r="A713" s="388" t="s">
        <v>738</v>
      </c>
      <c r="B713" s="389">
        <v>4</v>
      </c>
    </row>
    <row r="714" spans="1:2">
      <c r="A714" s="388" t="s">
        <v>544</v>
      </c>
      <c r="B714" s="389">
        <v>27</v>
      </c>
    </row>
    <row r="715" spans="1:2">
      <c r="A715" s="388" t="s">
        <v>543</v>
      </c>
      <c r="B715" s="389">
        <v>100</v>
      </c>
    </row>
    <row r="716" spans="1:2">
      <c r="A716" s="388" t="s">
        <v>542</v>
      </c>
      <c r="B716" s="389">
        <v>73</v>
      </c>
    </row>
    <row r="717" spans="1:2">
      <c r="A717" s="388" t="s">
        <v>541</v>
      </c>
      <c r="B717" s="389">
        <v>12</v>
      </c>
    </row>
    <row r="718" spans="1:2">
      <c r="A718" s="388" t="s">
        <v>540</v>
      </c>
      <c r="B718" s="389">
        <v>40</v>
      </c>
    </row>
    <row r="719" spans="1:2">
      <c r="A719" s="388" t="s">
        <v>739</v>
      </c>
      <c r="B719" s="389">
        <v>8</v>
      </c>
    </row>
    <row r="720" spans="1:2">
      <c r="A720" s="388" t="s">
        <v>740</v>
      </c>
      <c r="B720" s="389">
        <v>38</v>
      </c>
    </row>
    <row r="721" spans="1:2">
      <c r="A721" s="388" t="s">
        <v>741</v>
      </c>
      <c r="B721" s="389">
        <v>27</v>
      </c>
    </row>
    <row r="722" spans="1:2">
      <c r="A722" s="388" t="s">
        <v>528</v>
      </c>
      <c r="B722" s="389">
        <v>398</v>
      </c>
    </row>
    <row r="723" spans="1:2">
      <c r="A723" s="388" t="s">
        <v>527</v>
      </c>
      <c r="B723" s="389">
        <v>408</v>
      </c>
    </row>
    <row r="724" spans="1:2">
      <c r="A724" s="388" t="s">
        <v>644</v>
      </c>
      <c r="B724" s="389">
        <v>132</v>
      </c>
    </row>
    <row r="725" spans="1:2">
      <c r="A725" s="388" t="s">
        <v>526</v>
      </c>
      <c r="B725" s="389">
        <v>6</v>
      </c>
    </row>
    <row r="726" spans="1:2">
      <c r="A726" s="388" t="s">
        <v>669</v>
      </c>
      <c r="B726" s="389">
        <v>48</v>
      </c>
    </row>
    <row r="727" spans="1:2">
      <c r="A727" s="388" t="s">
        <v>525</v>
      </c>
      <c r="B727" s="389">
        <v>1</v>
      </c>
    </row>
    <row r="728" spans="1:2">
      <c r="A728" s="388" t="s">
        <v>523</v>
      </c>
      <c r="B728" s="389">
        <v>23</v>
      </c>
    </row>
    <row r="729" spans="1:2">
      <c r="A729" s="388" t="s">
        <v>522</v>
      </c>
      <c r="B729" s="389">
        <v>66</v>
      </c>
    </row>
    <row r="730" spans="1:2">
      <c r="A730" s="388" t="s">
        <v>521</v>
      </c>
      <c r="B730" s="389">
        <v>490</v>
      </c>
    </row>
    <row r="731" spans="1:2">
      <c r="A731" s="388" t="s">
        <v>742</v>
      </c>
      <c r="B731" s="389">
        <v>20</v>
      </c>
    </row>
    <row r="732" spans="1:2">
      <c r="A732" s="388" t="s">
        <v>646</v>
      </c>
      <c r="B732" s="389">
        <v>14</v>
      </c>
    </row>
    <row r="733" spans="1:2">
      <c r="A733" s="388" t="s">
        <v>520</v>
      </c>
      <c r="B733" s="389">
        <v>13</v>
      </c>
    </row>
    <row r="734" spans="1:2">
      <c r="A734" s="388" t="s">
        <v>519</v>
      </c>
      <c r="B734" s="389">
        <v>6</v>
      </c>
    </row>
    <row r="735" spans="1:2">
      <c r="A735" s="388" t="s">
        <v>518</v>
      </c>
      <c r="B735" s="389">
        <v>10</v>
      </c>
    </row>
    <row r="736" spans="1:2">
      <c r="A736" s="388" t="s">
        <v>517</v>
      </c>
      <c r="B736" s="389">
        <v>14</v>
      </c>
    </row>
    <row r="737" spans="1:2">
      <c r="A737" s="388" t="s">
        <v>516</v>
      </c>
      <c r="B737" s="389">
        <v>6</v>
      </c>
    </row>
    <row r="738" spans="1:2">
      <c r="A738" s="388" t="s">
        <v>515</v>
      </c>
      <c r="B738" s="389">
        <v>9</v>
      </c>
    </row>
    <row r="739" spans="1:2">
      <c r="A739" s="388" t="s">
        <v>514</v>
      </c>
      <c r="B739" s="389">
        <v>99</v>
      </c>
    </row>
    <row r="740" spans="1:2">
      <c r="A740" s="388" t="s">
        <v>593</v>
      </c>
      <c r="B740" s="389">
        <v>1</v>
      </c>
    </row>
    <row r="741" spans="1:2">
      <c r="A741" s="388" t="s">
        <v>743</v>
      </c>
      <c r="B741" s="389">
        <v>300</v>
      </c>
    </row>
    <row r="742" spans="1:2">
      <c r="A742" s="388" t="s">
        <v>744</v>
      </c>
      <c r="B742" s="389">
        <v>114</v>
      </c>
    </row>
    <row r="743" spans="1:2">
      <c r="A743" s="388" t="s">
        <v>512</v>
      </c>
      <c r="B743" s="389">
        <v>11</v>
      </c>
    </row>
    <row r="744" spans="1:2">
      <c r="A744" s="388" t="s">
        <v>745</v>
      </c>
      <c r="B744" s="389">
        <v>117</v>
      </c>
    </row>
    <row r="745" spans="1:2">
      <c r="A745" s="388" t="s">
        <v>746</v>
      </c>
      <c r="B745" s="389">
        <v>6</v>
      </c>
    </row>
    <row r="746" spans="1:2">
      <c r="A746" s="388" t="s">
        <v>1922</v>
      </c>
      <c r="B746" s="389">
        <v>3</v>
      </c>
    </row>
    <row r="747" spans="1:2">
      <c r="A747" s="388" t="s">
        <v>1923</v>
      </c>
      <c r="B747" s="389">
        <v>2</v>
      </c>
    </row>
    <row r="748" spans="1:2">
      <c r="A748" s="388" t="s">
        <v>747</v>
      </c>
      <c r="B748" s="389">
        <v>72</v>
      </c>
    </row>
    <row r="749" spans="1:2">
      <c r="A749" s="388" t="s">
        <v>1924</v>
      </c>
      <c r="B749" s="389">
        <v>1</v>
      </c>
    </row>
    <row r="750" spans="1:2">
      <c r="A750" s="388" t="s">
        <v>748</v>
      </c>
      <c r="B750" s="389">
        <v>40</v>
      </c>
    </row>
    <row r="751" spans="1:2">
      <c r="A751" s="388" t="s">
        <v>749</v>
      </c>
      <c r="B751" s="389">
        <v>42</v>
      </c>
    </row>
    <row r="752" spans="1:2">
      <c r="A752" s="388" t="s">
        <v>750</v>
      </c>
      <c r="B752" s="389">
        <v>41</v>
      </c>
    </row>
    <row r="753" spans="1:2">
      <c r="A753" s="388" t="s">
        <v>751</v>
      </c>
      <c r="B753" s="389">
        <v>11</v>
      </c>
    </row>
    <row r="754" spans="1:2">
      <c r="A754" s="388" t="s">
        <v>1925</v>
      </c>
      <c r="B754" s="389">
        <v>2</v>
      </c>
    </row>
    <row r="755" spans="1:2">
      <c r="A755" s="388" t="s">
        <v>752</v>
      </c>
      <c r="B755" s="389">
        <v>65</v>
      </c>
    </row>
    <row r="756" spans="1:2">
      <c r="A756" s="388" t="s">
        <v>753</v>
      </c>
      <c r="B756" s="389">
        <v>55</v>
      </c>
    </row>
    <row r="757" spans="1:2">
      <c r="A757" s="388" t="s">
        <v>511</v>
      </c>
      <c r="B757" s="389">
        <v>1</v>
      </c>
    </row>
    <row r="758" spans="1:2">
      <c r="A758" s="388" t="s">
        <v>510</v>
      </c>
      <c r="B758" s="389">
        <v>3</v>
      </c>
    </row>
    <row r="759" spans="1:2">
      <c r="A759" s="388" t="s">
        <v>509</v>
      </c>
      <c r="B759" s="389">
        <v>75</v>
      </c>
    </row>
    <row r="760" spans="1:2">
      <c r="A760" s="388" t="s">
        <v>502</v>
      </c>
      <c r="B760" s="389">
        <v>19</v>
      </c>
    </row>
    <row r="761" spans="1:2">
      <c r="A761" s="388" t="s">
        <v>754</v>
      </c>
      <c r="B761" s="389">
        <v>3</v>
      </c>
    </row>
    <row r="762" spans="1:2">
      <c r="A762" s="388" t="s">
        <v>755</v>
      </c>
      <c r="B762" s="389">
        <v>53</v>
      </c>
    </row>
    <row r="763" spans="1:2">
      <c r="A763" s="388" t="s">
        <v>500</v>
      </c>
      <c r="B763" s="389">
        <v>12</v>
      </c>
    </row>
    <row r="764" spans="1:2">
      <c r="A764" s="388" t="s">
        <v>499</v>
      </c>
      <c r="B764" s="389">
        <v>2</v>
      </c>
    </row>
    <row r="765" spans="1:2">
      <c r="A765" s="388" t="s">
        <v>498</v>
      </c>
      <c r="B765" s="389">
        <v>41</v>
      </c>
    </row>
    <row r="766" spans="1:2">
      <c r="A766" s="388" t="s">
        <v>497</v>
      </c>
      <c r="B766" s="389">
        <v>53</v>
      </c>
    </row>
    <row r="767" spans="1:2">
      <c r="A767" s="388" t="s">
        <v>494</v>
      </c>
      <c r="B767" s="389">
        <v>113</v>
      </c>
    </row>
    <row r="768" spans="1:2">
      <c r="A768" s="388" t="s">
        <v>704</v>
      </c>
      <c r="B768" s="389">
        <v>15</v>
      </c>
    </row>
    <row r="769" spans="1:2">
      <c r="A769" s="388" t="s">
        <v>493</v>
      </c>
      <c r="B769" s="389">
        <v>10</v>
      </c>
    </row>
    <row r="770" spans="1:2">
      <c r="A770" s="388" t="s">
        <v>492</v>
      </c>
      <c r="B770" s="389">
        <v>8</v>
      </c>
    </row>
    <row r="771" spans="1:2">
      <c r="A771" s="388" t="s">
        <v>491</v>
      </c>
      <c r="B771" s="389">
        <v>5</v>
      </c>
    </row>
    <row r="772" spans="1:2">
      <c r="A772" s="388" t="s">
        <v>490</v>
      </c>
      <c r="B772" s="389">
        <v>16</v>
      </c>
    </row>
    <row r="773" spans="1:2">
      <c r="A773" s="388" t="s">
        <v>756</v>
      </c>
      <c r="B773" s="389">
        <v>53</v>
      </c>
    </row>
    <row r="774" spans="1:2">
      <c r="A774" s="388" t="s">
        <v>626</v>
      </c>
      <c r="B774" s="389">
        <v>8</v>
      </c>
    </row>
    <row r="775" spans="1:2">
      <c r="A775" s="388" t="s">
        <v>757</v>
      </c>
      <c r="B775" s="389">
        <v>20</v>
      </c>
    </row>
    <row r="776" spans="1:2">
      <c r="A776" s="390" t="s">
        <v>798</v>
      </c>
      <c r="B776" s="389">
        <f>SUM(B777:B884)</f>
        <v>6225</v>
      </c>
    </row>
    <row r="777" spans="1:2">
      <c r="A777" s="388" t="s">
        <v>576</v>
      </c>
      <c r="B777" s="389">
        <v>3</v>
      </c>
    </row>
    <row r="778" spans="1:2">
      <c r="A778" s="388" t="s">
        <v>575</v>
      </c>
      <c r="B778" s="389">
        <v>63</v>
      </c>
    </row>
    <row r="779" spans="1:2">
      <c r="A779" s="388" t="s">
        <v>574</v>
      </c>
      <c r="B779" s="389">
        <v>5</v>
      </c>
    </row>
    <row r="780" spans="1:2">
      <c r="A780" s="388" t="s">
        <v>572</v>
      </c>
      <c r="B780" s="389">
        <v>7</v>
      </c>
    </row>
    <row r="781" spans="1:2">
      <c r="A781" s="388" t="s">
        <v>592</v>
      </c>
      <c r="B781" s="389">
        <v>3</v>
      </c>
    </row>
    <row r="782" spans="1:2">
      <c r="A782" s="388" t="s">
        <v>571</v>
      </c>
      <c r="B782" s="389">
        <v>51</v>
      </c>
    </row>
    <row r="783" spans="1:2">
      <c r="A783" s="388" t="s">
        <v>570</v>
      </c>
      <c r="B783" s="389">
        <v>60</v>
      </c>
    </row>
    <row r="784" spans="1:2">
      <c r="A784" s="388" t="s">
        <v>766</v>
      </c>
      <c r="B784" s="389">
        <v>13</v>
      </c>
    </row>
    <row r="785" spans="1:2">
      <c r="A785" s="388" t="s">
        <v>774</v>
      </c>
      <c r="B785" s="389">
        <v>10</v>
      </c>
    </row>
    <row r="786" spans="1:2">
      <c r="A786" s="388" t="s">
        <v>566</v>
      </c>
      <c r="B786" s="389">
        <v>42</v>
      </c>
    </row>
    <row r="787" spans="1:2">
      <c r="A787" s="388" t="s">
        <v>565</v>
      </c>
      <c r="B787" s="389">
        <v>22</v>
      </c>
    </row>
    <row r="788" spans="1:2">
      <c r="A788" s="388" t="s">
        <v>564</v>
      </c>
      <c r="B788" s="389">
        <v>30</v>
      </c>
    </row>
    <row r="789" spans="1:2">
      <c r="A789" s="388" t="s">
        <v>563</v>
      </c>
      <c r="B789" s="389">
        <v>10</v>
      </c>
    </row>
    <row r="790" spans="1:2">
      <c r="A790" s="388" t="s">
        <v>634</v>
      </c>
      <c r="B790" s="389">
        <v>76</v>
      </c>
    </row>
    <row r="791" spans="1:2">
      <c r="A791" s="388" t="s">
        <v>562</v>
      </c>
      <c r="B791" s="389">
        <v>35</v>
      </c>
    </row>
    <row r="792" spans="1:2">
      <c r="A792" s="388" t="s">
        <v>560</v>
      </c>
      <c r="B792" s="389">
        <v>7</v>
      </c>
    </row>
    <row r="793" spans="1:2">
      <c r="A793" s="388" t="s">
        <v>761</v>
      </c>
      <c r="B793" s="389">
        <v>4</v>
      </c>
    </row>
    <row r="794" spans="1:2">
      <c r="A794" s="388" t="s">
        <v>555</v>
      </c>
      <c r="B794" s="389">
        <v>37</v>
      </c>
    </row>
    <row r="795" spans="1:2">
      <c r="A795" s="388" t="s">
        <v>762</v>
      </c>
      <c r="B795" s="389">
        <v>243</v>
      </c>
    </row>
    <row r="796" spans="1:2">
      <c r="A796" s="388" t="s">
        <v>777</v>
      </c>
      <c r="B796" s="389">
        <v>21</v>
      </c>
    </row>
    <row r="797" spans="1:2">
      <c r="A797" s="388" t="s">
        <v>790</v>
      </c>
      <c r="B797" s="389">
        <v>53</v>
      </c>
    </row>
    <row r="798" spans="1:2">
      <c r="A798" s="388" t="s">
        <v>781</v>
      </c>
      <c r="B798" s="389">
        <v>63</v>
      </c>
    </row>
    <row r="799" spans="1:2">
      <c r="A799" s="388" t="s">
        <v>794</v>
      </c>
      <c r="B799" s="389">
        <v>48</v>
      </c>
    </row>
    <row r="800" spans="1:2">
      <c r="A800" s="388" t="s">
        <v>784</v>
      </c>
      <c r="B800" s="389">
        <v>4</v>
      </c>
    </row>
    <row r="801" spans="1:2">
      <c r="A801" s="388" t="s">
        <v>770</v>
      </c>
      <c r="B801" s="389">
        <v>8</v>
      </c>
    </row>
    <row r="802" spans="1:2">
      <c r="A802" s="388" t="s">
        <v>788</v>
      </c>
      <c r="B802" s="389">
        <v>86</v>
      </c>
    </row>
    <row r="803" spans="1:2">
      <c r="A803" s="388" t="s">
        <v>782</v>
      </c>
      <c r="B803" s="389">
        <v>36</v>
      </c>
    </row>
    <row r="804" spans="1:2">
      <c r="A804" s="388" t="s">
        <v>792</v>
      </c>
      <c r="B804" s="389">
        <v>8</v>
      </c>
    </row>
    <row r="805" spans="1:2">
      <c r="A805" s="388" t="s">
        <v>789</v>
      </c>
      <c r="B805" s="389">
        <v>94</v>
      </c>
    </row>
    <row r="806" spans="1:2">
      <c r="A806" s="388" t="s">
        <v>780</v>
      </c>
      <c r="B806" s="389">
        <v>24</v>
      </c>
    </row>
    <row r="807" spans="1:2">
      <c r="A807" s="388" t="s">
        <v>793</v>
      </c>
      <c r="B807" s="389">
        <v>77</v>
      </c>
    </row>
    <row r="808" spans="1:2">
      <c r="A808" s="388" t="s">
        <v>764</v>
      </c>
      <c r="B808" s="389">
        <v>13</v>
      </c>
    </row>
    <row r="809" spans="1:2">
      <c r="A809" s="388" t="s">
        <v>796</v>
      </c>
      <c r="B809" s="389">
        <v>63</v>
      </c>
    </row>
    <row r="810" spans="1:2">
      <c r="A810" s="388" t="s">
        <v>778</v>
      </c>
      <c r="B810" s="389">
        <v>49</v>
      </c>
    </row>
    <row r="811" spans="1:2">
      <c r="A811" s="388" t="s">
        <v>795</v>
      </c>
      <c r="B811" s="389">
        <v>85</v>
      </c>
    </row>
    <row r="812" spans="1:2">
      <c r="A812" s="388" t="s">
        <v>783</v>
      </c>
      <c r="B812" s="389">
        <v>69</v>
      </c>
    </row>
    <row r="813" spans="1:2">
      <c r="A813" s="388" t="s">
        <v>769</v>
      </c>
      <c r="B813" s="389">
        <v>97</v>
      </c>
    </row>
    <row r="814" spans="1:2">
      <c r="A814" s="388" t="s">
        <v>787</v>
      </c>
      <c r="B814" s="389">
        <v>13</v>
      </c>
    </row>
    <row r="815" spans="1:2">
      <c r="A815" s="388" t="s">
        <v>779</v>
      </c>
      <c r="B815" s="389">
        <v>22</v>
      </c>
    </row>
    <row r="816" spans="1:2">
      <c r="A816" s="388" t="s">
        <v>791</v>
      </c>
      <c r="B816" s="389">
        <v>48</v>
      </c>
    </row>
    <row r="817" spans="1:2">
      <c r="A817" s="388" t="s">
        <v>553</v>
      </c>
      <c r="B817" s="389">
        <v>57</v>
      </c>
    </row>
    <row r="818" spans="1:2">
      <c r="A818" s="388" t="s">
        <v>676</v>
      </c>
      <c r="B818" s="389">
        <v>16</v>
      </c>
    </row>
    <row r="819" spans="1:2">
      <c r="A819" s="388" t="s">
        <v>552</v>
      </c>
      <c r="B819" s="389">
        <v>721</v>
      </c>
    </row>
    <row r="820" spans="1:2">
      <c r="A820" s="388" t="s">
        <v>551</v>
      </c>
      <c r="B820" s="389">
        <v>3</v>
      </c>
    </row>
    <row r="821" spans="1:2">
      <c r="A821" s="388" t="s">
        <v>714</v>
      </c>
      <c r="B821" s="389">
        <v>100</v>
      </c>
    </row>
    <row r="822" spans="1:2">
      <c r="A822" s="388" t="s">
        <v>609</v>
      </c>
      <c r="B822" s="389">
        <v>2</v>
      </c>
    </row>
    <row r="823" spans="1:2">
      <c r="A823" s="388" t="s">
        <v>550</v>
      </c>
      <c r="B823" s="389">
        <v>272</v>
      </c>
    </row>
    <row r="824" spans="1:2">
      <c r="A824" s="388" t="s">
        <v>549</v>
      </c>
      <c r="B824" s="389">
        <v>25</v>
      </c>
    </row>
    <row r="825" spans="1:2">
      <c r="A825" s="388" t="s">
        <v>548</v>
      </c>
      <c r="B825" s="389">
        <v>2</v>
      </c>
    </row>
    <row r="826" spans="1:2">
      <c r="A826" s="388" t="s">
        <v>581</v>
      </c>
      <c r="B826" s="389">
        <v>40</v>
      </c>
    </row>
    <row r="827" spans="1:2">
      <c r="A827" s="388" t="s">
        <v>547</v>
      </c>
      <c r="B827" s="389">
        <v>275</v>
      </c>
    </row>
    <row r="828" spans="1:2">
      <c r="A828" s="388" t="s">
        <v>773</v>
      </c>
      <c r="B828" s="389">
        <v>4</v>
      </c>
    </row>
    <row r="829" spans="1:2">
      <c r="A829" s="388" t="s">
        <v>545</v>
      </c>
      <c r="B829" s="389">
        <v>14</v>
      </c>
    </row>
    <row r="830" spans="1:2">
      <c r="A830" s="388" t="s">
        <v>544</v>
      </c>
      <c r="B830" s="389">
        <v>12</v>
      </c>
    </row>
    <row r="831" spans="1:2">
      <c r="A831" s="388" t="s">
        <v>543</v>
      </c>
      <c r="B831" s="389">
        <v>204</v>
      </c>
    </row>
    <row r="832" spans="1:2">
      <c r="A832" s="388" t="s">
        <v>542</v>
      </c>
      <c r="B832" s="389">
        <v>71</v>
      </c>
    </row>
    <row r="833" spans="1:2">
      <c r="A833" s="388" t="s">
        <v>541</v>
      </c>
      <c r="B833" s="389">
        <v>29</v>
      </c>
    </row>
    <row r="834" spans="1:2">
      <c r="A834" s="388" t="s">
        <v>640</v>
      </c>
      <c r="B834" s="389">
        <v>41</v>
      </c>
    </row>
    <row r="835" spans="1:2">
      <c r="A835" s="388" t="s">
        <v>540</v>
      </c>
      <c r="B835" s="389">
        <v>44</v>
      </c>
    </row>
    <row r="836" spans="1:2">
      <c r="A836" s="388" t="s">
        <v>767</v>
      </c>
      <c r="B836" s="389">
        <v>22</v>
      </c>
    </row>
    <row r="837" spans="1:2">
      <c r="A837" s="388" t="s">
        <v>643</v>
      </c>
      <c r="B837" s="389">
        <v>13</v>
      </c>
    </row>
    <row r="838" spans="1:2">
      <c r="A838" s="388" t="s">
        <v>528</v>
      </c>
      <c r="B838" s="389">
        <v>369</v>
      </c>
    </row>
    <row r="839" spans="1:2">
      <c r="A839" s="388" t="s">
        <v>786</v>
      </c>
      <c r="B839" s="389">
        <v>16</v>
      </c>
    </row>
    <row r="840" spans="1:2">
      <c r="A840" s="388" t="s">
        <v>527</v>
      </c>
      <c r="B840" s="389">
        <v>615</v>
      </c>
    </row>
    <row r="841" spans="1:2">
      <c r="A841" s="388" t="s">
        <v>526</v>
      </c>
      <c r="B841" s="389">
        <v>6</v>
      </c>
    </row>
    <row r="842" spans="1:2">
      <c r="A842" s="388" t="s">
        <v>583</v>
      </c>
      <c r="B842" s="389">
        <v>26</v>
      </c>
    </row>
    <row r="843" spans="1:2">
      <c r="A843" s="388" t="s">
        <v>525</v>
      </c>
      <c r="B843" s="389">
        <v>2</v>
      </c>
    </row>
    <row r="844" spans="1:2">
      <c r="A844" s="388" t="s">
        <v>645</v>
      </c>
      <c r="B844" s="389">
        <v>36</v>
      </c>
    </row>
    <row r="845" spans="1:2">
      <c r="A845" s="388" t="s">
        <v>765</v>
      </c>
      <c r="B845" s="389">
        <v>19</v>
      </c>
    </row>
    <row r="846" spans="1:2">
      <c r="A846" s="388" t="s">
        <v>523</v>
      </c>
      <c r="B846" s="389">
        <v>110</v>
      </c>
    </row>
    <row r="847" spans="1:2">
      <c r="A847" s="388" t="s">
        <v>522</v>
      </c>
      <c r="B847" s="389">
        <v>61</v>
      </c>
    </row>
    <row r="848" spans="1:2">
      <c r="A848" s="388" t="s">
        <v>521</v>
      </c>
      <c r="B848" s="389">
        <v>385</v>
      </c>
    </row>
    <row r="849" spans="1:2">
      <c r="A849" s="388" t="s">
        <v>759</v>
      </c>
      <c r="B849" s="389">
        <v>28</v>
      </c>
    </row>
    <row r="850" spans="1:2">
      <c r="A850" s="388" t="s">
        <v>785</v>
      </c>
      <c r="B850" s="389">
        <v>20</v>
      </c>
    </row>
    <row r="851" spans="1:2">
      <c r="A851" s="388" t="s">
        <v>646</v>
      </c>
      <c r="B851" s="389">
        <v>9</v>
      </c>
    </row>
    <row r="852" spans="1:2">
      <c r="A852" s="388" t="s">
        <v>520</v>
      </c>
      <c r="B852" s="389">
        <v>10</v>
      </c>
    </row>
    <row r="853" spans="1:2">
      <c r="A853" s="388" t="s">
        <v>519</v>
      </c>
      <c r="B853" s="389">
        <v>5</v>
      </c>
    </row>
    <row r="854" spans="1:2">
      <c r="A854" s="388" t="s">
        <v>518</v>
      </c>
      <c r="B854" s="389">
        <v>10</v>
      </c>
    </row>
    <row r="855" spans="1:2">
      <c r="A855" s="388" t="s">
        <v>517</v>
      </c>
      <c r="B855" s="389">
        <v>14</v>
      </c>
    </row>
    <row r="856" spans="1:2">
      <c r="A856" s="388" t="s">
        <v>515</v>
      </c>
      <c r="B856" s="389">
        <v>7</v>
      </c>
    </row>
    <row r="857" spans="1:2">
      <c r="A857" s="388" t="s">
        <v>776</v>
      </c>
      <c r="B857" s="389">
        <v>5</v>
      </c>
    </row>
    <row r="858" spans="1:2">
      <c r="A858" s="388" t="s">
        <v>514</v>
      </c>
      <c r="B858" s="389">
        <v>112</v>
      </c>
    </row>
    <row r="859" spans="1:2">
      <c r="A859" s="388" t="s">
        <v>579</v>
      </c>
      <c r="B859" s="389">
        <v>49</v>
      </c>
    </row>
    <row r="860" spans="1:2">
      <c r="A860" s="388" t="s">
        <v>593</v>
      </c>
      <c r="B860" s="389">
        <v>3</v>
      </c>
    </row>
    <row r="861" spans="1:2">
      <c r="A861" s="388" t="s">
        <v>768</v>
      </c>
      <c r="B861" s="389">
        <v>262</v>
      </c>
    </row>
    <row r="862" spans="1:2">
      <c r="A862" s="388" t="s">
        <v>772</v>
      </c>
      <c r="B862" s="389">
        <v>4</v>
      </c>
    </row>
    <row r="863" spans="1:2">
      <c r="A863" s="388" t="s">
        <v>512</v>
      </c>
      <c r="B863" s="389">
        <v>8</v>
      </c>
    </row>
    <row r="864" spans="1:2">
      <c r="A864" s="388" t="s">
        <v>511</v>
      </c>
      <c r="B864" s="389">
        <v>1</v>
      </c>
    </row>
    <row r="865" spans="1:2">
      <c r="A865" s="388" t="s">
        <v>510</v>
      </c>
      <c r="B865" s="389">
        <v>4</v>
      </c>
    </row>
    <row r="866" spans="1:2">
      <c r="A866" s="388" t="s">
        <v>509</v>
      </c>
      <c r="B866" s="389">
        <v>56</v>
      </c>
    </row>
    <row r="867" spans="1:2">
      <c r="A867" s="388" t="s">
        <v>760</v>
      </c>
      <c r="B867" s="389">
        <v>5</v>
      </c>
    </row>
    <row r="868" spans="1:2">
      <c r="A868" s="388" t="s">
        <v>797</v>
      </c>
      <c r="B868" s="389">
        <v>5</v>
      </c>
    </row>
    <row r="869" spans="1:2">
      <c r="A869" s="388" t="s">
        <v>502</v>
      </c>
      <c r="B869" s="389">
        <v>9</v>
      </c>
    </row>
    <row r="870" spans="1:2">
      <c r="A870" s="388" t="s">
        <v>771</v>
      </c>
      <c r="B870" s="389">
        <v>19</v>
      </c>
    </row>
    <row r="871" spans="1:2">
      <c r="A871" s="388" t="s">
        <v>763</v>
      </c>
      <c r="B871" s="389">
        <v>22</v>
      </c>
    </row>
    <row r="872" spans="1:2">
      <c r="A872" s="388" t="s">
        <v>500</v>
      </c>
      <c r="B872" s="389">
        <v>4</v>
      </c>
    </row>
    <row r="873" spans="1:2">
      <c r="A873" s="388" t="s">
        <v>499</v>
      </c>
      <c r="B873" s="389">
        <v>3</v>
      </c>
    </row>
    <row r="874" spans="1:2">
      <c r="A874" s="388" t="s">
        <v>498</v>
      </c>
      <c r="B874" s="389">
        <v>39</v>
      </c>
    </row>
    <row r="875" spans="1:2">
      <c r="A875" s="388" t="s">
        <v>497</v>
      </c>
      <c r="B875" s="389">
        <v>48</v>
      </c>
    </row>
    <row r="876" spans="1:2">
      <c r="A876" s="388" t="s">
        <v>727</v>
      </c>
      <c r="B876" s="389">
        <v>1</v>
      </c>
    </row>
    <row r="877" spans="1:2">
      <c r="A877" s="388" t="s">
        <v>494</v>
      </c>
      <c r="B877" s="389">
        <v>86</v>
      </c>
    </row>
    <row r="878" spans="1:2">
      <c r="A878" s="388" t="s">
        <v>775</v>
      </c>
      <c r="B878" s="389">
        <v>20</v>
      </c>
    </row>
    <row r="879" spans="1:2">
      <c r="A879" s="388" t="s">
        <v>704</v>
      </c>
      <c r="B879" s="389">
        <v>11</v>
      </c>
    </row>
    <row r="880" spans="1:2">
      <c r="A880" s="388" t="s">
        <v>493</v>
      </c>
      <c r="B880" s="389">
        <v>10</v>
      </c>
    </row>
    <row r="881" spans="1:2">
      <c r="A881" s="388" t="s">
        <v>492</v>
      </c>
      <c r="B881" s="389">
        <v>8</v>
      </c>
    </row>
    <row r="882" spans="1:2">
      <c r="A882" s="388" t="s">
        <v>491</v>
      </c>
      <c r="B882" s="389">
        <v>5</v>
      </c>
    </row>
    <row r="883" spans="1:2">
      <c r="A883" s="388" t="s">
        <v>490</v>
      </c>
      <c r="B883" s="389">
        <v>5</v>
      </c>
    </row>
    <row r="884" spans="1:2">
      <c r="A884" s="388" t="s">
        <v>626</v>
      </c>
      <c r="B884" s="389">
        <v>4</v>
      </c>
    </row>
    <row r="885" spans="1:2">
      <c r="A885" s="390" t="s">
        <v>817</v>
      </c>
      <c r="B885" s="389">
        <f>SUM(B886:B971)</f>
        <v>5054</v>
      </c>
    </row>
    <row r="886" spans="1:2">
      <c r="A886" s="392" t="s">
        <v>605</v>
      </c>
      <c r="B886" s="389">
        <v>9</v>
      </c>
    </row>
    <row r="887" spans="1:2">
      <c r="A887" s="392" t="s">
        <v>805</v>
      </c>
      <c r="B887" s="389">
        <v>15</v>
      </c>
    </row>
    <row r="888" spans="1:2">
      <c r="A888" s="392" t="s">
        <v>576</v>
      </c>
      <c r="B888" s="389">
        <v>3</v>
      </c>
    </row>
    <row r="889" spans="1:2">
      <c r="A889" s="392" t="s">
        <v>575</v>
      </c>
      <c r="B889" s="389">
        <v>63</v>
      </c>
    </row>
    <row r="890" spans="1:2">
      <c r="A890" s="392" t="s">
        <v>574</v>
      </c>
      <c r="B890" s="389">
        <v>4</v>
      </c>
    </row>
    <row r="891" spans="1:2">
      <c r="A891" s="392" t="s">
        <v>607</v>
      </c>
      <c r="B891" s="389">
        <v>160</v>
      </c>
    </row>
    <row r="892" spans="1:2">
      <c r="A892" s="392" t="s">
        <v>572</v>
      </c>
      <c r="B892" s="389">
        <v>11</v>
      </c>
    </row>
    <row r="893" spans="1:2">
      <c r="A893" s="392" t="s">
        <v>592</v>
      </c>
      <c r="B893" s="389">
        <v>2</v>
      </c>
    </row>
    <row r="894" spans="1:2">
      <c r="A894" s="392" t="s">
        <v>598</v>
      </c>
      <c r="B894" s="389">
        <v>225</v>
      </c>
    </row>
    <row r="895" spans="1:2">
      <c r="A895" s="392" t="s">
        <v>570</v>
      </c>
      <c r="B895" s="389">
        <v>61</v>
      </c>
    </row>
    <row r="896" spans="1:2">
      <c r="A896" s="392" t="s">
        <v>569</v>
      </c>
      <c r="B896" s="389">
        <v>10</v>
      </c>
    </row>
    <row r="897" spans="1:2">
      <c r="A897" s="392" t="s">
        <v>566</v>
      </c>
      <c r="B897" s="389">
        <v>50</v>
      </c>
    </row>
    <row r="898" spans="1:2">
      <c r="A898" s="392" t="s">
        <v>565</v>
      </c>
      <c r="B898" s="389">
        <v>22</v>
      </c>
    </row>
    <row r="899" spans="1:2">
      <c r="A899" s="392" t="s">
        <v>564</v>
      </c>
      <c r="B899" s="389">
        <v>31</v>
      </c>
    </row>
    <row r="900" spans="1:2">
      <c r="A900" s="392" t="s">
        <v>562</v>
      </c>
      <c r="B900" s="389">
        <v>27</v>
      </c>
    </row>
    <row r="901" spans="1:2">
      <c r="A901" s="392" t="s">
        <v>561</v>
      </c>
      <c r="B901" s="389">
        <v>2</v>
      </c>
    </row>
    <row r="902" spans="1:2">
      <c r="A902" s="392" t="s">
        <v>560</v>
      </c>
      <c r="B902" s="389">
        <v>14</v>
      </c>
    </row>
    <row r="903" spans="1:2">
      <c r="A903" s="392" t="s">
        <v>815</v>
      </c>
      <c r="B903" s="389">
        <v>15</v>
      </c>
    </row>
    <row r="904" spans="1:2">
      <c r="A904" s="392" t="s">
        <v>811</v>
      </c>
      <c r="B904" s="389">
        <v>6</v>
      </c>
    </row>
    <row r="905" spans="1:2">
      <c r="A905" s="392" t="s">
        <v>554</v>
      </c>
      <c r="B905" s="389">
        <v>133</v>
      </c>
    </row>
    <row r="906" spans="1:2">
      <c r="A906" s="392" t="s">
        <v>553</v>
      </c>
      <c r="B906" s="389">
        <v>23</v>
      </c>
    </row>
    <row r="907" spans="1:2">
      <c r="A907" s="392" t="s">
        <v>551</v>
      </c>
      <c r="B907" s="389">
        <v>2</v>
      </c>
    </row>
    <row r="908" spans="1:2">
      <c r="A908" s="392" t="s">
        <v>714</v>
      </c>
      <c r="B908" s="389">
        <v>100</v>
      </c>
    </row>
    <row r="909" spans="1:2">
      <c r="A909" s="392" t="s">
        <v>698</v>
      </c>
      <c r="B909" s="389">
        <v>254</v>
      </c>
    </row>
    <row r="910" spans="1:2">
      <c r="A910" s="392" t="s">
        <v>549</v>
      </c>
      <c r="B910" s="389">
        <v>36</v>
      </c>
    </row>
    <row r="911" spans="1:2">
      <c r="A911" s="392" t="s">
        <v>548</v>
      </c>
      <c r="B911" s="389">
        <v>2</v>
      </c>
    </row>
    <row r="912" spans="1:2">
      <c r="A912" s="392" t="s">
        <v>813</v>
      </c>
      <c r="B912" s="389">
        <v>32</v>
      </c>
    </row>
    <row r="913" spans="1:2">
      <c r="A913" s="392" t="s">
        <v>581</v>
      </c>
      <c r="B913" s="389">
        <v>32</v>
      </c>
    </row>
    <row r="914" spans="1:2">
      <c r="A914" s="392" t="s">
        <v>547</v>
      </c>
      <c r="B914" s="389">
        <v>403</v>
      </c>
    </row>
    <row r="915" spans="1:2">
      <c r="A915" s="392" t="s">
        <v>806</v>
      </c>
      <c r="B915" s="389">
        <v>11</v>
      </c>
    </row>
    <row r="916" spans="1:2">
      <c r="A916" s="392" t="s">
        <v>545</v>
      </c>
      <c r="B916" s="389">
        <v>15</v>
      </c>
    </row>
    <row r="917" spans="1:2">
      <c r="A917" s="392" t="s">
        <v>544</v>
      </c>
      <c r="B917" s="389">
        <v>2</v>
      </c>
    </row>
    <row r="918" spans="1:2">
      <c r="A918" s="392" t="s">
        <v>542</v>
      </c>
      <c r="B918" s="389">
        <v>89</v>
      </c>
    </row>
    <row r="919" spans="1:2">
      <c r="A919" s="392" t="s">
        <v>800</v>
      </c>
      <c r="B919" s="389">
        <v>2</v>
      </c>
    </row>
    <row r="920" spans="1:2">
      <c r="A920" s="392" t="s">
        <v>541</v>
      </c>
      <c r="B920" s="389">
        <v>9</v>
      </c>
    </row>
    <row r="921" spans="1:2">
      <c r="A921" s="392" t="s">
        <v>540</v>
      </c>
      <c r="B921" s="389">
        <v>23</v>
      </c>
    </row>
    <row r="922" spans="1:2">
      <c r="A922" s="392" t="s">
        <v>812</v>
      </c>
      <c r="B922" s="389">
        <v>4</v>
      </c>
    </row>
    <row r="923" spans="1:2">
      <c r="A923" s="392" t="s">
        <v>808</v>
      </c>
      <c r="B923" s="389">
        <v>550</v>
      </c>
    </row>
    <row r="924" spans="1:2">
      <c r="A924" s="392" t="s">
        <v>1926</v>
      </c>
      <c r="B924" s="389">
        <v>5</v>
      </c>
    </row>
    <row r="925" spans="1:2">
      <c r="A925" s="392" t="s">
        <v>807</v>
      </c>
      <c r="B925" s="389">
        <v>70</v>
      </c>
    </row>
    <row r="926" spans="1:2">
      <c r="A926" s="392" t="s">
        <v>1927</v>
      </c>
      <c r="B926" s="389">
        <v>3</v>
      </c>
    </row>
    <row r="927" spans="1:2">
      <c r="A927" s="392" t="s">
        <v>643</v>
      </c>
      <c r="B927" s="389">
        <v>10</v>
      </c>
    </row>
    <row r="928" spans="1:2">
      <c r="A928" s="392" t="s">
        <v>528</v>
      </c>
      <c r="B928" s="389">
        <v>324</v>
      </c>
    </row>
    <row r="929" spans="1:2">
      <c r="A929" s="392" t="s">
        <v>786</v>
      </c>
      <c r="B929" s="389">
        <v>76</v>
      </c>
    </row>
    <row r="930" spans="1:2">
      <c r="A930" s="392" t="s">
        <v>527</v>
      </c>
      <c r="B930" s="389">
        <v>543</v>
      </c>
    </row>
    <row r="931" spans="1:2">
      <c r="A931" s="392" t="s">
        <v>644</v>
      </c>
      <c r="B931" s="389">
        <v>43</v>
      </c>
    </row>
    <row r="932" spans="1:2">
      <c r="A932" s="392" t="s">
        <v>526</v>
      </c>
      <c r="B932" s="389">
        <v>6</v>
      </c>
    </row>
    <row r="933" spans="1:2">
      <c r="A933" s="392" t="s">
        <v>583</v>
      </c>
      <c r="B933" s="389">
        <v>32</v>
      </c>
    </row>
    <row r="934" spans="1:2">
      <c r="A934" s="392" t="s">
        <v>525</v>
      </c>
      <c r="B934" s="389">
        <v>1</v>
      </c>
    </row>
    <row r="935" spans="1:2">
      <c r="A935" s="392" t="s">
        <v>620</v>
      </c>
      <c r="B935" s="389">
        <v>8</v>
      </c>
    </row>
    <row r="936" spans="1:2">
      <c r="A936" s="392" t="s">
        <v>523</v>
      </c>
      <c r="B936" s="389">
        <v>29</v>
      </c>
    </row>
    <row r="937" spans="1:2">
      <c r="A937" s="392" t="s">
        <v>522</v>
      </c>
      <c r="B937" s="389">
        <v>60</v>
      </c>
    </row>
    <row r="938" spans="1:2">
      <c r="A938" s="392" t="s">
        <v>521</v>
      </c>
      <c r="B938" s="389">
        <v>600</v>
      </c>
    </row>
    <row r="939" spans="1:2">
      <c r="A939" s="392" t="s">
        <v>520</v>
      </c>
      <c r="B939" s="389">
        <v>13</v>
      </c>
    </row>
    <row r="940" spans="1:2">
      <c r="A940" s="392" t="s">
        <v>519</v>
      </c>
      <c r="B940" s="389">
        <v>6</v>
      </c>
    </row>
    <row r="941" spans="1:2">
      <c r="A941" s="392" t="s">
        <v>518</v>
      </c>
      <c r="B941" s="389">
        <v>10</v>
      </c>
    </row>
    <row r="942" spans="1:2">
      <c r="A942" s="392" t="s">
        <v>517</v>
      </c>
      <c r="B942" s="389">
        <v>14</v>
      </c>
    </row>
    <row r="943" spans="1:2">
      <c r="A943" s="392" t="s">
        <v>515</v>
      </c>
      <c r="B943" s="389">
        <v>6</v>
      </c>
    </row>
    <row r="944" spans="1:2">
      <c r="A944" s="392" t="s">
        <v>776</v>
      </c>
      <c r="B944" s="389">
        <v>13</v>
      </c>
    </row>
    <row r="945" spans="1:2">
      <c r="A945" s="392" t="s">
        <v>514</v>
      </c>
      <c r="B945" s="389">
        <v>125</v>
      </c>
    </row>
    <row r="946" spans="1:2">
      <c r="A946" s="392" t="s">
        <v>816</v>
      </c>
      <c r="B946" s="389">
        <v>65</v>
      </c>
    </row>
    <row r="947" spans="1:2">
      <c r="A947" s="392" t="s">
        <v>809</v>
      </c>
      <c r="B947" s="389">
        <v>14</v>
      </c>
    </row>
    <row r="948" spans="1:2">
      <c r="A948" s="392" t="s">
        <v>579</v>
      </c>
      <c r="B948" s="389">
        <v>27</v>
      </c>
    </row>
    <row r="949" spans="1:2">
      <c r="A949" s="392" t="s">
        <v>512</v>
      </c>
      <c r="B949" s="389">
        <v>10</v>
      </c>
    </row>
    <row r="950" spans="1:2">
      <c r="A950" s="392" t="s">
        <v>799</v>
      </c>
      <c r="B950" s="389">
        <v>7</v>
      </c>
    </row>
    <row r="951" spans="1:2">
      <c r="A951" s="392" t="s">
        <v>510</v>
      </c>
      <c r="B951" s="389">
        <v>2</v>
      </c>
    </row>
    <row r="952" spans="1:2">
      <c r="A952" s="392" t="s">
        <v>509</v>
      </c>
      <c r="B952" s="389">
        <v>93</v>
      </c>
    </row>
    <row r="953" spans="1:2">
      <c r="A953" s="392" t="s">
        <v>814</v>
      </c>
      <c r="B953" s="389">
        <v>26</v>
      </c>
    </row>
    <row r="954" spans="1:2">
      <c r="A954" s="392" t="s">
        <v>810</v>
      </c>
      <c r="B954" s="389">
        <v>8</v>
      </c>
    </row>
    <row r="955" spans="1:2">
      <c r="A955" s="392" t="s">
        <v>623</v>
      </c>
      <c r="B955" s="389">
        <v>4</v>
      </c>
    </row>
    <row r="956" spans="1:2">
      <c r="A956" s="392" t="s">
        <v>502</v>
      </c>
      <c r="B956" s="389">
        <v>9</v>
      </c>
    </row>
    <row r="957" spans="1:2">
      <c r="A957" s="392" t="s">
        <v>802</v>
      </c>
      <c r="B957" s="389">
        <v>44</v>
      </c>
    </row>
    <row r="958" spans="1:2">
      <c r="A958" s="392" t="s">
        <v>500</v>
      </c>
      <c r="B958" s="389">
        <v>45</v>
      </c>
    </row>
    <row r="959" spans="1:2">
      <c r="A959" s="392" t="s">
        <v>801</v>
      </c>
      <c r="B959" s="389">
        <v>57</v>
      </c>
    </row>
    <row r="960" spans="1:2">
      <c r="A960" s="392" t="s">
        <v>499</v>
      </c>
      <c r="B960" s="389">
        <v>1</v>
      </c>
    </row>
    <row r="961" spans="1:2">
      <c r="A961" s="392" t="s">
        <v>498</v>
      </c>
      <c r="B961" s="389">
        <v>39</v>
      </c>
    </row>
    <row r="962" spans="1:2">
      <c r="A962" s="392" t="s">
        <v>497</v>
      </c>
      <c r="B962" s="389">
        <v>40</v>
      </c>
    </row>
    <row r="963" spans="1:2">
      <c r="A963" s="392" t="s">
        <v>494</v>
      </c>
      <c r="B963" s="389">
        <v>58</v>
      </c>
    </row>
    <row r="964" spans="1:2">
      <c r="A964" s="392" t="s">
        <v>704</v>
      </c>
      <c r="B964" s="389">
        <v>10</v>
      </c>
    </row>
    <row r="965" spans="1:2">
      <c r="A965" s="392" t="s">
        <v>493</v>
      </c>
      <c r="B965" s="389">
        <v>10</v>
      </c>
    </row>
    <row r="966" spans="1:2">
      <c r="A966" s="392" t="s">
        <v>492</v>
      </c>
      <c r="B966" s="389">
        <v>8</v>
      </c>
    </row>
    <row r="967" spans="1:2">
      <c r="A967" s="392" t="s">
        <v>491</v>
      </c>
      <c r="B967" s="389">
        <v>5</v>
      </c>
    </row>
    <row r="968" spans="1:2">
      <c r="A968" s="392" t="s">
        <v>490</v>
      </c>
      <c r="B968" s="389">
        <v>5</v>
      </c>
    </row>
    <row r="969" spans="1:2">
      <c r="A969" s="392" t="s">
        <v>818</v>
      </c>
      <c r="B969" s="389">
        <v>8</v>
      </c>
    </row>
    <row r="970" spans="1:2">
      <c r="A970" s="392" t="s">
        <v>803</v>
      </c>
      <c r="B970" s="389">
        <v>5</v>
      </c>
    </row>
    <row r="971" spans="1:2">
      <c r="A971" s="392" t="s">
        <v>804</v>
      </c>
      <c r="B971" s="389">
        <v>5</v>
      </c>
    </row>
  </sheetData>
  <mergeCells count="3">
    <mergeCell ref="A1:B1"/>
    <mergeCell ref="A2:B2"/>
    <mergeCell ref="A3:B3"/>
  </mergeCells>
  <phoneticPr fontId="1" type="noConversion"/>
  <printOptions horizontalCentered="1"/>
  <pageMargins left="0.23622047244094491" right="0.23622047244094491" top="0.51181102362204722" bottom="0.47244094488188981" header="0.31496062992125984" footer="0.19685039370078741"/>
  <pageSetup paperSize="9" firstPageNumber="25" orientation="portrait" blackAndWhite="1" useFirstPageNumber="1" errors="blank"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55"/>
  <sheetViews>
    <sheetView showZeros="0" zoomScaleNormal="100" zoomScaleSheetLayoutView="130" workbookViewId="0">
      <selection activeCell="M18" sqref="M18"/>
    </sheetView>
  </sheetViews>
  <sheetFormatPr defaultRowHeight="14.25"/>
  <cols>
    <col min="1" max="1" width="35.5" style="86" customWidth="1"/>
    <col min="2" max="2" width="9" style="87" customWidth="1"/>
    <col min="3" max="3" width="11.125" style="87" customWidth="1"/>
    <col min="4" max="4" width="9.25" style="87" customWidth="1"/>
    <col min="5" max="5" width="11.125" style="87" customWidth="1"/>
    <col min="6" max="6" width="26.5" style="87" customWidth="1"/>
    <col min="7" max="7" width="9.625" style="87" customWidth="1"/>
    <col min="8" max="8" width="8.5" style="88" bestFit="1" customWidth="1"/>
    <col min="9" max="10" width="11.125" style="87" customWidth="1"/>
    <col min="11" max="16384" width="9" style="77"/>
  </cols>
  <sheetData>
    <row r="1" spans="1:10" ht="18" customHeight="1">
      <c r="A1" s="655" t="s">
        <v>1519</v>
      </c>
      <c r="B1" s="655"/>
      <c r="C1" s="655"/>
      <c r="D1" s="655"/>
      <c r="E1" s="655"/>
      <c r="F1" s="655"/>
      <c r="G1" s="655"/>
      <c r="H1" s="655"/>
      <c r="I1" s="376"/>
      <c r="J1" s="376"/>
    </row>
    <row r="2" spans="1:10" ht="33" customHeight="1">
      <c r="A2" s="656" t="s">
        <v>1568</v>
      </c>
      <c r="B2" s="656"/>
      <c r="C2" s="656"/>
      <c r="D2" s="656"/>
      <c r="E2" s="656"/>
      <c r="F2" s="656"/>
      <c r="G2" s="656"/>
      <c r="H2" s="656"/>
      <c r="I2" s="656"/>
      <c r="J2" s="656"/>
    </row>
    <row r="3" spans="1:10" ht="20.25" customHeight="1" thickBot="1">
      <c r="A3" s="657" t="s">
        <v>36</v>
      </c>
      <c r="B3" s="657"/>
      <c r="C3" s="657"/>
      <c r="D3" s="657"/>
      <c r="E3" s="657"/>
      <c r="F3" s="657"/>
      <c r="G3" s="657"/>
      <c r="H3" s="657"/>
      <c r="I3" s="78"/>
      <c r="J3" s="79" t="s">
        <v>26</v>
      </c>
    </row>
    <row r="4" spans="1:10" ht="36">
      <c r="A4" s="497" t="s">
        <v>32</v>
      </c>
      <c r="B4" s="238" t="s">
        <v>186</v>
      </c>
      <c r="C4" s="238" t="s">
        <v>195</v>
      </c>
      <c r="D4" s="238" t="s">
        <v>35</v>
      </c>
      <c r="E4" s="239" t="s">
        <v>190</v>
      </c>
      <c r="F4" s="498" t="s">
        <v>34</v>
      </c>
      <c r="G4" s="238" t="s">
        <v>186</v>
      </c>
      <c r="H4" s="238" t="s">
        <v>195</v>
      </c>
      <c r="I4" s="238" t="s">
        <v>35</v>
      </c>
      <c r="J4" s="241" t="s">
        <v>190</v>
      </c>
    </row>
    <row r="5" spans="1:10" ht="20.100000000000001" customHeight="1">
      <c r="A5" s="499" t="s">
        <v>33</v>
      </c>
      <c r="B5" s="158">
        <v>383403</v>
      </c>
      <c r="C5" s="158">
        <v>784336</v>
      </c>
      <c r="D5" s="158">
        <v>955971</v>
      </c>
      <c r="E5" s="171">
        <v>-19.171824269480521</v>
      </c>
      <c r="F5" s="157" t="s">
        <v>33</v>
      </c>
      <c r="G5" s="154">
        <v>383403</v>
      </c>
      <c r="H5" s="154">
        <v>784336</v>
      </c>
      <c r="I5" s="154">
        <v>955971</v>
      </c>
      <c r="J5" s="500">
        <v>-19.171824269480521</v>
      </c>
    </row>
    <row r="6" spans="1:10" ht="20.100000000000001" customHeight="1">
      <c r="A6" s="501" t="s">
        <v>3</v>
      </c>
      <c r="B6" s="154">
        <v>0</v>
      </c>
      <c r="C6" s="154">
        <v>504</v>
      </c>
      <c r="D6" s="154">
        <v>925</v>
      </c>
      <c r="E6" s="132"/>
      <c r="F6" s="159" t="s">
        <v>4</v>
      </c>
      <c r="G6" s="154">
        <v>327931</v>
      </c>
      <c r="H6" s="154">
        <v>654443</v>
      </c>
      <c r="I6" s="154">
        <v>662590</v>
      </c>
      <c r="J6" s="500">
        <v>-21.594312484394951</v>
      </c>
    </row>
    <row r="7" spans="1:10" ht="20.100000000000001" customHeight="1">
      <c r="A7" s="244" t="s">
        <v>74</v>
      </c>
      <c r="B7" s="72"/>
      <c r="C7" s="72"/>
      <c r="D7" s="72"/>
      <c r="E7" s="73"/>
      <c r="F7" s="30" t="s">
        <v>321</v>
      </c>
      <c r="G7" s="72">
        <v>0</v>
      </c>
      <c r="H7" s="72"/>
      <c r="I7" s="72"/>
      <c r="J7" s="502"/>
    </row>
    <row r="8" spans="1:10" ht="20.100000000000001" customHeight="1">
      <c r="A8" s="247" t="s">
        <v>75</v>
      </c>
      <c r="B8" s="72"/>
      <c r="C8" s="72"/>
      <c r="D8" s="72"/>
      <c r="E8" s="73"/>
      <c r="F8" s="30" t="s">
        <v>322</v>
      </c>
      <c r="G8" s="72">
        <v>3480</v>
      </c>
      <c r="H8" s="72">
        <v>3480</v>
      </c>
      <c r="I8" s="160">
        <v>2565</v>
      </c>
      <c r="J8" s="502">
        <v>-23.660714285714285</v>
      </c>
    </row>
    <row r="9" spans="1:10" ht="20.100000000000001" customHeight="1">
      <c r="A9" s="247" t="s">
        <v>76</v>
      </c>
      <c r="B9" s="72"/>
      <c r="C9" s="72"/>
      <c r="D9" s="72"/>
      <c r="E9" s="73"/>
      <c r="F9" s="30" t="s">
        <v>323</v>
      </c>
      <c r="G9" s="72">
        <v>254203</v>
      </c>
      <c r="H9" s="72">
        <v>394905</v>
      </c>
      <c r="I9" s="160">
        <v>410068</v>
      </c>
      <c r="J9" s="502">
        <v>-34.045629639160751</v>
      </c>
    </row>
    <row r="10" spans="1:10" ht="20.100000000000001" customHeight="1">
      <c r="A10" s="247" t="s">
        <v>98</v>
      </c>
      <c r="B10" s="72"/>
      <c r="C10" s="72"/>
      <c r="D10" s="72"/>
      <c r="E10" s="73"/>
      <c r="F10" s="30" t="s">
        <v>324</v>
      </c>
      <c r="G10" s="72">
        <v>18400</v>
      </c>
      <c r="H10" s="72">
        <v>23768</v>
      </c>
      <c r="I10" s="160">
        <v>19638</v>
      </c>
      <c r="J10" s="502">
        <v>367.34888148500715</v>
      </c>
    </row>
    <row r="11" spans="1:10" ht="20.100000000000001" customHeight="1">
      <c r="A11" s="247" t="s">
        <v>99</v>
      </c>
      <c r="B11" s="53"/>
      <c r="C11" s="72"/>
      <c r="D11" s="72"/>
      <c r="E11" s="73"/>
      <c r="F11" s="30" t="s">
        <v>325</v>
      </c>
      <c r="G11" s="53">
        <v>9497</v>
      </c>
      <c r="H11" s="72">
        <v>189939</v>
      </c>
      <c r="I11" s="160">
        <v>184971</v>
      </c>
      <c r="J11" s="502">
        <v>4.2501268105731835</v>
      </c>
    </row>
    <row r="12" spans="1:10" ht="20.100000000000001" customHeight="1">
      <c r="A12" s="247" t="s">
        <v>100</v>
      </c>
      <c r="B12" s="53"/>
      <c r="C12" s="72"/>
      <c r="D12" s="72"/>
      <c r="E12" s="73"/>
      <c r="F12" s="30" t="s">
        <v>326</v>
      </c>
      <c r="G12" s="53">
        <v>42349</v>
      </c>
      <c r="H12" s="72">
        <v>42349</v>
      </c>
      <c r="I12" s="160">
        <v>45346</v>
      </c>
      <c r="J12" s="502">
        <v>23.336778545395202</v>
      </c>
    </row>
    <row r="13" spans="1:10" ht="20.100000000000001" customHeight="1">
      <c r="A13" s="247" t="s">
        <v>101</v>
      </c>
      <c r="B13" s="53"/>
      <c r="C13" s="72">
        <v>91</v>
      </c>
      <c r="D13" s="72">
        <v>91</v>
      </c>
      <c r="E13" s="73"/>
      <c r="F13" s="30" t="s">
        <v>327</v>
      </c>
      <c r="G13" s="53">
        <v>2</v>
      </c>
      <c r="H13" s="72">
        <v>2</v>
      </c>
      <c r="I13" s="160">
        <v>2</v>
      </c>
      <c r="J13" s="502">
        <v>-80</v>
      </c>
    </row>
    <row r="14" spans="1:10" ht="20.100000000000001" customHeight="1">
      <c r="A14" s="247" t="s">
        <v>102</v>
      </c>
      <c r="B14" s="53"/>
      <c r="C14" s="72"/>
      <c r="D14" s="72"/>
      <c r="E14" s="73"/>
      <c r="F14" s="30"/>
      <c r="G14" s="53"/>
      <c r="H14" s="72"/>
      <c r="I14" s="160"/>
      <c r="J14" s="502"/>
    </row>
    <row r="15" spans="1:10" ht="20.100000000000001" customHeight="1">
      <c r="A15" s="247" t="s">
        <v>103</v>
      </c>
      <c r="B15" s="53"/>
      <c r="C15" s="72"/>
      <c r="D15" s="72"/>
      <c r="E15" s="73"/>
      <c r="F15" s="30"/>
      <c r="G15" s="53"/>
      <c r="H15" s="72"/>
      <c r="I15" s="72"/>
      <c r="J15" s="502"/>
    </row>
    <row r="16" spans="1:10" ht="20.100000000000001" customHeight="1">
      <c r="A16" s="247" t="s">
        <v>104</v>
      </c>
      <c r="B16" s="53"/>
      <c r="C16" s="72"/>
      <c r="D16" s="72"/>
      <c r="E16" s="73"/>
      <c r="F16" s="30"/>
      <c r="G16" s="53"/>
      <c r="H16" s="72"/>
      <c r="I16" s="72"/>
      <c r="J16" s="502"/>
    </row>
    <row r="17" spans="1:10" ht="20.100000000000001" customHeight="1">
      <c r="A17" s="503" t="s">
        <v>105</v>
      </c>
      <c r="B17" s="53"/>
      <c r="C17" s="72">
        <v>413</v>
      </c>
      <c r="D17" s="72">
        <v>834</v>
      </c>
      <c r="E17" s="73"/>
      <c r="F17" s="30"/>
      <c r="G17" s="53"/>
      <c r="H17" s="72"/>
      <c r="I17" s="72"/>
      <c r="J17" s="502"/>
    </row>
    <row r="18" spans="1:10" ht="20.100000000000001" customHeight="1">
      <c r="A18" s="503" t="s">
        <v>106</v>
      </c>
      <c r="B18" s="53"/>
      <c r="C18" s="72"/>
      <c r="D18" s="72"/>
      <c r="E18" s="73"/>
      <c r="F18" s="30"/>
      <c r="G18" s="53"/>
      <c r="H18" s="72"/>
      <c r="I18" s="72"/>
      <c r="J18" s="502"/>
    </row>
    <row r="19" spans="1:10" ht="20.100000000000001" customHeight="1">
      <c r="A19" s="503" t="s">
        <v>282</v>
      </c>
      <c r="B19" s="81"/>
      <c r="C19" s="81"/>
      <c r="D19" s="81"/>
      <c r="E19" s="73"/>
      <c r="F19" s="30"/>
      <c r="G19" s="81"/>
      <c r="H19" s="81"/>
      <c r="I19" s="81"/>
      <c r="J19" s="502"/>
    </row>
    <row r="20" spans="1:10" ht="20.100000000000001" customHeight="1">
      <c r="A20" s="501" t="s">
        <v>23</v>
      </c>
      <c r="B20" s="161">
        <v>383403</v>
      </c>
      <c r="C20" s="161">
        <v>783832</v>
      </c>
      <c r="D20" s="161">
        <v>955046</v>
      </c>
      <c r="E20" s="171">
        <v>-19.15919454270432</v>
      </c>
      <c r="F20" s="159" t="s">
        <v>24</v>
      </c>
      <c r="G20" s="161">
        <v>55472</v>
      </c>
      <c r="H20" s="161">
        <v>129893</v>
      </c>
      <c r="I20" s="161">
        <v>293381</v>
      </c>
      <c r="J20" s="500">
        <v>-13.108597593301759</v>
      </c>
    </row>
    <row r="21" spans="1:10" ht="20.100000000000001" customHeight="1">
      <c r="A21" s="503" t="s">
        <v>305</v>
      </c>
      <c r="B21" s="82">
        <v>342108</v>
      </c>
      <c r="C21" s="83">
        <v>562537</v>
      </c>
      <c r="D21" s="83">
        <v>733751</v>
      </c>
      <c r="E21" s="133">
        <v>-6.6758326666573398</v>
      </c>
      <c r="F21" s="84" t="s">
        <v>460</v>
      </c>
      <c r="G21" s="82">
        <v>1</v>
      </c>
      <c r="H21" s="83">
        <v>1</v>
      </c>
      <c r="I21" s="83">
        <v>191</v>
      </c>
      <c r="J21" s="502">
        <v>-45.584045584045583</v>
      </c>
    </row>
    <row r="22" spans="1:10" ht="20.100000000000001" customHeight="1">
      <c r="A22" s="249" t="s">
        <v>463</v>
      </c>
      <c r="B22" s="83">
        <v>800</v>
      </c>
      <c r="C22" s="83">
        <v>180800</v>
      </c>
      <c r="D22" s="83">
        <v>180800</v>
      </c>
      <c r="E22" s="133">
        <v>-45.705705705705704</v>
      </c>
      <c r="F22" s="80" t="s">
        <v>466</v>
      </c>
      <c r="G22" s="83">
        <v>54671</v>
      </c>
      <c r="H22" s="83">
        <v>129092</v>
      </c>
      <c r="I22" s="83">
        <v>135508</v>
      </c>
      <c r="J22" s="502">
        <v>1.2803169027243171</v>
      </c>
    </row>
    <row r="23" spans="1:10" ht="20.100000000000001" customHeight="1">
      <c r="A23" s="249" t="s">
        <v>44</v>
      </c>
      <c r="B23" s="83"/>
      <c r="C23" s="83">
        <v>180000</v>
      </c>
      <c r="D23" s="83">
        <v>180000</v>
      </c>
      <c r="E23" s="133">
        <v>10.429447852760736</v>
      </c>
      <c r="F23" s="75" t="s">
        <v>467</v>
      </c>
      <c r="G23" s="83">
        <v>800</v>
      </c>
      <c r="H23" s="83">
        <v>800</v>
      </c>
      <c r="I23" s="83">
        <v>800</v>
      </c>
      <c r="J23" s="502">
        <v>-99.50920245398774</v>
      </c>
    </row>
    <row r="24" spans="1:10" ht="20.100000000000001" customHeight="1">
      <c r="A24" s="249" t="s">
        <v>245</v>
      </c>
      <c r="B24" s="82">
        <v>800</v>
      </c>
      <c r="C24" s="83">
        <v>800</v>
      </c>
      <c r="D24" s="83">
        <v>800</v>
      </c>
      <c r="E24" s="133">
        <v>-99.529411764705884</v>
      </c>
      <c r="F24" s="75" t="s">
        <v>96</v>
      </c>
      <c r="G24" s="83">
        <v>800</v>
      </c>
      <c r="H24" s="83">
        <v>800</v>
      </c>
      <c r="I24" s="83">
        <v>800</v>
      </c>
      <c r="J24" s="502">
        <v>-99.50920245398774</v>
      </c>
    </row>
    <row r="25" spans="1:10" ht="20.100000000000001" customHeight="1">
      <c r="A25" s="503" t="s">
        <v>464</v>
      </c>
      <c r="B25" s="83">
        <v>40495</v>
      </c>
      <c r="C25" s="83">
        <v>40495</v>
      </c>
      <c r="D25" s="83">
        <v>40495</v>
      </c>
      <c r="E25" s="133">
        <v>-34.845218174797274</v>
      </c>
      <c r="F25" s="80" t="s">
        <v>468</v>
      </c>
      <c r="G25" s="83"/>
      <c r="H25" s="83"/>
      <c r="I25" s="83">
        <v>156882</v>
      </c>
      <c r="J25" s="502">
        <v>287.41079145573531</v>
      </c>
    </row>
    <row r="26" spans="1:10" ht="20.100000000000001" customHeight="1" thickBot="1">
      <c r="A26" s="504" t="s">
        <v>465</v>
      </c>
      <c r="B26" s="505"/>
      <c r="C26" s="505"/>
      <c r="D26" s="506">
        <v>0</v>
      </c>
      <c r="E26" s="507"/>
      <c r="F26" s="505"/>
      <c r="G26" s="505"/>
      <c r="H26" s="505"/>
      <c r="I26" s="506"/>
      <c r="J26" s="508"/>
    </row>
    <row r="27" spans="1:10" ht="37.5" customHeight="1">
      <c r="A27" s="658" t="s">
        <v>1623</v>
      </c>
      <c r="B27" s="658"/>
      <c r="C27" s="658"/>
      <c r="D27" s="658"/>
      <c r="E27" s="658"/>
      <c r="F27" s="658"/>
      <c r="G27" s="658"/>
      <c r="H27" s="658"/>
      <c r="I27" s="658"/>
      <c r="J27" s="658"/>
    </row>
    <row r="28" spans="1:10" ht="20.100000000000001" customHeight="1">
      <c r="G28" s="77"/>
    </row>
    <row r="29" spans="1:10" ht="20.100000000000001" customHeight="1">
      <c r="G29" s="77"/>
    </row>
    <row r="30" spans="1:10" ht="20.100000000000001" customHeight="1"/>
    <row r="31" spans="1:10" ht="20.100000000000001" customHeight="1"/>
    <row r="32" spans="1:10" s="86" customFormat="1" ht="20.100000000000001" customHeight="1">
      <c r="B32" s="87"/>
      <c r="C32" s="87"/>
      <c r="D32" s="87"/>
      <c r="E32" s="87"/>
      <c r="F32" s="87"/>
      <c r="G32" s="87"/>
      <c r="H32" s="88"/>
      <c r="I32" s="87"/>
      <c r="J32" s="87"/>
    </row>
    <row r="33" spans="2:10" s="86" customFormat="1" ht="20.100000000000001" customHeight="1">
      <c r="B33" s="87"/>
      <c r="C33" s="87"/>
      <c r="D33" s="87"/>
      <c r="E33" s="87"/>
      <c r="F33" s="87"/>
      <c r="G33" s="87"/>
      <c r="H33" s="88"/>
      <c r="I33" s="87"/>
      <c r="J33" s="87"/>
    </row>
    <row r="34" spans="2:10" s="86" customFormat="1" ht="20.100000000000001" customHeight="1">
      <c r="B34" s="87"/>
      <c r="C34" s="87"/>
      <c r="D34" s="87"/>
      <c r="E34" s="87"/>
      <c r="F34" s="87"/>
      <c r="G34" s="87"/>
      <c r="H34" s="88"/>
      <c r="I34" s="87"/>
      <c r="J34" s="87"/>
    </row>
    <row r="35" spans="2:10" s="86" customFormat="1" ht="20.100000000000001" customHeight="1">
      <c r="B35" s="87"/>
      <c r="C35" s="87"/>
      <c r="D35" s="87"/>
      <c r="E35" s="87"/>
      <c r="F35" s="87"/>
      <c r="G35" s="87"/>
      <c r="H35" s="88"/>
      <c r="I35" s="87"/>
      <c r="J35" s="87"/>
    </row>
    <row r="36" spans="2:10" s="86" customFormat="1" ht="20.100000000000001" customHeight="1">
      <c r="B36" s="87"/>
      <c r="C36" s="87"/>
      <c r="D36" s="87"/>
      <c r="E36" s="87"/>
      <c r="F36" s="87"/>
      <c r="G36" s="87"/>
      <c r="H36" s="88"/>
      <c r="I36" s="87"/>
      <c r="J36" s="87"/>
    </row>
    <row r="37" spans="2:10" s="86" customFormat="1" ht="20.100000000000001" customHeight="1">
      <c r="B37" s="87"/>
      <c r="C37" s="87"/>
      <c r="D37" s="87"/>
      <c r="E37" s="87"/>
      <c r="F37" s="87"/>
      <c r="G37" s="87"/>
      <c r="H37" s="88"/>
      <c r="I37" s="87"/>
      <c r="J37" s="87"/>
    </row>
    <row r="38" spans="2:10" s="86" customFormat="1" ht="20.100000000000001" customHeight="1">
      <c r="B38" s="87"/>
      <c r="C38" s="87"/>
      <c r="D38" s="87"/>
      <c r="E38" s="87"/>
      <c r="F38" s="87"/>
      <c r="G38" s="87"/>
      <c r="H38" s="88"/>
      <c r="I38" s="87"/>
      <c r="J38" s="87"/>
    </row>
    <row r="39" spans="2:10" s="86" customFormat="1" ht="20.100000000000001" customHeight="1">
      <c r="B39" s="87"/>
      <c r="C39" s="87"/>
      <c r="D39" s="87"/>
      <c r="E39" s="87"/>
      <c r="F39" s="87"/>
      <c r="G39" s="87"/>
      <c r="H39" s="88"/>
      <c r="I39" s="87"/>
      <c r="J39" s="87"/>
    </row>
    <row r="40" spans="2:10" s="86" customFormat="1" ht="20.100000000000001" customHeight="1">
      <c r="B40" s="87"/>
      <c r="C40" s="87"/>
      <c r="D40" s="87"/>
      <c r="E40" s="87"/>
      <c r="F40" s="87"/>
      <c r="G40" s="87"/>
      <c r="H40" s="88"/>
      <c r="I40" s="87"/>
      <c r="J40" s="87"/>
    </row>
    <row r="41" spans="2:10" s="86" customFormat="1" ht="20.100000000000001" customHeight="1">
      <c r="B41" s="87"/>
      <c r="C41" s="87"/>
      <c r="D41" s="87"/>
      <c r="E41" s="87"/>
      <c r="F41" s="87"/>
      <c r="G41" s="87"/>
      <c r="H41" s="88"/>
      <c r="I41" s="87"/>
      <c r="J41" s="87"/>
    </row>
    <row r="42" spans="2:10" s="86" customFormat="1" ht="20.100000000000001" customHeight="1">
      <c r="B42" s="87"/>
      <c r="C42" s="87"/>
      <c r="D42" s="87"/>
      <c r="E42" s="87"/>
      <c r="F42" s="87"/>
      <c r="G42" s="87"/>
      <c r="H42" s="88"/>
      <c r="I42" s="87"/>
      <c r="J42" s="87"/>
    </row>
    <row r="43" spans="2:10" s="86" customFormat="1" ht="20.100000000000001" customHeight="1">
      <c r="B43" s="87"/>
      <c r="C43" s="87"/>
      <c r="D43" s="87"/>
      <c r="E43" s="87"/>
      <c r="F43" s="87"/>
      <c r="G43" s="87"/>
      <c r="H43" s="88"/>
      <c r="I43" s="87"/>
      <c r="J43" s="87"/>
    </row>
    <row r="44" spans="2:10" s="86" customFormat="1" ht="20.100000000000001" customHeight="1">
      <c r="B44" s="87"/>
      <c r="C44" s="87"/>
      <c r="D44" s="87"/>
      <c r="E44" s="87"/>
      <c r="F44" s="87"/>
      <c r="G44" s="87"/>
      <c r="H44" s="88"/>
      <c r="I44" s="87"/>
      <c r="J44" s="87"/>
    </row>
    <row r="45" spans="2:10" s="86" customFormat="1" ht="20.100000000000001" customHeight="1">
      <c r="B45" s="87"/>
      <c r="C45" s="87"/>
      <c r="D45" s="87"/>
      <c r="E45" s="87"/>
      <c r="F45" s="87"/>
      <c r="G45" s="87"/>
      <c r="H45" s="88"/>
      <c r="I45" s="87"/>
      <c r="J45" s="87"/>
    </row>
    <row r="46" spans="2:10" s="86" customFormat="1" ht="20.100000000000001" customHeight="1">
      <c r="B46" s="87"/>
      <c r="C46" s="87"/>
      <c r="D46" s="87"/>
      <c r="E46" s="87"/>
      <c r="F46" s="87"/>
      <c r="G46" s="87"/>
      <c r="H46" s="88"/>
      <c r="I46" s="87"/>
      <c r="J46" s="87"/>
    </row>
    <row r="47" spans="2:10" s="86" customFormat="1" ht="20.100000000000001" customHeight="1">
      <c r="B47" s="87"/>
      <c r="C47" s="87"/>
      <c r="D47" s="87"/>
      <c r="E47" s="87"/>
      <c r="F47" s="87"/>
      <c r="G47" s="87"/>
      <c r="H47" s="88"/>
      <c r="I47" s="87"/>
      <c r="J47" s="87"/>
    </row>
    <row r="48" spans="2:10" ht="20.100000000000001" customHeight="1"/>
    <row r="49" spans="2:10" s="86" customFormat="1" ht="20.100000000000001" customHeight="1">
      <c r="B49" s="87"/>
      <c r="C49" s="87"/>
      <c r="D49" s="87"/>
      <c r="E49" s="87"/>
      <c r="F49" s="87"/>
      <c r="G49" s="87"/>
      <c r="H49" s="88"/>
      <c r="I49" s="87"/>
      <c r="J49" s="87"/>
    </row>
    <row r="50" spans="2:10" s="86" customFormat="1" ht="20.100000000000001" customHeight="1">
      <c r="B50" s="87"/>
      <c r="C50" s="87"/>
      <c r="D50" s="87"/>
      <c r="E50" s="87"/>
      <c r="F50" s="87"/>
      <c r="G50" s="87"/>
      <c r="H50" s="88"/>
      <c r="I50" s="87"/>
      <c r="J50" s="87"/>
    </row>
    <row r="51" spans="2:10" s="86" customFormat="1" ht="20.100000000000001" customHeight="1">
      <c r="B51" s="87"/>
      <c r="C51" s="87"/>
      <c r="D51" s="87"/>
      <c r="E51" s="87"/>
      <c r="F51" s="87"/>
      <c r="G51" s="87"/>
      <c r="H51" s="88"/>
      <c r="I51" s="87"/>
      <c r="J51" s="87"/>
    </row>
    <row r="52" spans="2:10" s="86" customFormat="1" ht="20.100000000000001" customHeight="1">
      <c r="B52" s="87"/>
      <c r="C52" s="87"/>
      <c r="D52" s="87"/>
      <c r="E52" s="87"/>
      <c r="F52" s="87"/>
      <c r="G52" s="87"/>
      <c r="H52" s="88"/>
      <c r="I52" s="87"/>
      <c r="J52" s="87"/>
    </row>
    <row r="53" spans="2:10" s="86" customFormat="1" ht="20.100000000000001" customHeight="1">
      <c r="B53" s="87"/>
      <c r="C53" s="87"/>
      <c r="D53" s="87"/>
      <c r="E53" s="87"/>
      <c r="F53" s="87"/>
      <c r="G53" s="87"/>
      <c r="H53" s="88"/>
      <c r="I53" s="87"/>
      <c r="J53" s="87"/>
    </row>
    <row r="54" spans="2:10" s="86" customFormat="1" ht="20.100000000000001" customHeight="1">
      <c r="B54" s="87"/>
      <c r="C54" s="87"/>
      <c r="D54" s="87"/>
      <c r="E54" s="87"/>
      <c r="F54" s="87"/>
      <c r="G54" s="87"/>
      <c r="H54" s="88"/>
      <c r="I54" s="87"/>
      <c r="J54" s="87"/>
    </row>
    <row r="55" spans="2:10" s="86" customFormat="1" ht="20.100000000000001" customHeight="1">
      <c r="B55" s="87"/>
      <c r="C55" s="87"/>
      <c r="D55" s="87"/>
      <c r="E55" s="87"/>
      <c r="F55" s="87"/>
      <c r="G55" s="87"/>
      <c r="H55" s="88"/>
      <c r="I55" s="87"/>
      <c r="J55" s="87"/>
    </row>
  </sheetData>
  <mergeCells count="4">
    <mergeCell ref="A1:H1"/>
    <mergeCell ref="A2:J2"/>
    <mergeCell ref="A3:H3"/>
    <mergeCell ref="A27:J27"/>
  </mergeCells>
  <phoneticPr fontId="1" type="noConversion"/>
  <printOptions horizontalCentered="1"/>
  <pageMargins left="0.15748031496062992" right="0.15748031496062992" top="0.51181102362204722" bottom="0.31496062992125984" header="0.31496062992125984" footer="0.31496062992125984"/>
  <pageSetup paperSize="9" scale="75" firstPageNumber="27" fitToHeight="0" orientation="landscape" blackAndWhite="1" useFirstPageNumber="1" errors="blank"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FF00"/>
  </sheetPr>
  <dimension ref="A1:P56"/>
  <sheetViews>
    <sheetView showZeros="0" zoomScaleNormal="100" zoomScaleSheetLayoutView="130" workbookViewId="0">
      <selection activeCell="S12" sqref="S12"/>
    </sheetView>
  </sheetViews>
  <sheetFormatPr defaultRowHeight="14.25"/>
  <cols>
    <col min="1" max="1" width="38.875" style="86" customWidth="1"/>
    <col min="2" max="2" width="9" style="87" customWidth="1"/>
    <col min="3" max="3" width="11.125" style="87" customWidth="1"/>
    <col min="4" max="4" width="9.25" style="87" customWidth="1"/>
    <col min="5" max="5" width="11.125" style="87" customWidth="1"/>
    <col min="6" max="6" width="24.125" style="87" customWidth="1"/>
    <col min="7" max="7" width="9.625" style="87" customWidth="1"/>
    <col min="8" max="8" width="8.5" style="88" bestFit="1" customWidth="1"/>
    <col min="9" max="10" width="11.125" style="87" customWidth="1"/>
    <col min="11" max="11" width="11.75" style="87" hidden="1" customWidth="1"/>
    <col min="12" max="12" width="10.75" style="77" hidden="1" customWidth="1"/>
    <col min="13" max="15" width="9" style="77" hidden="1" customWidth="1"/>
    <col min="16" max="16" width="9" style="77" customWidth="1"/>
    <col min="17" max="16384" width="9" style="77"/>
  </cols>
  <sheetData>
    <row r="1" spans="1:11" ht="18" customHeight="1">
      <c r="A1" s="655" t="s">
        <v>1539</v>
      </c>
      <c r="B1" s="655"/>
      <c r="C1" s="655"/>
      <c r="D1" s="655"/>
      <c r="E1" s="655"/>
      <c r="F1" s="655"/>
      <c r="G1" s="655"/>
      <c r="H1" s="655"/>
      <c r="I1" s="76"/>
      <c r="J1" s="76"/>
      <c r="K1" s="76"/>
    </row>
    <row r="2" spans="1:11" ht="33" customHeight="1">
      <c r="A2" s="656" t="s">
        <v>483</v>
      </c>
      <c r="B2" s="656"/>
      <c r="C2" s="656"/>
      <c r="D2" s="656"/>
      <c r="E2" s="656"/>
      <c r="F2" s="656"/>
      <c r="G2" s="656"/>
      <c r="H2" s="656"/>
      <c r="I2" s="656"/>
      <c r="J2" s="656"/>
      <c r="K2" s="169"/>
    </row>
    <row r="3" spans="1:11" ht="20.25" customHeight="1" thickBot="1">
      <c r="A3" s="657" t="s">
        <v>36</v>
      </c>
      <c r="B3" s="657"/>
      <c r="C3" s="657"/>
      <c r="D3" s="657"/>
      <c r="E3" s="657"/>
      <c r="F3" s="657"/>
      <c r="G3" s="657"/>
      <c r="H3" s="657"/>
      <c r="I3" s="78"/>
      <c r="J3" s="79" t="s">
        <v>26</v>
      </c>
      <c r="K3" s="87" t="e">
        <f>#REF!-#REF!</f>
        <v>#REF!</v>
      </c>
    </row>
    <row r="4" spans="1:11" ht="36">
      <c r="A4" s="497" t="s">
        <v>32</v>
      </c>
      <c r="B4" s="238" t="s">
        <v>186</v>
      </c>
      <c r="C4" s="238" t="s">
        <v>195</v>
      </c>
      <c r="D4" s="238" t="s">
        <v>35</v>
      </c>
      <c r="E4" s="239" t="s">
        <v>190</v>
      </c>
      <c r="F4" s="498" t="s">
        <v>34</v>
      </c>
      <c r="G4" s="238" t="s">
        <v>186</v>
      </c>
      <c r="H4" s="238" t="s">
        <v>195</v>
      </c>
      <c r="I4" s="238" t="s">
        <v>35</v>
      </c>
      <c r="J4" s="241" t="s">
        <v>190</v>
      </c>
      <c r="K4" s="77"/>
    </row>
    <row r="5" spans="1:11" ht="20.100000000000001" customHeight="1">
      <c r="A5" s="499" t="s">
        <v>33</v>
      </c>
      <c r="B5" s="158">
        <v>377317</v>
      </c>
      <c r="C5" s="161">
        <v>778250</v>
      </c>
      <c r="D5" s="161">
        <v>949927</v>
      </c>
      <c r="E5" s="171">
        <v>-19.157144206653623</v>
      </c>
      <c r="F5" s="157" t="s">
        <v>33</v>
      </c>
      <c r="G5" s="154">
        <v>377317</v>
      </c>
      <c r="H5" s="154">
        <v>778250</v>
      </c>
      <c r="I5" s="154">
        <v>949927</v>
      </c>
      <c r="J5" s="500">
        <v>-19.157144206653623</v>
      </c>
      <c r="K5" s="77"/>
    </row>
    <row r="6" spans="1:11" ht="20.100000000000001" customHeight="1">
      <c r="A6" s="501" t="s">
        <v>3</v>
      </c>
      <c r="B6" s="154">
        <v>0</v>
      </c>
      <c r="C6" s="154">
        <v>504</v>
      </c>
      <c r="D6" s="154">
        <v>925</v>
      </c>
      <c r="E6" s="132"/>
      <c r="F6" s="159" t="s">
        <v>4</v>
      </c>
      <c r="G6" s="154">
        <v>321845</v>
      </c>
      <c r="H6" s="154">
        <v>634567</v>
      </c>
      <c r="I6" s="154">
        <v>649043</v>
      </c>
      <c r="J6" s="500">
        <v>-21.756799112739898</v>
      </c>
      <c r="K6" s="77"/>
    </row>
    <row r="7" spans="1:11" ht="20.100000000000001" customHeight="1">
      <c r="A7" s="244" t="s">
        <v>74</v>
      </c>
      <c r="B7" s="72"/>
      <c r="C7" s="72"/>
      <c r="D7" s="72"/>
      <c r="E7" s="73"/>
      <c r="F7" s="30" t="s">
        <v>321</v>
      </c>
      <c r="G7" s="72">
        <v>0</v>
      </c>
      <c r="H7" s="72"/>
      <c r="I7" s="72"/>
      <c r="J7" s="502"/>
      <c r="K7" s="77"/>
    </row>
    <row r="8" spans="1:11" ht="20.100000000000001" customHeight="1">
      <c r="A8" s="247" t="s">
        <v>75</v>
      </c>
      <c r="B8" s="72"/>
      <c r="C8" s="72"/>
      <c r="D8" s="72"/>
      <c r="E8" s="73"/>
      <c r="F8" s="30" t="s">
        <v>322</v>
      </c>
      <c r="G8" s="72">
        <v>2185</v>
      </c>
      <c r="H8" s="72">
        <v>898</v>
      </c>
      <c r="I8" s="160">
        <v>518</v>
      </c>
      <c r="J8" s="502">
        <v>3.1872509960159361</v>
      </c>
      <c r="K8" s="77"/>
    </row>
    <row r="9" spans="1:11" ht="20.100000000000001" customHeight="1">
      <c r="A9" s="247" t="s">
        <v>76</v>
      </c>
      <c r="B9" s="72"/>
      <c r="C9" s="72"/>
      <c r="D9" s="72"/>
      <c r="E9" s="73"/>
      <c r="F9" s="30" t="s">
        <v>323</v>
      </c>
      <c r="G9" s="72">
        <v>251785</v>
      </c>
      <c r="H9" s="72">
        <v>383976</v>
      </c>
      <c r="I9" s="160">
        <v>401974</v>
      </c>
      <c r="J9" s="502">
        <v>-34.447899832521486</v>
      </c>
      <c r="K9" s="77"/>
    </row>
    <row r="10" spans="1:11" ht="20.100000000000001" customHeight="1">
      <c r="A10" s="247" t="s">
        <v>98</v>
      </c>
      <c r="B10" s="72"/>
      <c r="C10" s="72"/>
      <c r="D10" s="72"/>
      <c r="E10" s="73"/>
      <c r="F10" s="30" t="s">
        <v>324</v>
      </c>
      <c r="G10" s="72">
        <v>16283</v>
      </c>
      <c r="H10" s="72">
        <v>18350</v>
      </c>
      <c r="I10" s="160">
        <v>17459</v>
      </c>
      <c r="J10" s="502">
        <v>539.52380952380952</v>
      </c>
      <c r="K10" s="77"/>
    </row>
    <row r="11" spans="1:11" ht="20.100000000000001" customHeight="1">
      <c r="A11" s="247" t="s">
        <v>99</v>
      </c>
      <c r="B11" s="53"/>
      <c r="C11" s="72"/>
      <c r="D11" s="72"/>
      <c r="E11" s="73"/>
      <c r="F11" s="30" t="s">
        <v>325</v>
      </c>
      <c r="G11" s="53">
        <v>9241</v>
      </c>
      <c r="H11" s="72">
        <v>188992</v>
      </c>
      <c r="I11" s="160">
        <v>183744</v>
      </c>
      <c r="J11" s="502">
        <v>5.1570109824703971</v>
      </c>
      <c r="K11" s="77"/>
    </row>
    <row r="12" spans="1:11" ht="20.100000000000001" customHeight="1">
      <c r="A12" s="247" t="s">
        <v>100</v>
      </c>
      <c r="B12" s="53"/>
      <c r="C12" s="72"/>
      <c r="D12" s="72"/>
      <c r="E12" s="73"/>
      <c r="F12" s="30" t="s">
        <v>326</v>
      </c>
      <c r="G12" s="53">
        <v>42349</v>
      </c>
      <c r="H12" s="72">
        <v>42349</v>
      </c>
      <c r="I12" s="160">
        <v>45346</v>
      </c>
      <c r="J12" s="502">
        <v>23.336778545395202</v>
      </c>
      <c r="K12" s="77"/>
    </row>
    <row r="13" spans="1:11" ht="20.100000000000001" customHeight="1">
      <c r="A13" s="247" t="s">
        <v>101</v>
      </c>
      <c r="B13" s="53"/>
      <c r="C13" s="72">
        <v>91</v>
      </c>
      <c r="D13" s="72">
        <v>91</v>
      </c>
      <c r="E13" s="73"/>
      <c r="F13" s="30" t="s">
        <v>327</v>
      </c>
      <c r="G13" s="53">
        <v>2</v>
      </c>
      <c r="H13" s="72">
        <v>2</v>
      </c>
      <c r="I13" s="160">
        <v>2</v>
      </c>
      <c r="J13" s="502">
        <v>-80</v>
      </c>
      <c r="K13" s="77"/>
    </row>
    <row r="14" spans="1:11" ht="20.100000000000001" customHeight="1">
      <c r="A14" s="247" t="s">
        <v>102</v>
      </c>
      <c r="B14" s="53"/>
      <c r="C14" s="72"/>
      <c r="D14" s="72"/>
      <c r="E14" s="73"/>
      <c r="F14" s="30"/>
      <c r="G14" s="53"/>
      <c r="H14" s="72"/>
      <c r="I14" s="160"/>
      <c r="J14" s="502"/>
      <c r="K14" s="77"/>
    </row>
    <row r="15" spans="1:11" ht="20.100000000000001" customHeight="1">
      <c r="A15" s="247" t="s">
        <v>103</v>
      </c>
      <c r="B15" s="53"/>
      <c r="C15" s="72"/>
      <c r="D15" s="72"/>
      <c r="E15" s="73"/>
      <c r="F15" s="30"/>
      <c r="G15" s="53"/>
      <c r="H15" s="72"/>
      <c r="I15" s="72"/>
      <c r="J15" s="502"/>
      <c r="K15" s="77"/>
    </row>
    <row r="16" spans="1:11" ht="20.100000000000001" customHeight="1">
      <c r="A16" s="247" t="s">
        <v>104</v>
      </c>
      <c r="B16" s="53"/>
      <c r="C16" s="72"/>
      <c r="D16" s="72"/>
      <c r="E16" s="73"/>
      <c r="F16" s="30"/>
      <c r="G16" s="53"/>
      <c r="H16" s="72"/>
      <c r="I16" s="72"/>
      <c r="J16" s="502"/>
      <c r="K16" s="77"/>
    </row>
    <row r="17" spans="1:16" ht="20.100000000000001" customHeight="1">
      <c r="A17" s="503" t="s">
        <v>105</v>
      </c>
      <c r="B17" s="53"/>
      <c r="C17" s="72">
        <v>413</v>
      </c>
      <c r="D17" s="72">
        <v>834</v>
      </c>
      <c r="E17" s="73"/>
      <c r="F17" s="30"/>
      <c r="G17" s="53"/>
      <c r="H17" s="72"/>
      <c r="I17" s="72"/>
      <c r="J17" s="502"/>
      <c r="K17" s="77"/>
    </row>
    <row r="18" spans="1:16" ht="20.100000000000001" customHeight="1">
      <c r="A18" s="503" t="s">
        <v>106</v>
      </c>
      <c r="B18" s="53"/>
      <c r="C18" s="72"/>
      <c r="D18" s="72"/>
      <c r="E18" s="73"/>
      <c r="F18" s="30"/>
      <c r="G18" s="53"/>
      <c r="H18" s="72"/>
      <c r="I18" s="72"/>
      <c r="J18" s="502"/>
      <c r="K18" s="77"/>
    </row>
    <row r="19" spans="1:16" ht="20.100000000000001" customHeight="1">
      <c r="A19" s="503" t="s">
        <v>282</v>
      </c>
      <c r="B19" s="81"/>
      <c r="C19" s="81"/>
      <c r="D19" s="81"/>
      <c r="E19" s="73"/>
      <c r="F19" s="30"/>
      <c r="G19" s="81"/>
      <c r="H19" s="81"/>
      <c r="I19" s="81"/>
      <c r="J19" s="502"/>
      <c r="K19" s="77"/>
    </row>
    <row r="20" spans="1:16" ht="20.100000000000001" customHeight="1">
      <c r="A20" s="501" t="s">
        <v>23</v>
      </c>
      <c r="B20" s="161">
        <v>377317</v>
      </c>
      <c r="C20" s="158">
        <v>777746</v>
      </c>
      <c r="D20" s="161">
        <v>949002</v>
      </c>
      <c r="E20" s="171">
        <v>-19.144415097554742</v>
      </c>
      <c r="F20" s="159" t="s">
        <v>24</v>
      </c>
      <c r="G20" s="161">
        <v>55472</v>
      </c>
      <c r="H20" s="161">
        <v>143683</v>
      </c>
      <c r="I20" s="161">
        <v>300884</v>
      </c>
      <c r="J20" s="500">
        <v>-12.915727231417995</v>
      </c>
      <c r="K20" s="77"/>
    </row>
    <row r="21" spans="1:16" ht="20.100000000000001" customHeight="1">
      <c r="A21" s="503" t="s">
        <v>305</v>
      </c>
      <c r="B21" s="82">
        <v>342108</v>
      </c>
      <c r="C21" s="83">
        <v>562537</v>
      </c>
      <c r="D21" s="83">
        <v>733751</v>
      </c>
      <c r="E21" s="133">
        <v>-6.6758326666573398</v>
      </c>
      <c r="F21" s="84" t="s">
        <v>460</v>
      </c>
      <c r="G21" s="82">
        <v>1</v>
      </c>
      <c r="H21" s="83">
        <v>1</v>
      </c>
      <c r="I21" s="83">
        <v>191</v>
      </c>
      <c r="J21" s="502">
        <v>-45.584045584045583</v>
      </c>
      <c r="K21" s="77"/>
    </row>
    <row r="22" spans="1:16" ht="20.100000000000001" customHeight="1">
      <c r="A22" s="503" t="s">
        <v>469</v>
      </c>
      <c r="B22" s="83"/>
      <c r="C22" s="83"/>
      <c r="D22" s="83">
        <v>42</v>
      </c>
      <c r="E22" s="133"/>
      <c r="F22" s="85" t="s">
        <v>470</v>
      </c>
      <c r="G22" s="162"/>
      <c r="H22" s="83">
        <v>13790</v>
      </c>
      <c r="I22" s="83">
        <v>16525</v>
      </c>
      <c r="J22" s="502"/>
      <c r="K22" s="77"/>
    </row>
    <row r="23" spans="1:16" ht="20.100000000000001" customHeight="1">
      <c r="A23" s="249" t="s">
        <v>147</v>
      </c>
      <c r="B23" s="83">
        <v>800</v>
      </c>
      <c r="C23" s="83">
        <v>180800</v>
      </c>
      <c r="D23" s="83">
        <v>180800</v>
      </c>
      <c r="E23" s="133">
        <v>-45.705705705705704</v>
      </c>
      <c r="F23" s="80" t="s">
        <v>383</v>
      </c>
      <c r="G23" s="83">
        <v>54671</v>
      </c>
      <c r="H23" s="83">
        <v>129092</v>
      </c>
      <c r="I23" s="83">
        <v>134607</v>
      </c>
      <c r="J23" s="502">
        <v>1.3324600826576933</v>
      </c>
      <c r="K23" s="77"/>
      <c r="P23" s="87"/>
    </row>
    <row r="24" spans="1:16" ht="20.100000000000001" customHeight="1">
      <c r="A24" s="249" t="s">
        <v>44</v>
      </c>
      <c r="B24" s="83"/>
      <c r="C24" s="83">
        <v>180000</v>
      </c>
      <c r="D24" s="83">
        <v>180000</v>
      </c>
      <c r="E24" s="133">
        <v>10.429447852760736</v>
      </c>
      <c r="F24" s="75" t="s">
        <v>384</v>
      </c>
      <c r="G24" s="83">
        <v>800</v>
      </c>
      <c r="H24" s="83">
        <v>800</v>
      </c>
      <c r="I24" s="83">
        <v>800</v>
      </c>
      <c r="J24" s="502">
        <v>-99.50920245398774</v>
      </c>
      <c r="K24" s="77"/>
    </row>
    <row r="25" spans="1:16" ht="20.100000000000001" customHeight="1">
      <c r="A25" s="249" t="s">
        <v>245</v>
      </c>
      <c r="B25" s="82">
        <v>800</v>
      </c>
      <c r="C25" s="83">
        <v>800</v>
      </c>
      <c r="D25" s="83">
        <v>800</v>
      </c>
      <c r="E25" s="133">
        <v>-99.529411764705884</v>
      </c>
      <c r="F25" s="75" t="s">
        <v>96</v>
      </c>
      <c r="G25" s="83">
        <v>800</v>
      </c>
      <c r="H25" s="83">
        <v>800</v>
      </c>
      <c r="I25" s="83">
        <v>800</v>
      </c>
      <c r="J25" s="502">
        <v>-99.50920245398774</v>
      </c>
      <c r="K25" s="77"/>
    </row>
    <row r="26" spans="1:16" ht="20.100000000000001" customHeight="1">
      <c r="A26" s="503" t="s">
        <v>46</v>
      </c>
      <c r="B26" s="83">
        <v>34409</v>
      </c>
      <c r="C26" s="83">
        <v>34409</v>
      </c>
      <c r="D26" s="83">
        <v>34409</v>
      </c>
      <c r="E26" s="133">
        <v>-36.814367298969827</v>
      </c>
      <c r="F26" s="80" t="s">
        <v>49</v>
      </c>
      <c r="G26" s="83"/>
      <c r="H26" s="83"/>
      <c r="I26" s="83">
        <v>148761</v>
      </c>
      <c r="J26" s="502">
        <v>332.33165741521111</v>
      </c>
      <c r="K26" s="77"/>
    </row>
    <row r="27" spans="1:16" ht="20.100000000000001" customHeight="1" thickBot="1">
      <c r="A27" s="504" t="s">
        <v>389</v>
      </c>
      <c r="B27" s="505"/>
      <c r="C27" s="505"/>
      <c r="D27" s="506">
        <v>0</v>
      </c>
      <c r="E27" s="507"/>
      <c r="F27" s="505"/>
      <c r="G27" s="505"/>
      <c r="H27" s="505"/>
      <c r="I27" s="506"/>
      <c r="J27" s="508"/>
      <c r="K27" s="77"/>
    </row>
    <row r="28" spans="1:16" ht="37.5" customHeight="1">
      <c r="A28" s="658" t="s">
        <v>1623</v>
      </c>
      <c r="B28" s="658"/>
      <c r="C28" s="658"/>
      <c r="D28" s="658"/>
      <c r="E28" s="658"/>
      <c r="F28" s="658"/>
      <c r="G28" s="658"/>
      <c r="H28" s="658"/>
      <c r="I28" s="658"/>
      <c r="J28" s="658"/>
      <c r="K28" s="658"/>
    </row>
    <row r="29" spans="1:16" ht="20.100000000000001" customHeight="1">
      <c r="G29" s="77"/>
      <c r="K29" s="77"/>
    </row>
    <row r="30" spans="1:16" ht="20.100000000000001" customHeight="1">
      <c r="G30" s="77"/>
      <c r="K30" s="77"/>
    </row>
    <row r="31" spans="1:16" ht="20.100000000000001" customHeight="1"/>
    <row r="32" spans="1: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spans="2:11" ht="20.100000000000001" customHeight="1"/>
    <row r="50" spans="2:11" s="86" customFormat="1" ht="20.100000000000001" customHeight="1">
      <c r="B50" s="87"/>
      <c r="C50" s="87"/>
      <c r="D50" s="87"/>
      <c r="E50" s="87"/>
      <c r="F50" s="87"/>
      <c r="G50" s="87"/>
      <c r="H50" s="88"/>
      <c r="I50" s="87"/>
      <c r="J50" s="87"/>
      <c r="K50" s="87"/>
    </row>
    <row r="51" spans="2:11" s="86" customFormat="1" ht="20.100000000000001" customHeight="1">
      <c r="B51" s="87"/>
      <c r="C51" s="87"/>
      <c r="D51" s="87"/>
      <c r="E51" s="87"/>
      <c r="F51" s="87"/>
      <c r="G51" s="87"/>
      <c r="H51" s="88"/>
      <c r="I51" s="87"/>
      <c r="J51" s="87"/>
      <c r="K51" s="87"/>
    </row>
    <row r="52" spans="2:11" s="86" customFormat="1" ht="20.100000000000001" customHeight="1">
      <c r="B52" s="87"/>
      <c r="C52" s="87"/>
      <c r="D52" s="87"/>
      <c r="E52" s="87"/>
      <c r="F52" s="87"/>
      <c r="G52" s="87"/>
      <c r="H52" s="88"/>
      <c r="I52" s="87"/>
      <c r="J52" s="87"/>
      <c r="K52" s="87"/>
    </row>
    <row r="53" spans="2:11" s="86" customFormat="1" ht="20.100000000000001" customHeight="1">
      <c r="B53" s="87"/>
      <c r="C53" s="87"/>
      <c r="D53" s="87"/>
      <c r="E53" s="87"/>
      <c r="F53" s="87"/>
      <c r="G53" s="87"/>
      <c r="H53" s="88"/>
      <c r="I53" s="87"/>
      <c r="J53" s="87"/>
      <c r="K53" s="87"/>
    </row>
    <row r="54" spans="2:11" s="86" customFormat="1" ht="20.100000000000001" customHeight="1">
      <c r="B54" s="87"/>
      <c r="C54" s="87"/>
      <c r="D54" s="87"/>
      <c r="E54" s="87"/>
      <c r="F54" s="87"/>
      <c r="G54" s="87"/>
      <c r="H54" s="88"/>
      <c r="I54" s="87"/>
      <c r="J54" s="87"/>
      <c r="K54" s="87"/>
    </row>
    <row r="55" spans="2:11" s="86" customFormat="1" ht="20.100000000000001" customHeight="1">
      <c r="B55" s="87"/>
      <c r="C55" s="87"/>
      <c r="D55" s="87"/>
      <c r="E55" s="87"/>
      <c r="F55" s="87"/>
      <c r="G55" s="87"/>
      <c r="H55" s="88"/>
      <c r="I55" s="87"/>
      <c r="J55" s="87"/>
      <c r="K55" s="87"/>
    </row>
    <row r="56" spans="2:11" s="86" customFormat="1" ht="20.100000000000001" customHeight="1">
      <c r="B56" s="87"/>
      <c r="C56" s="87"/>
      <c r="D56" s="87"/>
      <c r="E56" s="87"/>
      <c r="F56" s="87"/>
      <c r="G56" s="87"/>
      <c r="H56" s="88"/>
      <c r="I56" s="87"/>
      <c r="J56" s="87"/>
      <c r="K56" s="87"/>
    </row>
  </sheetData>
  <mergeCells count="4">
    <mergeCell ref="A3:H3"/>
    <mergeCell ref="A28:K28"/>
    <mergeCell ref="A1:H1"/>
    <mergeCell ref="A2:J2"/>
  </mergeCells>
  <phoneticPr fontId="3" type="noConversion"/>
  <printOptions horizontalCentered="1"/>
  <pageMargins left="0.15748031496062992" right="0.15748031496062992" top="0.51181102362204722" bottom="0.31496062992125984" header="0.31496062992125984" footer="0.31496062992125984"/>
  <pageSetup paperSize="9" scale="75" firstPageNumber="28" fitToHeight="0" orientation="landscape" blackAndWhite="1" useFirstPageNumber="1" errors="blank"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B47"/>
  <sheetViews>
    <sheetView topLeftCell="A13" workbookViewId="0">
      <selection activeCell="C17" sqref="C17"/>
    </sheetView>
  </sheetViews>
  <sheetFormatPr defaultColWidth="9" defaultRowHeight="14.25"/>
  <cols>
    <col min="1" max="1" width="46.625" style="416" customWidth="1"/>
    <col min="2" max="2" width="29.75" style="416" customWidth="1"/>
    <col min="3" max="3" width="11.625" style="411" customWidth="1"/>
    <col min="4" max="16384" width="9" style="411"/>
  </cols>
  <sheetData>
    <row r="1" spans="1:2" ht="18.75">
      <c r="A1" s="659" t="s">
        <v>1540</v>
      </c>
      <c r="B1" s="659"/>
    </row>
    <row r="2" spans="1:2" ht="24">
      <c r="A2" s="660" t="s">
        <v>1597</v>
      </c>
      <c r="B2" s="660"/>
    </row>
    <row r="3" spans="1:2">
      <c r="A3" s="661" t="s">
        <v>1596</v>
      </c>
      <c r="B3" s="661"/>
    </row>
    <row r="4" spans="1:2" ht="15" thickBot="1">
      <c r="A4" s="394"/>
      <c r="B4" s="26" t="s">
        <v>903</v>
      </c>
    </row>
    <row r="5" spans="1:2">
      <c r="A5" s="412" t="s">
        <v>904</v>
      </c>
      <c r="B5" s="413" t="s">
        <v>906</v>
      </c>
    </row>
    <row r="6" spans="1:2">
      <c r="A6" s="414" t="s">
        <v>4</v>
      </c>
      <c r="B6" s="415">
        <v>649043</v>
      </c>
    </row>
    <row r="7" spans="1:2">
      <c r="A7" s="408" t="s">
        <v>81</v>
      </c>
      <c r="B7" s="415">
        <v>518</v>
      </c>
    </row>
    <row r="8" spans="1:2">
      <c r="A8" s="408" t="s">
        <v>1355</v>
      </c>
      <c r="B8" s="415">
        <v>498</v>
      </c>
    </row>
    <row r="9" spans="1:2">
      <c r="A9" s="409" t="s">
        <v>1356</v>
      </c>
      <c r="B9" s="415">
        <v>313</v>
      </c>
    </row>
    <row r="10" spans="1:2">
      <c r="A10" s="409" t="s">
        <v>1357</v>
      </c>
      <c r="B10" s="415">
        <v>185</v>
      </c>
    </row>
    <row r="11" spans="1:2">
      <c r="A11" s="408" t="s">
        <v>1358</v>
      </c>
      <c r="B11" s="415">
        <v>20</v>
      </c>
    </row>
    <row r="12" spans="1:2">
      <c r="A12" s="409" t="s">
        <v>1357</v>
      </c>
      <c r="B12" s="415">
        <v>20</v>
      </c>
    </row>
    <row r="13" spans="1:2">
      <c r="A13" s="408" t="s">
        <v>83</v>
      </c>
      <c r="B13" s="415">
        <v>401974</v>
      </c>
    </row>
    <row r="14" spans="1:2">
      <c r="A14" s="408" t="s">
        <v>1359</v>
      </c>
      <c r="B14" s="415">
        <v>401407</v>
      </c>
    </row>
    <row r="15" spans="1:2">
      <c r="A15" s="409" t="s">
        <v>1360</v>
      </c>
      <c r="B15" s="415">
        <v>306232</v>
      </c>
    </row>
    <row r="16" spans="1:2">
      <c r="A16" s="409" t="s">
        <v>1361</v>
      </c>
      <c r="B16" s="415">
        <v>40865</v>
      </c>
    </row>
    <row r="17" spans="1:2">
      <c r="A17" s="409" t="s">
        <v>1362</v>
      </c>
      <c r="B17" s="415">
        <v>15644</v>
      </c>
    </row>
    <row r="18" spans="1:2">
      <c r="A18" s="409" t="s">
        <v>1363</v>
      </c>
      <c r="B18" s="415">
        <v>204</v>
      </c>
    </row>
    <row r="19" spans="1:2">
      <c r="A19" s="409" t="s">
        <v>1364</v>
      </c>
      <c r="B19" s="415">
        <v>38462</v>
      </c>
    </row>
    <row r="20" spans="1:2">
      <c r="A20" s="408" t="s">
        <v>1365</v>
      </c>
      <c r="B20" s="415">
        <v>567</v>
      </c>
    </row>
    <row r="21" spans="1:2">
      <c r="A21" s="409" t="s">
        <v>1366</v>
      </c>
      <c r="B21" s="415">
        <v>544</v>
      </c>
    </row>
    <row r="22" spans="1:2">
      <c r="A22" s="409" t="s">
        <v>1367</v>
      </c>
      <c r="B22" s="415">
        <v>23</v>
      </c>
    </row>
    <row r="23" spans="1:2">
      <c r="A23" s="408" t="s">
        <v>84</v>
      </c>
      <c r="B23" s="415">
        <v>17459</v>
      </c>
    </row>
    <row r="24" spans="1:2">
      <c r="A24" s="408" t="s">
        <v>1368</v>
      </c>
      <c r="B24" s="415">
        <v>88</v>
      </c>
    </row>
    <row r="25" spans="1:2">
      <c r="A25" s="409" t="s">
        <v>1369</v>
      </c>
      <c r="B25" s="415">
        <v>78</v>
      </c>
    </row>
    <row r="26" spans="1:2">
      <c r="A26" s="409" t="s">
        <v>1370</v>
      </c>
      <c r="B26" s="415">
        <v>10</v>
      </c>
    </row>
    <row r="27" spans="1:2">
      <c r="A27" s="408" t="s">
        <v>1371</v>
      </c>
      <c r="B27" s="415">
        <v>17371</v>
      </c>
    </row>
    <row r="28" spans="1:2">
      <c r="A28" s="409" t="s">
        <v>1372</v>
      </c>
      <c r="B28" s="415">
        <v>17371</v>
      </c>
    </row>
    <row r="29" spans="1:2">
      <c r="A29" s="408" t="s">
        <v>91</v>
      </c>
      <c r="B29" s="415">
        <v>183744</v>
      </c>
    </row>
    <row r="30" spans="1:2">
      <c r="A30" s="408" t="s">
        <v>1373</v>
      </c>
      <c r="B30" s="415">
        <v>180000</v>
      </c>
    </row>
    <row r="31" spans="1:2">
      <c r="A31" s="409" t="s">
        <v>1374</v>
      </c>
      <c r="B31" s="415">
        <v>180000</v>
      </c>
    </row>
    <row r="32" spans="1:2">
      <c r="A32" s="408" t="s">
        <v>1375</v>
      </c>
      <c r="B32" s="415">
        <v>3744</v>
      </c>
    </row>
    <row r="33" spans="1:2">
      <c r="A33" s="409" t="s">
        <v>1376</v>
      </c>
      <c r="B33" s="415">
        <v>2205</v>
      </c>
    </row>
    <row r="34" spans="1:2">
      <c r="A34" s="409" t="s">
        <v>1377</v>
      </c>
      <c r="B34" s="415">
        <v>1185</v>
      </c>
    </row>
    <row r="35" spans="1:2">
      <c r="A35" s="409" t="s">
        <v>1378</v>
      </c>
      <c r="B35" s="415">
        <v>132</v>
      </c>
    </row>
    <row r="36" spans="1:2">
      <c r="A36" s="409" t="s">
        <v>1379</v>
      </c>
      <c r="B36" s="415">
        <v>121</v>
      </c>
    </row>
    <row r="37" spans="1:2">
      <c r="A37" s="409" t="s">
        <v>1380</v>
      </c>
      <c r="B37" s="415">
        <v>65</v>
      </c>
    </row>
    <row r="38" spans="1:2">
      <c r="A38" s="409" t="s">
        <v>1381</v>
      </c>
      <c r="B38" s="415">
        <v>36</v>
      </c>
    </row>
    <row r="39" spans="1:2">
      <c r="A39" s="408" t="s">
        <v>92</v>
      </c>
      <c r="B39" s="415">
        <v>45346</v>
      </c>
    </row>
    <row r="40" spans="1:2">
      <c r="A40" s="409" t="s">
        <v>1382</v>
      </c>
      <c r="B40" s="415">
        <v>45346</v>
      </c>
    </row>
    <row r="41" spans="1:2">
      <c r="A41" s="409" t="s">
        <v>1383</v>
      </c>
      <c r="B41" s="415">
        <v>21801</v>
      </c>
    </row>
    <row r="42" spans="1:2">
      <c r="A42" s="409" t="s">
        <v>1384</v>
      </c>
      <c r="B42" s="415">
        <v>6486</v>
      </c>
    </row>
    <row r="43" spans="1:2">
      <c r="A43" s="409" t="s">
        <v>1385</v>
      </c>
      <c r="B43" s="415">
        <v>17059</v>
      </c>
    </row>
    <row r="44" spans="1:2">
      <c r="A44" s="408" t="s">
        <v>288</v>
      </c>
      <c r="B44" s="415">
        <v>2</v>
      </c>
    </row>
    <row r="45" spans="1:2">
      <c r="A45" s="409" t="s">
        <v>1386</v>
      </c>
      <c r="B45" s="415">
        <v>2</v>
      </c>
    </row>
    <row r="46" spans="1:2">
      <c r="A46" s="409" t="s">
        <v>1387</v>
      </c>
      <c r="B46" s="415">
        <v>1</v>
      </c>
    </row>
    <row r="47" spans="1:2">
      <c r="A47" s="409" t="s">
        <v>1388</v>
      </c>
      <c r="B47" s="415">
        <v>1</v>
      </c>
    </row>
  </sheetData>
  <mergeCells count="3">
    <mergeCell ref="A1:B1"/>
    <mergeCell ref="A2:B2"/>
    <mergeCell ref="A3:B3"/>
  </mergeCells>
  <phoneticPr fontId="1" type="noConversion"/>
  <pageMargins left="0.70866141732283472" right="0.70866141732283472" top="0.74803149606299213" bottom="0.74803149606299213" header="0.31496062992125984" footer="0.31496062992125984"/>
  <pageSetup paperSize="9" firstPageNumber="29"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B136"/>
  <sheetViews>
    <sheetView showZeros="0" topLeftCell="A103" zoomScaleNormal="100" workbookViewId="0">
      <selection activeCell="A88" sqref="A88"/>
    </sheetView>
  </sheetViews>
  <sheetFormatPr defaultColWidth="9" defaultRowHeight="20.100000000000001" customHeight="1"/>
  <cols>
    <col min="1" max="1" width="62.75" style="2" customWidth="1"/>
    <col min="2" max="2" width="13.25" style="15" customWidth="1"/>
    <col min="3" max="5" width="9" style="5"/>
    <col min="6" max="6" width="27.75" style="5" customWidth="1"/>
    <col min="7" max="16384" width="9" style="5"/>
  </cols>
  <sheetData>
    <row r="1" spans="1:2" ht="20.100000000000001" customHeight="1">
      <c r="A1" s="393" t="s">
        <v>1541</v>
      </c>
      <c r="B1" s="168"/>
    </row>
    <row r="2" spans="1:2" ht="29.25" customHeight="1">
      <c r="A2" s="649" t="s">
        <v>1569</v>
      </c>
      <c r="B2" s="649"/>
    </row>
    <row r="3" spans="1:2" ht="20.25" customHeight="1">
      <c r="A3" s="652" t="s">
        <v>1600</v>
      </c>
      <c r="B3" s="652"/>
    </row>
    <row r="4" spans="1:2" ht="20.100000000000001" customHeight="1" thickBot="1">
      <c r="A4" s="5"/>
      <c r="B4" s="136" t="s">
        <v>390</v>
      </c>
    </row>
    <row r="5" spans="1:2" ht="24" customHeight="1">
      <c r="A5" s="258" t="s">
        <v>320</v>
      </c>
      <c r="B5" s="260" t="s">
        <v>108</v>
      </c>
    </row>
    <row r="6" spans="1:2" ht="24" customHeight="1">
      <c r="A6" s="396" t="s">
        <v>319</v>
      </c>
      <c r="B6" s="399">
        <f>SUM(B7,B31,B20,B40,B48,B64,B80,B88,B93,B111,B119)</f>
        <v>16525</v>
      </c>
    </row>
    <row r="7" spans="1:2" s="271" customFormat="1" ht="24" customHeight="1">
      <c r="A7" s="400" t="s">
        <v>308</v>
      </c>
      <c r="B7" s="399">
        <f>SUM(B8:B19)</f>
        <v>1115</v>
      </c>
    </row>
    <row r="8" spans="1:2" ht="24" customHeight="1">
      <c r="A8" s="397" t="s">
        <v>819</v>
      </c>
      <c r="B8" s="399">
        <v>87</v>
      </c>
    </row>
    <row r="9" spans="1:2" ht="21" customHeight="1">
      <c r="A9" s="398" t="s">
        <v>820</v>
      </c>
      <c r="B9" s="399">
        <v>88</v>
      </c>
    </row>
    <row r="10" spans="1:2" ht="21" customHeight="1">
      <c r="A10" s="398" t="s">
        <v>821</v>
      </c>
      <c r="B10" s="399">
        <v>30</v>
      </c>
    </row>
    <row r="11" spans="1:2" ht="21" customHeight="1">
      <c r="A11" s="398" t="s">
        <v>822</v>
      </c>
      <c r="B11" s="399">
        <v>10</v>
      </c>
    </row>
    <row r="12" spans="1:2" ht="21" customHeight="1">
      <c r="A12" s="398" t="s">
        <v>823</v>
      </c>
      <c r="B12" s="399">
        <v>6</v>
      </c>
    </row>
    <row r="13" spans="1:2" ht="21" customHeight="1">
      <c r="A13" s="398" t="s">
        <v>819</v>
      </c>
      <c r="B13" s="399">
        <v>30</v>
      </c>
    </row>
    <row r="14" spans="1:2" ht="21" customHeight="1">
      <c r="A14" s="398" t="s">
        <v>824</v>
      </c>
      <c r="B14" s="399">
        <v>187</v>
      </c>
    </row>
    <row r="15" spans="1:2" ht="21" customHeight="1">
      <c r="A15" s="398" t="s">
        <v>825</v>
      </c>
      <c r="B15" s="399">
        <v>100</v>
      </c>
    </row>
    <row r="16" spans="1:2" ht="21" customHeight="1">
      <c r="A16" s="398" t="s">
        <v>826</v>
      </c>
      <c r="B16" s="399">
        <v>248</v>
      </c>
    </row>
    <row r="17" spans="1:2" ht="21" customHeight="1">
      <c r="A17" s="397" t="s">
        <v>827</v>
      </c>
      <c r="B17" s="399">
        <v>250</v>
      </c>
    </row>
    <row r="18" spans="1:2" ht="20.100000000000001" customHeight="1">
      <c r="A18" s="397" t="s">
        <v>828</v>
      </c>
      <c r="B18" s="399">
        <v>20</v>
      </c>
    </row>
    <row r="19" spans="1:2" ht="20.100000000000001" customHeight="1">
      <c r="A19" s="397" t="s">
        <v>829</v>
      </c>
      <c r="B19" s="399">
        <v>59</v>
      </c>
    </row>
    <row r="20" spans="1:2" ht="20.100000000000001" customHeight="1">
      <c r="A20" s="400" t="s">
        <v>836</v>
      </c>
      <c r="B20" s="399">
        <f>SUM(B21:B30)</f>
        <v>474</v>
      </c>
    </row>
    <row r="21" spans="1:2" ht="20.100000000000001" customHeight="1">
      <c r="A21" s="397" t="s">
        <v>830</v>
      </c>
      <c r="B21" s="399">
        <v>5</v>
      </c>
    </row>
    <row r="22" spans="1:2" ht="20.100000000000001" customHeight="1">
      <c r="A22" s="397" t="s">
        <v>527</v>
      </c>
      <c r="B22" s="399">
        <v>70</v>
      </c>
    </row>
    <row r="23" spans="1:2" ht="20.100000000000001" customHeight="1">
      <c r="A23" s="397" t="s">
        <v>831</v>
      </c>
      <c r="B23" s="399">
        <v>14</v>
      </c>
    </row>
    <row r="24" spans="1:2" ht="20.100000000000001" customHeight="1">
      <c r="A24" s="397" t="s">
        <v>592</v>
      </c>
      <c r="B24" s="399">
        <v>3</v>
      </c>
    </row>
    <row r="25" spans="1:2" ht="20.100000000000001" customHeight="1">
      <c r="A25" s="397" t="s">
        <v>832</v>
      </c>
      <c r="B25" s="399">
        <v>2</v>
      </c>
    </row>
    <row r="26" spans="1:2" ht="20.100000000000001" customHeight="1">
      <c r="A26" s="397" t="s">
        <v>823</v>
      </c>
      <c r="B26" s="399">
        <v>61</v>
      </c>
    </row>
    <row r="27" spans="1:2" ht="20.100000000000001" customHeight="1">
      <c r="A27" s="397" t="s">
        <v>508</v>
      </c>
      <c r="B27" s="399">
        <v>8</v>
      </c>
    </row>
    <row r="28" spans="1:2" ht="20.100000000000001" customHeight="1">
      <c r="A28" s="397" t="s">
        <v>833</v>
      </c>
      <c r="B28" s="399">
        <v>10</v>
      </c>
    </row>
    <row r="29" spans="1:2" ht="20.100000000000001" customHeight="1">
      <c r="A29" s="397" t="s">
        <v>834</v>
      </c>
      <c r="B29" s="399">
        <v>16</v>
      </c>
    </row>
    <row r="30" spans="1:2" ht="20.100000000000001" customHeight="1">
      <c r="A30" s="397" t="s">
        <v>835</v>
      </c>
      <c r="B30" s="399">
        <v>285</v>
      </c>
    </row>
    <row r="31" spans="1:2" ht="20.100000000000001" customHeight="1">
      <c r="A31" s="400" t="s">
        <v>844</v>
      </c>
      <c r="B31" s="399">
        <f>SUM(B32:B39)</f>
        <v>278</v>
      </c>
    </row>
    <row r="32" spans="1:2" ht="20.100000000000001" customHeight="1">
      <c r="A32" s="397" t="s">
        <v>837</v>
      </c>
      <c r="B32" s="399">
        <v>31</v>
      </c>
    </row>
    <row r="33" spans="1:2" ht="20.100000000000001" customHeight="1">
      <c r="A33" s="397" t="s">
        <v>838</v>
      </c>
      <c r="B33" s="399">
        <v>7</v>
      </c>
    </row>
    <row r="34" spans="1:2" ht="20.100000000000001" customHeight="1">
      <c r="A34" s="397" t="s">
        <v>839</v>
      </c>
      <c r="B34" s="399">
        <v>5</v>
      </c>
    </row>
    <row r="35" spans="1:2" ht="20.100000000000001" customHeight="1">
      <c r="A35" s="397" t="s">
        <v>823</v>
      </c>
      <c r="B35" s="399">
        <v>16</v>
      </c>
    </row>
    <row r="36" spans="1:2" ht="20.100000000000001" customHeight="1">
      <c r="A36" s="397" t="s">
        <v>840</v>
      </c>
      <c r="B36" s="399">
        <v>96</v>
      </c>
    </row>
    <row r="37" spans="1:2" ht="20.100000000000001" customHeight="1">
      <c r="A37" s="397" t="s">
        <v>841</v>
      </c>
      <c r="B37" s="399">
        <v>92</v>
      </c>
    </row>
    <row r="38" spans="1:2" ht="20.100000000000001" customHeight="1">
      <c r="A38" s="397" t="s">
        <v>842</v>
      </c>
      <c r="B38" s="399">
        <v>20</v>
      </c>
    </row>
    <row r="39" spans="1:2" ht="20.100000000000001" customHeight="1">
      <c r="A39" s="397" t="s">
        <v>843</v>
      </c>
      <c r="B39" s="399">
        <v>11</v>
      </c>
    </row>
    <row r="40" spans="1:2" ht="20.100000000000001" customHeight="1">
      <c r="A40" s="400" t="s">
        <v>847</v>
      </c>
      <c r="B40" s="399">
        <f>SUM(B41:B47)</f>
        <v>125</v>
      </c>
    </row>
    <row r="41" spans="1:2" ht="20.100000000000001" customHeight="1">
      <c r="A41" s="397" t="s">
        <v>830</v>
      </c>
      <c r="B41" s="399">
        <v>3</v>
      </c>
    </row>
    <row r="42" spans="1:2" ht="20.100000000000001" customHeight="1">
      <c r="A42" s="397" t="s">
        <v>845</v>
      </c>
      <c r="B42" s="399">
        <v>47</v>
      </c>
    </row>
    <row r="43" spans="1:2" ht="20.100000000000001" customHeight="1">
      <c r="A43" s="397" t="s">
        <v>527</v>
      </c>
      <c r="B43" s="399">
        <v>18</v>
      </c>
    </row>
    <row r="44" spans="1:2" ht="20.100000000000001" customHeight="1">
      <c r="A44" s="397" t="s">
        <v>592</v>
      </c>
      <c r="B44" s="399">
        <v>3</v>
      </c>
    </row>
    <row r="45" spans="1:2" ht="20.100000000000001" customHeight="1">
      <c r="A45" s="397" t="s">
        <v>823</v>
      </c>
      <c r="B45" s="399">
        <v>13</v>
      </c>
    </row>
    <row r="46" spans="1:2" ht="20.100000000000001" customHeight="1">
      <c r="A46" s="397" t="s">
        <v>845</v>
      </c>
      <c r="B46" s="399">
        <v>31</v>
      </c>
    </row>
    <row r="47" spans="1:2" ht="20.100000000000001" customHeight="1">
      <c r="A47" s="397" t="s">
        <v>846</v>
      </c>
      <c r="B47" s="399">
        <v>10</v>
      </c>
    </row>
    <row r="48" spans="1:2" ht="20.100000000000001" customHeight="1">
      <c r="A48" s="400" t="s">
        <v>902</v>
      </c>
      <c r="B48" s="399">
        <f>SUM(B49:B63)</f>
        <v>949</v>
      </c>
    </row>
    <row r="49" spans="1:2" ht="20.100000000000001" customHeight="1">
      <c r="A49" s="397" t="s">
        <v>848</v>
      </c>
      <c r="B49" s="399">
        <v>72</v>
      </c>
    </row>
    <row r="50" spans="1:2" ht="20.100000000000001" customHeight="1">
      <c r="A50" s="397" t="s">
        <v>830</v>
      </c>
      <c r="B50" s="399">
        <v>2</v>
      </c>
    </row>
    <row r="51" spans="1:2" ht="20.100000000000001" customHeight="1">
      <c r="A51" s="397" t="s">
        <v>849</v>
      </c>
      <c r="B51" s="399">
        <v>15</v>
      </c>
    </row>
    <row r="52" spans="1:2" ht="20.100000000000001" customHeight="1">
      <c r="A52" s="397" t="s">
        <v>850</v>
      </c>
      <c r="B52" s="399">
        <v>31</v>
      </c>
    </row>
    <row r="53" spans="1:2" ht="20.100000000000001" customHeight="1">
      <c r="A53" s="397" t="s">
        <v>667</v>
      </c>
      <c r="B53" s="399">
        <v>430</v>
      </c>
    </row>
    <row r="54" spans="1:2" ht="20.100000000000001" customHeight="1">
      <c r="A54" s="397" t="s">
        <v>667</v>
      </c>
      <c r="B54" s="399">
        <v>30</v>
      </c>
    </row>
    <row r="55" spans="1:2" ht="20.100000000000001" customHeight="1">
      <c r="A55" s="397" t="s">
        <v>592</v>
      </c>
      <c r="B55" s="399">
        <v>3</v>
      </c>
    </row>
    <row r="56" spans="1:2" ht="20.100000000000001" customHeight="1">
      <c r="A56" s="397" t="s">
        <v>851</v>
      </c>
      <c r="B56" s="399">
        <v>5</v>
      </c>
    </row>
    <row r="57" spans="1:2" ht="20.100000000000001" customHeight="1">
      <c r="A57" s="397" t="s">
        <v>823</v>
      </c>
      <c r="B57" s="399">
        <v>8</v>
      </c>
    </row>
    <row r="58" spans="1:2" ht="20.100000000000001" customHeight="1">
      <c r="A58" s="397" t="s">
        <v>852</v>
      </c>
      <c r="B58" s="399">
        <v>109</v>
      </c>
    </row>
    <row r="59" spans="1:2" ht="20.100000000000001" customHeight="1">
      <c r="A59" s="397" t="s">
        <v>848</v>
      </c>
      <c r="B59" s="399">
        <v>18</v>
      </c>
    </row>
    <row r="60" spans="1:2" ht="20.100000000000001" customHeight="1">
      <c r="A60" s="397" t="s">
        <v>849</v>
      </c>
      <c r="B60" s="399">
        <v>34</v>
      </c>
    </row>
    <row r="61" spans="1:2" ht="20.100000000000001" customHeight="1">
      <c r="A61" s="397" t="s">
        <v>850</v>
      </c>
      <c r="B61" s="399">
        <v>43</v>
      </c>
    </row>
    <row r="62" spans="1:2" ht="20.100000000000001" customHeight="1">
      <c r="A62" s="397" t="s">
        <v>834</v>
      </c>
      <c r="B62" s="399">
        <v>5</v>
      </c>
    </row>
    <row r="63" spans="1:2" ht="20.100000000000001" customHeight="1">
      <c r="A63" s="397" t="s">
        <v>852</v>
      </c>
      <c r="B63" s="399">
        <v>144</v>
      </c>
    </row>
    <row r="64" spans="1:2" ht="20.100000000000001" customHeight="1">
      <c r="A64" s="400" t="s">
        <v>862</v>
      </c>
      <c r="B64" s="399">
        <f>SUM(B65:B79)</f>
        <v>1150</v>
      </c>
    </row>
    <row r="65" spans="1:2" ht="20.100000000000001" customHeight="1">
      <c r="A65" s="397" t="s">
        <v>830</v>
      </c>
      <c r="B65" s="399">
        <v>28</v>
      </c>
    </row>
    <row r="66" spans="1:2" ht="20.100000000000001" customHeight="1">
      <c r="A66" s="397" t="s">
        <v>853</v>
      </c>
      <c r="B66" s="399">
        <v>79</v>
      </c>
    </row>
    <row r="67" spans="1:2" ht="20.100000000000001" customHeight="1">
      <c r="A67" s="397" t="s">
        <v>854</v>
      </c>
      <c r="B67" s="399">
        <v>22</v>
      </c>
    </row>
    <row r="68" spans="1:2" ht="20.100000000000001" customHeight="1">
      <c r="A68" s="397" t="s">
        <v>527</v>
      </c>
      <c r="B68" s="399">
        <v>304</v>
      </c>
    </row>
    <row r="69" spans="1:2" ht="20.100000000000001" customHeight="1">
      <c r="A69" s="397" t="s">
        <v>855</v>
      </c>
      <c r="B69" s="399">
        <v>53</v>
      </c>
    </row>
    <row r="70" spans="1:2" ht="20.100000000000001" customHeight="1">
      <c r="A70" s="397" t="s">
        <v>856</v>
      </c>
      <c r="B70" s="399">
        <v>15</v>
      </c>
    </row>
    <row r="71" spans="1:2" ht="20.100000000000001" customHeight="1">
      <c r="A71" s="397" t="s">
        <v>857</v>
      </c>
      <c r="B71" s="399">
        <v>106</v>
      </c>
    </row>
    <row r="72" spans="1:2" ht="20.100000000000001" customHeight="1">
      <c r="A72" s="397" t="s">
        <v>823</v>
      </c>
      <c r="B72" s="399">
        <v>7</v>
      </c>
    </row>
    <row r="73" spans="1:2" ht="20.100000000000001" customHeight="1">
      <c r="A73" s="397" t="s">
        <v>858</v>
      </c>
      <c r="B73" s="399">
        <v>111</v>
      </c>
    </row>
    <row r="74" spans="1:2" ht="20.100000000000001" customHeight="1">
      <c r="A74" s="397" t="s">
        <v>848</v>
      </c>
      <c r="B74" s="399">
        <v>10</v>
      </c>
    </row>
    <row r="75" spans="1:2" ht="20.100000000000001" customHeight="1">
      <c r="A75" s="397" t="s">
        <v>853</v>
      </c>
      <c r="B75" s="399">
        <v>90</v>
      </c>
    </row>
    <row r="76" spans="1:2" ht="20.100000000000001" customHeight="1">
      <c r="A76" s="397" t="s">
        <v>854</v>
      </c>
      <c r="B76" s="399">
        <v>44</v>
      </c>
    </row>
    <row r="77" spans="1:2" ht="20.100000000000001" customHeight="1">
      <c r="A77" s="397" t="s">
        <v>859</v>
      </c>
      <c r="B77" s="399">
        <v>83</v>
      </c>
    </row>
    <row r="78" spans="1:2" ht="20.100000000000001" customHeight="1">
      <c r="A78" s="397" t="s">
        <v>860</v>
      </c>
      <c r="B78" s="399">
        <v>122</v>
      </c>
    </row>
    <row r="79" spans="1:2" ht="20.100000000000001" customHeight="1">
      <c r="A79" s="397" t="s">
        <v>861</v>
      </c>
      <c r="B79" s="399">
        <v>76</v>
      </c>
    </row>
    <row r="80" spans="1:2" ht="20.100000000000001" customHeight="1">
      <c r="A80" s="400" t="s">
        <v>868</v>
      </c>
      <c r="B80" s="399">
        <f>SUM(B81:B87)</f>
        <v>642</v>
      </c>
    </row>
    <row r="81" spans="1:2" ht="20.100000000000001" customHeight="1">
      <c r="A81" s="397" t="s">
        <v>863</v>
      </c>
      <c r="B81" s="399">
        <v>136</v>
      </c>
    </row>
    <row r="82" spans="1:2" ht="20.100000000000001" customHeight="1">
      <c r="A82" s="397" t="s">
        <v>864</v>
      </c>
      <c r="B82" s="399">
        <v>32</v>
      </c>
    </row>
    <row r="83" spans="1:2" ht="20.100000000000001" customHeight="1">
      <c r="A83" s="397" t="s">
        <v>1893</v>
      </c>
      <c r="B83" s="399">
        <v>1</v>
      </c>
    </row>
    <row r="84" spans="1:2" ht="20.100000000000001" customHeight="1">
      <c r="A84" s="397" t="s">
        <v>866</v>
      </c>
      <c r="B84" s="399">
        <v>51</v>
      </c>
    </row>
    <row r="85" spans="1:2" ht="20.100000000000001" customHeight="1">
      <c r="A85" s="397" t="s">
        <v>867</v>
      </c>
      <c r="B85" s="399">
        <v>300</v>
      </c>
    </row>
    <row r="86" spans="1:2" ht="20.100000000000001" customHeight="1">
      <c r="A86" s="397" t="s">
        <v>823</v>
      </c>
      <c r="B86" s="399">
        <v>119</v>
      </c>
    </row>
    <row r="87" spans="1:2" ht="20.100000000000001" customHeight="1">
      <c r="A87" s="397" t="s">
        <v>1895</v>
      </c>
      <c r="B87" s="399">
        <v>3</v>
      </c>
    </row>
    <row r="88" spans="1:2" ht="20.100000000000001" customHeight="1">
      <c r="A88" s="400" t="s">
        <v>871</v>
      </c>
      <c r="B88" s="399">
        <f>SUM(B89:B92)</f>
        <v>120</v>
      </c>
    </row>
    <row r="89" spans="1:2" ht="20.100000000000001" customHeight="1">
      <c r="A89" s="397" t="s">
        <v>1894</v>
      </c>
      <c r="B89" s="399">
        <v>3</v>
      </c>
    </row>
    <row r="90" spans="1:2" ht="20.100000000000001" customHeight="1">
      <c r="A90" s="397" t="s">
        <v>819</v>
      </c>
      <c r="B90" s="399">
        <v>10</v>
      </c>
    </row>
    <row r="91" spans="1:2" ht="20.100000000000001" customHeight="1">
      <c r="A91" s="397" t="s">
        <v>869</v>
      </c>
      <c r="B91" s="399">
        <v>7</v>
      </c>
    </row>
    <row r="92" spans="1:2" ht="20.100000000000001" customHeight="1">
      <c r="A92" s="397" t="s">
        <v>870</v>
      </c>
      <c r="B92" s="399">
        <v>100</v>
      </c>
    </row>
    <row r="93" spans="1:2" ht="20.100000000000001" customHeight="1">
      <c r="A93" s="400" t="s">
        <v>880</v>
      </c>
      <c r="B93" s="399">
        <f>SUM(B94:B110)</f>
        <v>6347</v>
      </c>
    </row>
    <row r="94" spans="1:2" ht="20.100000000000001" customHeight="1">
      <c r="A94" s="397" t="s">
        <v>872</v>
      </c>
      <c r="B94" s="399">
        <v>377</v>
      </c>
    </row>
    <row r="95" spans="1:2" ht="20.100000000000001" customHeight="1">
      <c r="A95" s="397" t="s">
        <v>819</v>
      </c>
      <c r="B95" s="399">
        <v>71</v>
      </c>
    </row>
    <row r="96" spans="1:2" ht="20.100000000000001" customHeight="1">
      <c r="A96" s="397" t="s">
        <v>873</v>
      </c>
      <c r="B96" s="399">
        <v>791</v>
      </c>
    </row>
    <row r="97" spans="1:2" ht="20.100000000000001" customHeight="1">
      <c r="A97" s="397" t="s">
        <v>527</v>
      </c>
      <c r="B97" s="399">
        <v>252</v>
      </c>
    </row>
    <row r="98" spans="1:2" ht="20.100000000000001" customHeight="1">
      <c r="A98" s="397" t="s">
        <v>592</v>
      </c>
      <c r="B98" s="399">
        <v>2</v>
      </c>
    </row>
    <row r="99" spans="1:2" ht="20.100000000000001" customHeight="1">
      <c r="A99" s="397" t="s">
        <v>776</v>
      </c>
      <c r="B99" s="399">
        <v>10</v>
      </c>
    </row>
    <row r="100" spans="1:2" ht="20.100000000000001" customHeight="1">
      <c r="A100" s="397" t="s">
        <v>823</v>
      </c>
      <c r="B100" s="399">
        <v>9</v>
      </c>
    </row>
    <row r="101" spans="1:2" ht="20.100000000000001" customHeight="1">
      <c r="A101" s="397" t="s">
        <v>819</v>
      </c>
      <c r="B101" s="399">
        <v>30</v>
      </c>
    </row>
    <row r="102" spans="1:2" ht="20.100000000000001" customHeight="1">
      <c r="A102" s="397" t="s">
        <v>737</v>
      </c>
      <c r="B102" s="399">
        <v>9</v>
      </c>
    </row>
    <row r="103" spans="1:2" ht="20.100000000000001" customHeight="1">
      <c r="A103" s="397" t="s">
        <v>874</v>
      </c>
      <c r="B103" s="399">
        <v>150</v>
      </c>
    </row>
    <row r="104" spans="1:2" ht="20.100000000000001" customHeight="1">
      <c r="A104" s="397" t="s">
        <v>875</v>
      </c>
      <c r="B104" s="399">
        <v>133</v>
      </c>
    </row>
    <row r="105" spans="1:2" ht="20.100000000000001" customHeight="1">
      <c r="A105" s="397" t="s">
        <v>876</v>
      </c>
      <c r="B105" s="399">
        <v>150</v>
      </c>
    </row>
    <row r="106" spans="1:2" ht="20.100000000000001" customHeight="1">
      <c r="A106" s="397" t="s">
        <v>877</v>
      </c>
      <c r="B106" s="399">
        <v>3100</v>
      </c>
    </row>
    <row r="107" spans="1:2" ht="20.100000000000001" customHeight="1">
      <c r="A107" s="397" t="s">
        <v>878</v>
      </c>
      <c r="B107" s="399">
        <v>59</v>
      </c>
    </row>
    <row r="108" spans="1:2" ht="20.100000000000001" customHeight="1">
      <c r="A108" s="397" t="s">
        <v>879</v>
      </c>
      <c r="B108" s="399">
        <v>821</v>
      </c>
    </row>
    <row r="109" spans="1:2" ht="20.100000000000001" customHeight="1">
      <c r="A109" s="397" t="s">
        <v>881</v>
      </c>
      <c r="B109" s="399">
        <v>80</v>
      </c>
    </row>
    <row r="110" spans="1:2" ht="20.100000000000001" customHeight="1">
      <c r="A110" s="397" t="s">
        <v>882</v>
      </c>
      <c r="B110" s="399">
        <v>303</v>
      </c>
    </row>
    <row r="111" spans="1:2" ht="20.100000000000001" customHeight="1">
      <c r="A111" s="400" t="s">
        <v>901</v>
      </c>
      <c r="B111" s="399">
        <f>SUM(B112:B118)</f>
        <v>1193</v>
      </c>
    </row>
    <row r="112" spans="1:2" ht="20.100000000000001" customHeight="1">
      <c r="A112" s="397" t="s">
        <v>897</v>
      </c>
      <c r="B112" s="399">
        <v>87</v>
      </c>
    </row>
    <row r="113" spans="1:2" ht="20.100000000000001" customHeight="1">
      <c r="A113" s="397" t="s">
        <v>527</v>
      </c>
      <c r="B113" s="399">
        <v>560</v>
      </c>
    </row>
    <row r="114" spans="1:2" ht="20.100000000000001" customHeight="1">
      <c r="A114" s="397" t="s">
        <v>898</v>
      </c>
      <c r="B114" s="399">
        <v>86</v>
      </c>
    </row>
    <row r="115" spans="1:2" ht="20.100000000000001" customHeight="1">
      <c r="A115" s="397" t="s">
        <v>823</v>
      </c>
      <c r="B115" s="399">
        <v>60</v>
      </c>
    </row>
    <row r="116" spans="1:2" ht="20.100000000000001" customHeight="1">
      <c r="A116" s="397" t="s">
        <v>899</v>
      </c>
      <c r="B116" s="399">
        <v>59</v>
      </c>
    </row>
    <row r="117" spans="1:2" ht="20.100000000000001" customHeight="1">
      <c r="A117" s="397" t="s">
        <v>900</v>
      </c>
      <c r="B117" s="399">
        <v>200</v>
      </c>
    </row>
    <row r="118" spans="1:2" ht="20.100000000000001" customHeight="1">
      <c r="A118" s="397" t="s">
        <v>899</v>
      </c>
      <c r="B118" s="399">
        <v>141</v>
      </c>
    </row>
    <row r="119" spans="1:2" ht="20.100000000000001" customHeight="1">
      <c r="A119" s="400" t="s">
        <v>896</v>
      </c>
      <c r="B119" s="399">
        <f>SUM(B120:B136)</f>
        <v>4132</v>
      </c>
    </row>
    <row r="120" spans="1:2" ht="20.100000000000001" customHeight="1">
      <c r="A120" s="397" t="s">
        <v>883</v>
      </c>
      <c r="B120" s="399">
        <v>200</v>
      </c>
    </row>
    <row r="121" spans="1:2" ht="20.100000000000001" customHeight="1">
      <c r="A121" s="397" t="s">
        <v>884</v>
      </c>
      <c r="B121" s="399">
        <v>360</v>
      </c>
    </row>
    <row r="122" spans="1:2" ht="20.100000000000001" customHeight="1">
      <c r="A122" s="397" t="s">
        <v>819</v>
      </c>
      <c r="B122" s="399">
        <v>85</v>
      </c>
    </row>
    <row r="123" spans="1:2" ht="20.100000000000001" customHeight="1">
      <c r="A123" s="397" t="s">
        <v>865</v>
      </c>
      <c r="B123" s="399">
        <v>33</v>
      </c>
    </row>
    <row r="124" spans="1:2" ht="20.100000000000001" customHeight="1">
      <c r="A124" s="397" t="s">
        <v>527</v>
      </c>
      <c r="B124" s="399">
        <v>82</v>
      </c>
    </row>
    <row r="125" spans="1:2" ht="20.100000000000001" customHeight="1">
      <c r="A125" s="397" t="s">
        <v>885</v>
      </c>
      <c r="B125" s="399">
        <v>257</v>
      </c>
    </row>
    <row r="126" spans="1:2" ht="20.100000000000001" customHeight="1">
      <c r="A126" s="397" t="s">
        <v>886</v>
      </c>
      <c r="B126" s="399">
        <v>400</v>
      </c>
    </row>
    <row r="127" spans="1:2" ht="20.100000000000001" customHeight="1">
      <c r="A127" s="397" t="s">
        <v>887</v>
      </c>
      <c r="B127" s="399">
        <v>480</v>
      </c>
    </row>
    <row r="128" spans="1:2" ht="20.100000000000001" customHeight="1">
      <c r="A128" s="397" t="s">
        <v>888</v>
      </c>
      <c r="B128" s="399">
        <v>400</v>
      </c>
    </row>
    <row r="129" spans="1:2" ht="20.100000000000001" customHeight="1">
      <c r="A129" s="397" t="s">
        <v>889</v>
      </c>
      <c r="B129" s="399">
        <v>480</v>
      </c>
    </row>
    <row r="130" spans="1:2" ht="20.100000000000001" customHeight="1">
      <c r="A130" s="397" t="s">
        <v>890</v>
      </c>
      <c r="B130" s="399">
        <v>1200</v>
      </c>
    </row>
    <row r="131" spans="1:2" ht="20.100000000000001" customHeight="1">
      <c r="A131" s="397" t="s">
        <v>823</v>
      </c>
      <c r="B131" s="399">
        <v>23</v>
      </c>
    </row>
    <row r="132" spans="1:2" ht="20.100000000000001" customHeight="1">
      <c r="A132" s="397" t="s">
        <v>891</v>
      </c>
      <c r="B132" s="399">
        <v>11</v>
      </c>
    </row>
    <row r="133" spans="1:2" ht="20.100000000000001" customHeight="1">
      <c r="A133" s="397" t="s">
        <v>892</v>
      </c>
      <c r="B133" s="399">
        <v>10</v>
      </c>
    </row>
    <row r="134" spans="1:2" ht="20.100000000000001" customHeight="1">
      <c r="A134" s="397" t="s">
        <v>893</v>
      </c>
      <c r="B134" s="399">
        <v>8</v>
      </c>
    </row>
    <row r="135" spans="1:2" ht="20.100000000000001" customHeight="1">
      <c r="A135" s="397" t="s">
        <v>894</v>
      </c>
      <c r="B135" s="399">
        <v>100</v>
      </c>
    </row>
    <row r="136" spans="1:2" ht="20.100000000000001" customHeight="1">
      <c r="A136" s="397" t="s">
        <v>895</v>
      </c>
      <c r="B136" s="399">
        <v>3</v>
      </c>
    </row>
  </sheetData>
  <mergeCells count="2">
    <mergeCell ref="A2:B2"/>
    <mergeCell ref="A3:B3"/>
  </mergeCells>
  <phoneticPr fontId="1" type="noConversion"/>
  <printOptions horizontalCentered="1"/>
  <pageMargins left="0.15748031496062992" right="0.15748031496062992" top="0.51181102362204722" bottom="0.6692913385826772" header="0.31496062992125984" footer="0.31496062992125984"/>
  <pageSetup paperSize="9" firstPageNumber="30" orientation="portrait" blackAndWhite="1" useFirstPageNumber="1" errors="blank" r:id="rId1"/>
  <headerFooter alignWithMargins="0">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N28"/>
  <sheetViews>
    <sheetView showZeros="0" workbookViewId="0">
      <selection activeCell="R21" sqref="R21"/>
    </sheetView>
  </sheetViews>
  <sheetFormatPr defaultColWidth="12.75" defaultRowHeight="13.5"/>
  <cols>
    <col min="1" max="1" width="14.375" style="89" customWidth="1"/>
    <col min="2" max="2" width="9.125" style="95" customWidth="1"/>
    <col min="3" max="3" width="10.75" style="95" customWidth="1"/>
    <col min="4" max="4" width="6.875" style="95" customWidth="1"/>
    <col min="5" max="5" width="9.25" style="95" customWidth="1"/>
    <col min="6" max="6" width="31.375" style="95" bestFit="1" customWidth="1"/>
    <col min="7" max="7" width="10.25" style="95" customWidth="1"/>
    <col min="8" max="8" width="10.25" style="96" bestFit="1" customWidth="1"/>
    <col min="9" max="9" width="8.125" style="97" customWidth="1"/>
    <col min="10" max="10" width="10.625" style="97" customWidth="1"/>
    <col min="11" max="11" width="9" style="89" customWidth="1"/>
    <col min="12" max="14" width="9" style="89" hidden="1" customWidth="1"/>
    <col min="15" max="256" width="9" style="89" customWidth="1"/>
    <col min="257" max="257" width="29.625" style="89" customWidth="1"/>
    <col min="258" max="258" width="12.75" style="89"/>
    <col min="259" max="259" width="29.75" style="89" customWidth="1"/>
    <col min="260" max="260" width="17" style="89" customWidth="1"/>
    <col min="261" max="261" width="37" style="89" customWidth="1"/>
    <col min="262" max="262" width="17.375" style="89" customWidth="1"/>
    <col min="263" max="512" width="9" style="89" customWidth="1"/>
    <col min="513" max="513" width="29.625" style="89" customWidth="1"/>
    <col min="514" max="514" width="12.75" style="89"/>
    <col min="515" max="515" width="29.75" style="89" customWidth="1"/>
    <col min="516" max="516" width="17" style="89" customWidth="1"/>
    <col min="517" max="517" width="37" style="89" customWidth="1"/>
    <col min="518" max="518" width="17.375" style="89" customWidth="1"/>
    <col min="519" max="768" width="9" style="89" customWidth="1"/>
    <col min="769" max="769" width="29.625" style="89" customWidth="1"/>
    <col min="770" max="770" width="12.75" style="89"/>
    <col min="771" max="771" width="29.75" style="89" customWidth="1"/>
    <col min="772" max="772" width="17" style="89" customWidth="1"/>
    <col min="773" max="773" width="37" style="89" customWidth="1"/>
    <col min="774" max="774" width="17.375" style="89" customWidth="1"/>
    <col min="775" max="1024" width="9" style="89" customWidth="1"/>
    <col min="1025" max="1025" width="29.625" style="89" customWidth="1"/>
    <col min="1026" max="1026" width="12.75" style="89"/>
    <col min="1027" max="1027" width="29.75" style="89" customWidth="1"/>
    <col min="1028" max="1028" width="17" style="89" customWidth="1"/>
    <col min="1029" max="1029" width="37" style="89" customWidth="1"/>
    <col min="1030" max="1030" width="17.375" style="89" customWidth="1"/>
    <col min="1031" max="1280" width="9" style="89" customWidth="1"/>
    <col min="1281" max="1281" width="29.625" style="89" customWidth="1"/>
    <col min="1282" max="1282" width="12.75" style="89"/>
    <col min="1283" max="1283" width="29.75" style="89" customWidth="1"/>
    <col min="1284" max="1284" width="17" style="89" customWidth="1"/>
    <col min="1285" max="1285" width="37" style="89" customWidth="1"/>
    <col min="1286" max="1286" width="17.375" style="89" customWidth="1"/>
    <col min="1287" max="1536" width="9" style="89" customWidth="1"/>
    <col min="1537" max="1537" width="29.625" style="89" customWidth="1"/>
    <col min="1538" max="1538" width="12.75" style="89"/>
    <col min="1539" max="1539" width="29.75" style="89" customWidth="1"/>
    <col min="1540" max="1540" width="17" style="89" customWidth="1"/>
    <col min="1541" max="1541" width="37" style="89" customWidth="1"/>
    <col min="1542" max="1542" width="17.375" style="89" customWidth="1"/>
    <col min="1543" max="1792" width="9" style="89" customWidth="1"/>
    <col min="1793" max="1793" width="29.625" style="89" customWidth="1"/>
    <col min="1794" max="1794" width="12.75" style="89"/>
    <col min="1795" max="1795" width="29.75" style="89" customWidth="1"/>
    <col min="1796" max="1796" width="17" style="89" customWidth="1"/>
    <col min="1797" max="1797" width="37" style="89" customWidth="1"/>
    <col min="1798" max="1798" width="17.375" style="89" customWidth="1"/>
    <col min="1799" max="2048" width="9" style="89" customWidth="1"/>
    <col min="2049" max="2049" width="29.625" style="89" customWidth="1"/>
    <col min="2050" max="2050" width="12.75" style="89"/>
    <col min="2051" max="2051" width="29.75" style="89" customWidth="1"/>
    <col min="2052" max="2052" width="17" style="89" customWidth="1"/>
    <col min="2053" max="2053" width="37" style="89" customWidth="1"/>
    <col min="2054" max="2054" width="17.375" style="89" customWidth="1"/>
    <col min="2055" max="2304" width="9" style="89" customWidth="1"/>
    <col min="2305" max="2305" width="29.625" style="89" customWidth="1"/>
    <col min="2306" max="2306" width="12.75" style="89"/>
    <col min="2307" max="2307" width="29.75" style="89" customWidth="1"/>
    <col min="2308" max="2308" width="17" style="89" customWidth="1"/>
    <col min="2309" max="2309" width="37" style="89" customWidth="1"/>
    <col min="2310" max="2310" width="17.375" style="89" customWidth="1"/>
    <col min="2311" max="2560" width="9" style="89" customWidth="1"/>
    <col min="2561" max="2561" width="29.625" style="89" customWidth="1"/>
    <col min="2562" max="2562" width="12.75" style="89"/>
    <col min="2563" max="2563" width="29.75" style="89" customWidth="1"/>
    <col min="2564" max="2564" width="17" style="89" customWidth="1"/>
    <col min="2565" max="2565" width="37" style="89" customWidth="1"/>
    <col min="2566" max="2566" width="17.375" style="89" customWidth="1"/>
    <col min="2567" max="2816" width="9" style="89" customWidth="1"/>
    <col min="2817" max="2817" width="29.625" style="89" customWidth="1"/>
    <col min="2818" max="2818" width="12.75" style="89"/>
    <col min="2819" max="2819" width="29.75" style="89" customWidth="1"/>
    <col min="2820" max="2820" width="17" style="89" customWidth="1"/>
    <col min="2821" max="2821" width="37" style="89" customWidth="1"/>
    <col min="2822" max="2822" width="17.375" style="89" customWidth="1"/>
    <col min="2823" max="3072" width="9" style="89" customWidth="1"/>
    <col min="3073" max="3073" width="29.625" style="89" customWidth="1"/>
    <col min="3074" max="3074" width="12.75" style="89"/>
    <col min="3075" max="3075" width="29.75" style="89" customWidth="1"/>
    <col min="3076" max="3076" width="17" style="89" customWidth="1"/>
    <col min="3077" max="3077" width="37" style="89" customWidth="1"/>
    <col min="3078" max="3078" width="17.375" style="89" customWidth="1"/>
    <col min="3079" max="3328" width="9" style="89" customWidth="1"/>
    <col min="3329" max="3329" width="29.625" style="89" customWidth="1"/>
    <col min="3330" max="3330" width="12.75" style="89"/>
    <col min="3331" max="3331" width="29.75" style="89" customWidth="1"/>
    <col min="3332" max="3332" width="17" style="89" customWidth="1"/>
    <col min="3333" max="3333" width="37" style="89" customWidth="1"/>
    <col min="3334" max="3334" width="17.375" style="89" customWidth="1"/>
    <col min="3335" max="3584" width="9" style="89" customWidth="1"/>
    <col min="3585" max="3585" width="29.625" style="89" customWidth="1"/>
    <col min="3586" max="3586" width="12.75" style="89"/>
    <col min="3587" max="3587" width="29.75" style="89" customWidth="1"/>
    <col min="3588" max="3588" width="17" style="89" customWidth="1"/>
    <col min="3589" max="3589" width="37" style="89" customWidth="1"/>
    <col min="3590" max="3590" width="17.375" style="89" customWidth="1"/>
    <col min="3591" max="3840" width="9" style="89" customWidth="1"/>
    <col min="3841" max="3841" width="29.625" style="89" customWidth="1"/>
    <col min="3842" max="3842" width="12.75" style="89"/>
    <col min="3843" max="3843" width="29.75" style="89" customWidth="1"/>
    <col min="3844" max="3844" width="17" style="89" customWidth="1"/>
    <col min="3845" max="3845" width="37" style="89" customWidth="1"/>
    <col min="3846" max="3846" width="17.375" style="89" customWidth="1"/>
    <col min="3847" max="4096" width="9" style="89" customWidth="1"/>
    <col min="4097" max="4097" width="29.625" style="89" customWidth="1"/>
    <col min="4098" max="4098" width="12.75" style="89"/>
    <col min="4099" max="4099" width="29.75" style="89" customWidth="1"/>
    <col min="4100" max="4100" width="17" style="89" customWidth="1"/>
    <col min="4101" max="4101" width="37" style="89" customWidth="1"/>
    <col min="4102" max="4102" width="17.375" style="89" customWidth="1"/>
    <col min="4103" max="4352" width="9" style="89" customWidth="1"/>
    <col min="4353" max="4353" width="29.625" style="89" customWidth="1"/>
    <col min="4354" max="4354" width="12.75" style="89"/>
    <col min="4355" max="4355" width="29.75" style="89" customWidth="1"/>
    <col min="4356" max="4356" width="17" style="89" customWidth="1"/>
    <col min="4357" max="4357" width="37" style="89" customWidth="1"/>
    <col min="4358" max="4358" width="17.375" style="89" customWidth="1"/>
    <col min="4359" max="4608" width="9" style="89" customWidth="1"/>
    <col min="4609" max="4609" width="29.625" style="89" customWidth="1"/>
    <col min="4610" max="4610" width="12.75" style="89"/>
    <col min="4611" max="4611" width="29.75" style="89" customWidth="1"/>
    <col min="4612" max="4612" width="17" style="89" customWidth="1"/>
    <col min="4613" max="4613" width="37" style="89" customWidth="1"/>
    <col min="4614" max="4614" width="17.375" style="89" customWidth="1"/>
    <col min="4615" max="4864" width="9" style="89" customWidth="1"/>
    <col min="4865" max="4865" width="29.625" style="89" customWidth="1"/>
    <col min="4866" max="4866" width="12.75" style="89"/>
    <col min="4867" max="4867" width="29.75" style="89" customWidth="1"/>
    <col min="4868" max="4868" width="17" style="89" customWidth="1"/>
    <col min="4869" max="4869" width="37" style="89" customWidth="1"/>
    <col min="4870" max="4870" width="17.375" style="89" customWidth="1"/>
    <col min="4871" max="5120" width="9" style="89" customWidth="1"/>
    <col min="5121" max="5121" width="29.625" style="89" customWidth="1"/>
    <col min="5122" max="5122" width="12.75" style="89"/>
    <col min="5123" max="5123" width="29.75" style="89" customWidth="1"/>
    <col min="5124" max="5124" width="17" style="89" customWidth="1"/>
    <col min="5125" max="5125" width="37" style="89" customWidth="1"/>
    <col min="5126" max="5126" width="17.375" style="89" customWidth="1"/>
    <col min="5127" max="5376" width="9" style="89" customWidth="1"/>
    <col min="5377" max="5377" width="29.625" style="89" customWidth="1"/>
    <col min="5378" max="5378" width="12.75" style="89"/>
    <col min="5379" max="5379" width="29.75" style="89" customWidth="1"/>
    <col min="5380" max="5380" width="17" style="89" customWidth="1"/>
    <col min="5381" max="5381" width="37" style="89" customWidth="1"/>
    <col min="5382" max="5382" width="17.375" style="89" customWidth="1"/>
    <col min="5383" max="5632" width="9" style="89" customWidth="1"/>
    <col min="5633" max="5633" width="29.625" style="89" customWidth="1"/>
    <col min="5634" max="5634" width="12.75" style="89"/>
    <col min="5635" max="5635" width="29.75" style="89" customWidth="1"/>
    <col min="5636" max="5636" width="17" style="89" customWidth="1"/>
    <col min="5637" max="5637" width="37" style="89" customWidth="1"/>
    <col min="5638" max="5638" width="17.375" style="89" customWidth="1"/>
    <col min="5639" max="5888" width="9" style="89" customWidth="1"/>
    <col min="5889" max="5889" width="29.625" style="89" customWidth="1"/>
    <col min="5890" max="5890" width="12.75" style="89"/>
    <col min="5891" max="5891" width="29.75" style="89" customWidth="1"/>
    <col min="5892" max="5892" width="17" style="89" customWidth="1"/>
    <col min="5893" max="5893" width="37" style="89" customWidth="1"/>
    <col min="5894" max="5894" width="17.375" style="89" customWidth="1"/>
    <col min="5895" max="6144" width="9" style="89" customWidth="1"/>
    <col min="6145" max="6145" width="29.625" style="89" customWidth="1"/>
    <col min="6146" max="6146" width="12.75" style="89"/>
    <col min="6147" max="6147" width="29.75" style="89" customWidth="1"/>
    <col min="6148" max="6148" width="17" style="89" customWidth="1"/>
    <col min="6149" max="6149" width="37" style="89" customWidth="1"/>
    <col min="6150" max="6150" width="17.375" style="89" customWidth="1"/>
    <col min="6151" max="6400" width="9" style="89" customWidth="1"/>
    <col min="6401" max="6401" width="29.625" style="89" customWidth="1"/>
    <col min="6402" max="6402" width="12.75" style="89"/>
    <col min="6403" max="6403" width="29.75" style="89" customWidth="1"/>
    <col min="6404" max="6404" width="17" style="89" customWidth="1"/>
    <col min="6405" max="6405" width="37" style="89" customWidth="1"/>
    <col min="6406" max="6406" width="17.375" style="89" customWidth="1"/>
    <col min="6407" max="6656" width="9" style="89" customWidth="1"/>
    <col min="6657" max="6657" width="29.625" style="89" customWidth="1"/>
    <col min="6658" max="6658" width="12.75" style="89"/>
    <col min="6659" max="6659" width="29.75" style="89" customWidth="1"/>
    <col min="6660" max="6660" width="17" style="89" customWidth="1"/>
    <col min="6661" max="6661" width="37" style="89" customWidth="1"/>
    <col min="6662" max="6662" width="17.375" style="89" customWidth="1"/>
    <col min="6663" max="6912" width="9" style="89" customWidth="1"/>
    <col min="6913" max="6913" width="29.625" style="89" customWidth="1"/>
    <col min="6914" max="6914" width="12.75" style="89"/>
    <col min="6915" max="6915" width="29.75" style="89" customWidth="1"/>
    <col min="6916" max="6916" width="17" style="89" customWidth="1"/>
    <col min="6917" max="6917" width="37" style="89" customWidth="1"/>
    <col min="6918" max="6918" width="17.375" style="89" customWidth="1"/>
    <col min="6919" max="7168" width="9" style="89" customWidth="1"/>
    <col min="7169" max="7169" width="29.625" style="89" customWidth="1"/>
    <col min="7170" max="7170" width="12.75" style="89"/>
    <col min="7171" max="7171" width="29.75" style="89" customWidth="1"/>
    <col min="7172" max="7172" width="17" style="89" customWidth="1"/>
    <col min="7173" max="7173" width="37" style="89" customWidth="1"/>
    <col min="7174" max="7174" width="17.375" style="89" customWidth="1"/>
    <col min="7175" max="7424" width="9" style="89" customWidth="1"/>
    <col min="7425" max="7425" width="29.625" style="89" customWidth="1"/>
    <col min="7426" max="7426" width="12.75" style="89"/>
    <col min="7427" max="7427" width="29.75" style="89" customWidth="1"/>
    <col min="7428" max="7428" width="17" style="89" customWidth="1"/>
    <col min="7429" max="7429" width="37" style="89" customWidth="1"/>
    <col min="7430" max="7430" width="17.375" style="89" customWidth="1"/>
    <col min="7431" max="7680" width="9" style="89" customWidth="1"/>
    <col min="7681" max="7681" width="29.625" style="89" customWidth="1"/>
    <col min="7682" max="7682" width="12.75" style="89"/>
    <col min="7683" max="7683" width="29.75" style="89" customWidth="1"/>
    <col min="7684" max="7684" width="17" style="89" customWidth="1"/>
    <col min="7685" max="7685" width="37" style="89" customWidth="1"/>
    <col min="7686" max="7686" width="17.375" style="89" customWidth="1"/>
    <col min="7687" max="7936" width="9" style="89" customWidth="1"/>
    <col min="7937" max="7937" width="29.625" style="89" customWidth="1"/>
    <col min="7938" max="7938" width="12.75" style="89"/>
    <col min="7939" max="7939" width="29.75" style="89" customWidth="1"/>
    <col min="7940" max="7940" width="17" style="89" customWidth="1"/>
    <col min="7941" max="7941" width="37" style="89" customWidth="1"/>
    <col min="7942" max="7942" width="17.375" style="89" customWidth="1"/>
    <col min="7943" max="8192" width="9" style="89" customWidth="1"/>
    <col min="8193" max="8193" width="29.625" style="89" customWidth="1"/>
    <col min="8194" max="8194" width="12.75" style="89"/>
    <col min="8195" max="8195" width="29.75" style="89" customWidth="1"/>
    <col min="8196" max="8196" width="17" style="89" customWidth="1"/>
    <col min="8197" max="8197" width="37" style="89" customWidth="1"/>
    <col min="8198" max="8198" width="17.375" style="89" customWidth="1"/>
    <col min="8199" max="8448" width="9" style="89" customWidth="1"/>
    <col min="8449" max="8449" width="29.625" style="89" customWidth="1"/>
    <col min="8450" max="8450" width="12.75" style="89"/>
    <col min="8451" max="8451" width="29.75" style="89" customWidth="1"/>
    <col min="8452" max="8452" width="17" style="89" customWidth="1"/>
    <col min="8453" max="8453" width="37" style="89" customWidth="1"/>
    <col min="8454" max="8454" width="17.375" style="89" customWidth="1"/>
    <col min="8455" max="8704" width="9" style="89" customWidth="1"/>
    <col min="8705" max="8705" width="29.625" style="89" customWidth="1"/>
    <col min="8706" max="8706" width="12.75" style="89"/>
    <col min="8707" max="8707" width="29.75" style="89" customWidth="1"/>
    <col min="8708" max="8708" width="17" style="89" customWidth="1"/>
    <col min="8709" max="8709" width="37" style="89" customWidth="1"/>
    <col min="8710" max="8710" width="17.375" style="89" customWidth="1"/>
    <col min="8711" max="8960" width="9" style="89" customWidth="1"/>
    <col min="8961" max="8961" width="29.625" style="89" customWidth="1"/>
    <col min="8962" max="8962" width="12.75" style="89"/>
    <col min="8963" max="8963" width="29.75" style="89" customWidth="1"/>
    <col min="8964" max="8964" width="17" style="89" customWidth="1"/>
    <col min="8965" max="8965" width="37" style="89" customWidth="1"/>
    <col min="8966" max="8966" width="17.375" style="89" customWidth="1"/>
    <col min="8967" max="9216" width="9" style="89" customWidth="1"/>
    <col min="9217" max="9217" width="29.625" style="89" customWidth="1"/>
    <col min="9218" max="9218" width="12.75" style="89"/>
    <col min="9219" max="9219" width="29.75" style="89" customWidth="1"/>
    <col min="9220" max="9220" width="17" style="89" customWidth="1"/>
    <col min="9221" max="9221" width="37" style="89" customWidth="1"/>
    <col min="9222" max="9222" width="17.375" style="89" customWidth="1"/>
    <col min="9223" max="9472" width="9" style="89" customWidth="1"/>
    <col min="9473" max="9473" width="29.625" style="89" customWidth="1"/>
    <col min="9474" max="9474" width="12.75" style="89"/>
    <col min="9475" max="9475" width="29.75" style="89" customWidth="1"/>
    <col min="9476" max="9476" width="17" style="89" customWidth="1"/>
    <col min="9477" max="9477" width="37" style="89" customWidth="1"/>
    <col min="9478" max="9478" width="17.375" style="89" customWidth="1"/>
    <col min="9479" max="9728" width="9" style="89" customWidth="1"/>
    <col min="9729" max="9729" width="29.625" style="89" customWidth="1"/>
    <col min="9730" max="9730" width="12.75" style="89"/>
    <col min="9731" max="9731" width="29.75" style="89" customWidth="1"/>
    <col min="9732" max="9732" width="17" style="89" customWidth="1"/>
    <col min="9733" max="9733" width="37" style="89" customWidth="1"/>
    <col min="9734" max="9734" width="17.375" style="89" customWidth="1"/>
    <col min="9735" max="9984" width="9" style="89" customWidth="1"/>
    <col min="9985" max="9985" width="29.625" style="89" customWidth="1"/>
    <col min="9986" max="9986" width="12.75" style="89"/>
    <col min="9987" max="9987" width="29.75" style="89" customWidth="1"/>
    <col min="9988" max="9988" width="17" style="89" customWidth="1"/>
    <col min="9989" max="9989" width="37" style="89" customWidth="1"/>
    <col min="9990" max="9990" width="17.375" style="89" customWidth="1"/>
    <col min="9991" max="10240" width="9" style="89" customWidth="1"/>
    <col min="10241" max="10241" width="29.625" style="89" customWidth="1"/>
    <col min="10242" max="10242" width="12.75" style="89"/>
    <col min="10243" max="10243" width="29.75" style="89" customWidth="1"/>
    <col min="10244" max="10244" width="17" style="89" customWidth="1"/>
    <col min="10245" max="10245" width="37" style="89" customWidth="1"/>
    <col min="10246" max="10246" width="17.375" style="89" customWidth="1"/>
    <col min="10247" max="10496" width="9" style="89" customWidth="1"/>
    <col min="10497" max="10497" width="29.625" style="89" customWidth="1"/>
    <col min="10498" max="10498" width="12.75" style="89"/>
    <col min="10499" max="10499" width="29.75" style="89" customWidth="1"/>
    <col min="10500" max="10500" width="17" style="89" customWidth="1"/>
    <col min="10501" max="10501" width="37" style="89" customWidth="1"/>
    <col min="10502" max="10502" width="17.375" style="89" customWidth="1"/>
    <col min="10503" max="10752" width="9" style="89" customWidth="1"/>
    <col min="10753" max="10753" width="29.625" style="89" customWidth="1"/>
    <col min="10754" max="10754" width="12.75" style="89"/>
    <col min="10755" max="10755" width="29.75" style="89" customWidth="1"/>
    <col min="10756" max="10756" width="17" style="89" customWidth="1"/>
    <col min="10757" max="10757" width="37" style="89" customWidth="1"/>
    <col min="10758" max="10758" width="17.375" style="89" customWidth="1"/>
    <col min="10759" max="11008" width="9" style="89" customWidth="1"/>
    <col min="11009" max="11009" width="29.625" style="89" customWidth="1"/>
    <col min="11010" max="11010" width="12.75" style="89"/>
    <col min="11011" max="11011" width="29.75" style="89" customWidth="1"/>
    <col min="11012" max="11012" width="17" style="89" customWidth="1"/>
    <col min="11013" max="11013" width="37" style="89" customWidth="1"/>
    <col min="11014" max="11014" width="17.375" style="89" customWidth="1"/>
    <col min="11015" max="11264" width="9" style="89" customWidth="1"/>
    <col min="11265" max="11265" width="29.625" style="89" customWidth="1"/>
    <col min="11266" max="11266" width="12.75" style="89"/>
    <col min="11267" max="11267" width="29.75" style="89" customWidth="1"/>
    <col min="11268" max="11268" width="17" style="89" customWidth="1"/>
    <col min="11269" max="11269" width="37" style="89" customWidth="1"/>
    <col min="11270" max="11270" width="17.375" style="89" customWidth="1"/>
    <col min="11271" max="11520" width="9" style="89" customWidth="1"/>
    <col min="11521" max="11521" width="29.625" style="89" customWidth="1"/>
    <col min="11522" max="11522" width="12.75" style="89"/>
    <col min="11523" max="11523" width="29.75" style="89" customWidth="1"/>
    <col min="11524" max="11524" width="17" style="89" customWidth="1"/>
    <col min="11525" max="11525" width="37" style="89" customWidth="1"/>
    <col min="11526" max="11526" width="17.375" style="89" customWidth="1"/>
    <col min="11527" max="11776" width="9" style="89" customWidth="1"/>
    <col min="11777" max="11777" width="29.625" style="89" customWidth="1"/>
    <col min="11778" max="11778" width="12.75" style="89"/>
    <col min="11779" max="11779" width="29.75" style="89" customWidth="1"/>
    <col min="11780" max="11780" width="17" style="89" customWidth="1"/>
    <col min="11781" max="11781" width="37" style="89" customWidth="1"/>
    <col min="11782" max="11782" width="17.375" style="89" customWidth="1"/>
    <col min="11783" max="12032" width="9" style="89" customWidth="1"/>
    <col min="12033" max="12033" width="29.625" style="89" customWidth="1"/>
    <col min="12034" max="12034" width="12.75" style="89"/>
    <col min="12035" max="12035" width="29.75" style="89" customWidth="1"/>
    <col min="12036" max="12036" width="17" style="89" customWidth="1"/>
    <col min="12037" max="12037" width="37" style="89" customWidth="1"/>
    <col min="12038" max="12038" width="17.375" style="89" customWidth="1"/>
    <col min="12039" max="12288" width="9" style="89" customWidth="1"/>
    <col min="12289" max="12289" width="29.625" style="89" customWidth="1"/>
    <col min="12290" max="12290" width="12.75" style="89"/>
    <col min="12291" max="12291" width="29.75" style="89" customWidth="1"/>
    <col min="12292" max="12292" width="17" style="89" customWidth="1"/>
    <col min="12293" max="12293" width="37" style="89" customWidth="1"/>
    <col min="12294" max="12294" width="17.375" style="89" customWidth="1"/>
    <col min="12295" max="12544" width="9" style="89" customWidth="1"/>
    <col min="12545" max="12545" width="29.625" style="89" customWidth="1"/>
    <col min="12546" max="12546" width="12.75" style="89"/>
    <col min="12547" max="12547" width="29.75" style="89" customWidth="1"/>
    <col min="12548" max="12548" width="17" style="89" customWidth="1"/>
    <col min="12549" max="12549" width="37" style="89" customWidth="1"/>
    <col min="12550" max="12550" width="17.375" style="89" customWidth="1"/>
    <col min="12551" max="12800" width="9" style="89" customWidth="1"/>
    <col min="12801" max="12801" width="29.625" style="89" customWidth="1"/>
    <col min="12802" max="12802" width="12.75" style="89"/>
    <col min="12803" max="12803" width="29.75" style="89" customWidth="1"/>
    <col min="12804" max="12804" width="17" style="89" customWidth="1"/>
    <col min="12805" max="12805" width="37" style="89" customWidth="1"/>
    <col min="12806" max="12806" width="17.375" style="89" customWidth="1"/>
    <col min="12807" max="13056" width="9" style="89" customWidth="1"/>
    <col min="13057" max="13057" width="29.625" style="89" customWidth="1"/>
    <col min="13058" max="13058" width="12.75" style="89"/>
    <col min="13059" max="13059" width="29.75" style="89" customWidth="1"/>
    <col min="13060" max="13060" width="17" style="89" customWidth="1"/>
    <col min="13061" max="13061" width="37" style="89" customWidth="1"/>
    <col min="13062" max="13062" width="17.375" style="89" customWidth="1"/>
    <col min="13063" max="13312" width="9" style="89" customWidth="1"/>
    <col min="13313" max="13313" width="29.625" style="89" customWidth="1"/>
    <col min="13314" max="13314" width="12.75" style="89"/>
    <col min="13315" max="13315" width="29.75" style="89" customWidth="1"/>
    <col min="13316" max="13316" width="17" style="89" customWidth="1"/>
    <col min="13317" max="13317" width="37" style="89" customWidth="1"/>
    <col min="13318" max="13318" width="17.375" style="89" customWidth="1"/>
    <col min="13319" max="13568" width="9" style="89" customWidth="1"/>
    <col min="13569" max="13569" width="29.625" style="89" customWidth="1"/>
    <col min="13570" max="13570" width="12.75" style="89"/>
    <col min="13571" max="13571" width="29.75" style="89" customWidth="1"/>
    <col min="13572" max="13572" width="17" style="89" customWidth="1"/>
    <col min="13573" max="13573" width="37" style="89" customWidth="1"/>
    <col min="13574" max="13574" width="17.375" style="89" customWidth="1"/>
    <col min="13575" max="13824" width="9" style="89" customWidth="1"/>
    <col min="13825" max="13825" width="29.625" style="89" customWidth="1"/>
    <col min="13826" max="13826" width="12.75" style="89"/>
    <col min="13827" max="13827" width="29.75" style="89" customWidth="1"/>
    <col min="13828" max="13828" width="17" style="89" customWidth="1"/>
    <col min="13829" max="13829" width="37" style="89" customWidth="1"/>
    <col min="13830" max="13830" width="17.375" style="89" customWidth="1"/>
    <col min="13831" max="14080" width="9" style="89" customWidth="1"/>
    <col min="14081" max="14081" width="29.625" style="89" customWidth="1"/>
    <col min="14082" max="14082" width="12.75" style="89"/>
    <col min="14083" max="14083" width="29.75" style="89" customWidth="1"/>
    <col min="14084" max="14084" width="17" style="89" customWidth="1"/>
    <col min="14085" max="14085" width="37" style="89" customWidth="1"/>
    <col min="14086" max="14086" width="17.375" style="89" customWidth="1"/>
    <col min="14087" max="14336" width="9" style="89" customWidth="1"/>
    <col min="14337" max="14337" width="29.625" style="89" customWidth="1"/>
    <col min="14338" max="14338" width="12.75" style="89"/>
    <col min="14339" max="14339" width="29.75" style="89" customWidth="1"/>
    <col min="14340" max="14340" width="17" style="89" customWidth="1"/>
    <col min="14341" max="14341" width="37" style="89" customWidth="1"/>
    <col min="14342" max="14342" width="17.375" style="89" customWidth="1"/>
    <col min="14343" max="14592" width="9" style="89" customWidth="1"/>
    <col min="14593" max="14593" width="29.625" style="89" customWidth="1"/>
    <col min="14594" max="14594" width="12.75" style="89"/>
    <col min="14595" max="14595" width="29.75" style="89" customWidth="1"/>
    <col min="14596" max="14596" width="17" style="89" customWidth="1"/>
    <col min="14597" max="14597" width="37" style="89" customWidth="1"/>
    <col min="14598" max="14598" width="17.375" style="89" customWidth="1"/>
    <col min="14599" max="14848" width="9" style="89" customWidth="1"/>
    <col min="14849" max="14849" width="29.625" style="89" customWidth="1"/>
    <col min="14850" max="14850" width="12.75" style="89"/>
    <col min="14851" max="14851" width="29.75" style="89" customWidth="1"/>
    <col min="14852" max="14852" width="17" style="89" customWidth="1"/>
    <col min="14853" max="14853" width="37" style="89" customWidth="1"/>
    <col min="14854" max="14854" width="17.375" style="89" customWidth="1"/>
    <col min="14855" max="15104" width="9" style="89" customWidth="1"/>
    <col min="15105" max="15105" width="29.625" style="89" customWidth="1"/>
    <col min="15106" max="15106" width="12.75" style="89"/>
    <col min="15107" max="15107" width="29.75" style="89" customWidth="1"/>
    <col min="15108" max="15108" width="17" style="89" customWidth="1"/>
    <col min="15109" max="15109" width="37" style="89" customWidth="1"/>
    <col min="15110" max="15110" width="17.375" style="89" customWidth="1"/>
    <col min="15111" max="15360" width="9" style="89" customWidth="1"/>
    <col min="15361" max="15361" width="29.625" style="89" customWidth="1"/>
    <col min="15362" max="15362" width="12.75" style="89"/>
    <col min="15363" max="15363" width="29.75" style="89" customWidth="1"/>
    <col min="15364" max="15364" width="17" style="89" customWidth="1"/>
    <col min="15365" max="15365" width="37" style="89" customWidth="1"/>
    <col min="15366" max="15366" width="17.375" style="89" customWidth="1"/>
    <col min="15367" max="15616" width="9" style="89" customWidth="1"/>
    <col min="15617" max="15617" width="29.625" style="89" customWidth="1"/>
    <col min="15618" max="15618" width="12.75" style="89"/>
    <col min="15619" max="15619" width="29.75" style="89" customWidth="1"/>
    <col min="15620" max="15620" width="17" style="89" customWidth="1"/>
    <col min="15621" max="15621" width="37" style="89" customWidth="1"/>
    <col min="15622" max="15622" width="17.375" style="89" customWidth="1"/>
    <col min="15623" max="15872" width="9" style="89" customWidth="1"/>
    <col min="15873" max="15873" width="29.625" style="89" customWidth="1"/>
    <col min="15874" max="15874" width="12.75" style="89"/>
    <col min="15875" max="15875" width="29.75" style="89" customWidth="1"/>
    <col min="15876" max="15876" width="17" style="89" customWidth="1"/>
    <col min="15877" max="15877" width="37" style="89" customWidth="1"/>
    <col min="15878" max="15878" width="17.375" style="89" customWidth="1"/>
    <col min="15879" max="16128" width="9" style="89" customWidth="1"/>
    <col min="16129" max="16129" width="29.625" style="89" customWidth="1"/>
    <col min="16130" max="16130" width="12.75" style="89"/>
    <col min="16131" max="16131" width="29.75" style="89" customWidth="1"/>
    <col min="16132" max="16132" width="17" style="89" customWidth="1"/>
    <col min="16133" max="16133" width="37" style="89" customWidth="1"/>
    <col min="16134" max="16134" width="17.375" style="89" customWidth="1"/>
    <col min="16135" max="16384" width="9" style="89" customWidth="1"/>
  </cols>
  <sheetData>
    <row r="1" spans="1:11" ht="18.75" customHeight="1">
      <c r="A1" s="655" t="s">
        <v>1542</v>
      </c>
      <c r="B1" s="655"/>
      <c r="C1" s="655"/>
      <c r="D1" s="655"/>
      <c r="E1" s="655"/>
      <c r="F1" s="655"/>
      <c r="G1" s="655"/>
      <c r="H1" s="655"/>
      <c r="I1" s="376"/>
      <c r="J1" s="376"/>
    </row>
    <row r="2" spans="1:11" ht="27.6" customHeight="1">
      <c r="A2" s="656" t="s">
        <v>1570</v>
      </c>
      <c r="B2" s="656"/>
      <c r="C2" s="656"/>
      <c r="D2" s="656"/>
      <c r="E2" s="656"/>
      <c r="F2" s="656"/>
      <c r="G2" s="656"/>
      <c r="H2" s="656"/>
      <c r="I2" s="656"/>
      <c r="J2" s="656"/>
      <c r="K2" s="378"/>
    </row>
    <row r="3" spans="1:11" ht="23.25" customHeight="1" thickBot="1">
      <c r="A3" s="90"/>
      <c r="B3" s="90"/>
      <c r="C3" s="90"/>
      <c r="D3" s="90"/>
      <c r="E3" s="90"/>
      <c r="F3" s="90"/>
      <c r="G3" s="90"/>
      <c r="H3" s="90"/>
      <c r="J3" s="117" t="s">
        <v>68</v>
      </c>
    </row>
    <row r="4" spans="1:11" s="93" customFormat="1" ht="36">
      <c r="A4" s="237" t="s">
        <v>60</v>
      </c>
      <c r="B4" s="238" t="s">
        <v>22</v>
      </c>
      <c r="C4" s="238" t="s">
        <v>328</v>
      </c>
      <c r="D4" s="238" t="s">
        <v>35</v>
      </c>
      <c r="E4" s="239" t="s">
        <v>190</v>
      </c>
      <c r="F4" s="517" t="s">
        <v>61</v>
      </c>
      <c r="G4" s="238" t="s">
        <v>22</v>
      </c>
      <c r="H4" s="238" t="s">
        <v>329</v>
      </c>
      <c r="I4" s="238" t="s">
        <v>35</v>
      </c>
      <c r="J4" s="241" t="s">
        <v>190</v>
      </c>
    </row>
    <row r="5" spans="1:11" s="93" customFormat="1" ht="24" customHeight="1">
      <c r="A5" s="242" t="s">
        <v>33</v>
      </c>
      <c r="B5" s="137">
        <v>8626</v>
      </c>
      <c r="C5" s="137">
        <v>2793</v>
      </c>
      <c r="D5" s="137">
        <v>2793</v>
      </c>
      <c r="E5" s="172">
        <v>6.3594821020563588</v>
      </c>
      <c r="F5" s="138" t="s">
        <v>33</v>
      </c>
      <c r="G5" s="137">
        <v>8626</v>
      </c>
      <c r="H5" s="137">
        <v>2793</v>
      </c>
      <c r="I5" s="137">
        <v>2793</v>
      </c>
      <c r="J5" s="518">
        <v>6.3594821020563588</v>
      </c>
    </row>
    <row r="6" spans="1:11" s="93" customFormat="1" ht="24" customHeight="1">
      <c r="A6" s="519" t="s">
        <v>30</v>
      </c>
      <c r="B6" s="137">
        <v>8000</v>
      </c>
      <c r="C6" s="137">
        <v>2167</v>
      </c>
      <c r="D6" s="137">
        <v>2167</v>
      </c>
      <c r="E6" s="172">
        <v>8.35</v>
      </c>
      <c r="F6" s="139" t="s">
        <v>31</v>
      </c>
      <c r="G6" s="137">
        <v>626</v>
      </c>
      <c r="H6" s="137">
        <v>626</v>
      </c>
      <c r="I6" s="137">
        <v>0</v>
      </c>
      <c r="J6" s="520"/>
    </row>
    <row r="7" spans="1:11" s="93" customFormat="1" ht="22.5" customHeight="1">
      <c r="A7" s="521" t="s">
        <v>441</v>
      </c>
      <c r="B7" s="53">
        <v>8000</v>
      </c>
      <c r="C7" s="53">
        <v>2167</v>
      </c>
      <c r="D7" s="91">
        <v>2167</v>
      </c>
      <c r="E7" s="145">
        <v>8.35</v>
      </c>
      <c r="F7" s="32" t="s">
        <v>442</v>
      </c>
      <c r="G7" s="91">
        <v>626</v>
      </c>
      <c r="H7" s="91">
        <v>626</v>
      </c>
      <c r="I7" s="91"/>
      <c r="J7" s="520"/>
    </row>
    <row r="8" spans="1:11" s="93" customFormat="1" ht="22.5" customHeight="1">
      <c r="A8" s="521"/>
      <c r="B8" s="53"/>
      <c r="C8" s="53"/>
      <c r="D8" s="91"/>
      <c r="E8" s="140"/>
      <c r="F8" s="131" t="s">
        <v>385</v>
      </c>
      <c r="G8" s="53">
        <v>626</v>
      </c>
      <c r="H8" s="53">
        <v>626</v>
      </c>
      <c r="I8" s="91"/>
      <c r="J8" s="520"/>
    </row>
    <row r="9" spans="1:11" s="93" customFormat="1" ht="22.5" customHeight="1">
      <c r="A9" s="521"/>
      <c r="B9" s="91"/>
      <c r="C9" s="91"/>
      <c r="D9" s="91"/>
      <c r="E9" s="140"/>
      <c r="F9" s="32"/>
      <c r="G9" s="91"/>
      <c r="H9" s="91"/>
      <c r="I9" s="91"/>
      <c r="J9" s="522"/>
    </row>
    <row r="10" spans="1:11" s="93" customFormat="1" ht="22.5" customHeight="1">
      <c r="A10" s="521"/>
      <c r="B10" s="141"/>
      <c r="C10" s="141"/>
      <c r="D10" s="141"/>
      <c r="E10" s="141"/>
      <c r="F10" s="32"/>
      <c r="G10" s="91"/>
      <c r="H10" s="91"/>
      <c r="I10" s="91"/>
      <c r="J10" s="522"/>
    </row>
    <row r="11" spans="1:11" s="93" customFormat="1" ht="22.5" customHeight="1">
      <c r="A11" s="521"/>
      <c r="B11" s="142"/>
      <c r="C11" s="142"/>
      <c r="D11" s="142"/>
      <c r="E11" s="142"/>
      <c r="F11" s="32"/>
      <c r="G11" s="53"/>
      <c r="H11" s="53"/>
      <c r="I11" s="91"/>
      <c r="J11" s="522"/>
    </row>
    <row r="12" spans="1:11" s="93" customFormat="1" ht="22.5" customHeight="1">
      <c r="A12" s="521"/>
      <c r="B12" s="142"/>
      <c r="C12" s="142"/>
      <c r="D12" s="142"/>
      <c r="E12" s="142"/>
      <c r="F12" s="32"/>
      <c r="G12" s="91"/>
      <c r="H12" s="91"/>
      <c r="I12" s="91"/>
      <c r="J12" s="522"/>
    </row>
    <row r="13" spans="1:11" s="93" customFormat="1" ht="22.5" customHeight="1">
      <c r="A13" s="521"/>
      <c r="B13" s="142"/>
      <c r="C13" s="142"/>
      <c r="D13" s="142"/>
      <c r="E13" s="142"/>
      <c r="F13" s="92"/>
      <c r="G13" s="53"/>
      <c r="H13" s="53"/>
      <c r="I13" s="91"/>
      <c r="J13" s="522"/>
    </row>
    <row r="14" spans="1:11" s="93" customFormat="1" ht="22.5" customHeight="1">
      <c r="A14" s="523"/>
      <c r="B14" s="142"/>
      <c r="C14" s="142"/>
      <c r="D14" s="142"/>
      <c r="E14" s="142"/>
      <c r="F14" s="32"/>
      <c r="G14" s="53"/>
      <c r="H14" s="53"/>
      <c r="I14" s="91"/>
      <c r="J14" s="522"/>
    </row>
    <row r="15" spans="1:11" s="93" customFormat="1" ht="22.5" customHeight="1">
      <c r="A15" s="523"/>
      <c r="B15" s="142"/>
      <c r="C15" s="142"/>
      <c r="D15" s="142"/>
      <c r="E15" s="142"/>
      <c r="F15" s="32"/>
      <c r="G15" s="91"/>
      <c r="H15" s="91"/>
      <c r="I15" s="91"/>
      <c r="J15" s="520"/>
    </row>
    <row r="16" spans="1:11" s="93" customFormat="1" ht="22.5" customHeight="1">
      <c r="A16" s="523"/>
      <c r="B16" s="142"/>
      <c r="C16" s="142"/>
      <c r="D16" s="142"/>
      <c r="E16" s="142"/>
      <c r="F16" s="32"/>
      <c r="G16" s="91"/>
      <c r="H16" s="91"/>
      <c r="I16" s="91"/>
      <c r="J16" s="520"/>
    </row>
    <row r="17" spans="1:10" s="93" customFormat="1" ht="22.5" customHeight="1">
      <c r="A17" s="523"/>
      <c r="B17" s="142"/>
      <c r="C17" s="142"/>
      <c r="D17" s="142"/>
      <c r="E17" s="142"/>
      <c r="F17" s="32"/>
      <c r="G17" s="91"/>
      <c r="H17" s="91"/>
      <c r="I17" s="91"/>
      <c r="J17" s="520"/>
    </row>
    <row r="18" spans="1:10" s="93" customFormat="1" ht="22.5" customHeight="1">
      <c r="A18" s="524"/>
      <c r="B18" s="143"/>
      <c r="C18" s="143"/>
      <c r="D18" s="143"/>
      <c r="E18" s="143"/>
      <c r="F18" s="32"/>
      <c r="G18" s="53"/>
      <c r="H18" s="53"/>
      <c r="I18" s="91"/>
      <c r="J18" s="525"/>
    </row>
    <row r="19" spans="1:10" s="93" customFormat="1" ht="22.5" customHeight="1">
      <c r="A19" s="524"/>
      <c r="B19" s="143"/>
      <c r="C19" s="143"/>
      <c r="D19" s="143"/>
      <c r="E19" s="143"/>
      <c r="F19" s="32"/>
      <c r="G19" s="94"/>
      <c r="H19" s="94"/>
      <c r="I19" s="94"/>
      <c r="J19" s="520"/>
    </row>
    <row r="20" spans="1:10" s="93" customFormat="1" ht="22.5" customHeight="1">
      <c r="A20" s="519" t="s">
        <v>64</v>
      </c>
      <c r="B20" s="137">
        <v>626</v>
      </c>
      <c r="C20" s="137">
        <v>626</v>
      </c>
      <c r="D20" s="137">
        <v>626</v>
      </c>
      <c r="E20" s="145">
        <v>0</v>
      </c>
      <c r="F20" s="134" t="s">
        <v>65</v>
      </c>
      <c r="G20" s="137">
        <v>8000</v>
      </c>
      <c r="H20" s="137">
        <v>2167</v>
      </c>
      <c r="I20" s="137">
        <v>2793</v>
      </c>
      <c r="J20" s="526">
        <v>6.3594821020563588</v>
      </c>
    </row>
    <row r="21" spans="1:10" s="93" customFormat="1" ht="22.5" customHeight="1">
      <c r="A21" s="503" t="s">
        <v>305</v>
      </c>
      <c r="B21" s="91"/>
      <c r="C21" s="91"/>
      <c r="D21" s="91"/>
      <c r="E21" s="144"/>
      <c r="F21" s="80" t="s">
        <v>66</v>
      </c>
      <c r="G21" s="91">
        <v>8000</v>
      </c>
      <c r="H21" s="91">
        <v>2167</v>
      </c>
      <c r="I21" s="91">
        <v>2793</v>
      </c>
      <c r="J21" s="527">
        <v>39.65</v>
      </c>
    </row>
    <row r="22" spans="1:10" s="93" customFormat="1" ht="22.5" customHeight="1">
      <c r="A22" s="503" t="s">
        <v>97</v>
      </c>
      <c r="B22" s="91">
        <v>626</v>
      </c>
      <c r="C22" s="91">
        <v>626</v>
      </c>
      <c r="D22" s="91">
        <v>626</v>
      </c>
      <c r="E22" s="145"/>
      <c r="F22" s="80" t="s">
        <v>330</v>
      </c>
      <c r="G22" s="91"/>
      <c r="H22" s="91"/>
      <c r="I22" s="91"/>
      <c r="J22" s="527"/>
    </row>
    <row r="23" spans="1:10" s="93" customFormat="1" ht="20.100000000000001" customHeight="1" thickBot="1">
      <c r="A23" s="528"/>
      <c r="B23" s="529"/>
      <c r="C23" s="529"/>
      <c r="D23" s="529"/>
      <c r="E23" s="529"/>
      <c r="F23" s="530" t="s">
        <v>67</v>
      </c>
      <c r="G23" s="531"/>
      <c r="H23" s="531"/>
      <c r="I23" s="531"/>
      <c r="J23" s="532">
        <v>-100</v>
      </c>
    </row>
    <row r="24" spans="1:10" ht="44.25" customHeight="1">
      <c r="A24" s="662" t="s">
        <v>1624</v>
      </c>
      <c r="B24" s="662"/>
      <c r="C24" s="662"/>
      <c r="D24" s="662"/>
      <c r="E24" s="662"/>
      <c r="F24" s="662"/>
      <c r="G24" s="662"/>
      <c r="H24" s="662"/>
      <c r="I24" s="662"/>
      <c r="J24" s="662"/>
    </row>
    <row r="25" spans="1:10" ht="20.100000000000001" customHeight="1"/>
    <row r="26" spans="1:10" ht="20.100000000000001" customHeight="1"/>
    <row r="27" spans="1:10" ht="20.100000000000001" customHeight="1"/>
    <row r="28" spans="1:10" ht="20.100000000000001" customHeight="1"/>
  </sheetData>
  <mergeCells count="3">
    <mergeCell ref="A1:H1"/>
    <mergeCell ref="A24:J24"/>
    <mergeCell ref="A2:J2"/>
  </mergeCells>
  <phoneticPr fontId="1" type="noConversion"/>
  <printOptions horizontalCentered="1"/>
  <pageMargins left="0.15748031496062992" right="0.15748031496062992" top="0.51181102362204722" bottom="0.35433070866141736" header="0.31496062992125984" footer="0.15748031496062992"/>
  <pageSetup paperSize="9" scale="90" firstPageNumber="35" fitToHeight="0" orientation="landscape" blackAndWhite="1" useFirstPageNumber="1" errors="blank"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FF00"/>
  </sheetPr>
  <dimension ref="A1:N28"/>
  <sheetViews>
    <sheetView showZeros="0" workbookViewId="0">
      <selection activeCell="S17" sqref="S17"/>
    </sheetView>
  </sheetViews>
  <sheetFormatPr defaultColWidth="12.75" defaultRowHeight="13.5"/>
  <cols>
    <col min="1" max="1" width="14.375" style="89" customWidth="1"/>
    <col min="2" max="2" width="9.125" style="95" customWidth="1"/>
    <col min="3" max="3" width="10.75" style="95" customWidth="1"/>
    <col min="4" max="4" width="6.875" style="95" customWidth="1"/>
    <col min="5" max="5" width="9.25" style="95" customWidth="1"/>
    <col min="6" max="6" width="31.375" style="95" bestFit="1" customWidth="1"/>
    <col min="7" max="7" width="10.25" style="95" customWidth="1"/>
    <col min="8" max="8" width="10.25" style="96" bestFit="1" customWidth="1"/>
    <col min="9" max="9" width="8.125" style="97" customWidth="1"/>
    <col min="10" max="10" width="10.625" style="97" customWidth="1"/>
    <col min="11" max="11" width="9" style="89" customWidth="1"/>
    <col min="12" max="14" width="9" style="89" hidden="1" customWidth="1"/>
    <col min="15" max="256" width="9" style="89" customWidth="1"/>
    <col min="257" max="257" width="29.625" style="89" customWidth="1"/>
    <col min="258" max="258" width="12.75" style="89"/>
    <col min="259" max="259" width="29.75" style="89" customWidth="1"/>
    <col min="260" max="260" width="17" style="89" customWidth="1"/>
    <col min="261" max="261" width="37" style="89" customWidth="1"/>
    <col min="262" max="262" width="17.375" style="89" customWidth="1"/>
    <col min="263" max="512" width="9" style="89" customWidth="1"/>
    <col min="513" max="513" width="29.625" style="89" customWidth="1"/>
    <col min="514" max="514" width="12.75" style="89"/>
    <col min="515" max="515" width="29.75" style="89" customWidth="1"/>
    <col min="516" max="516" width="17" style="89" customWidth="1"/>
    <col min="517" max="517" width="37" style="89" customWidth="1"/>
    <col min="518" max="518" width="17.375" style="89" customWidth="1"/>
    <col min="519" max="768" width="9" style="89" customWidth="1"/>
    <col min="769" max="769" width="29.625" style="89" customWidth="1"/>
    <col min="770" max="770" width="12.75" style="89"/>
    <col min="771" max="771" width="29.75" style="89" customWidth="1"/>
    <col min="772" max="772" width="17" style="89" customWidth="1"/>
    <col min="773" max="773" width="37" style="89" customWidth="1"/>
    <col min="774" max="774" width="17.375" style="89" customWidth="1"/>
    <col min="775" max="1024" width="9" style="89" customWidth="1"/>
    <col min="1025" max="1025" width="29.625" style="89" customWidth="1"/>
    <col min="1026" max="1026" width="12.75" style="89"/>
    <col min="1027" max="1027" width="29.75" style="89" customWidth="1"/>
    <col min="1028" max="1028" width="17" style="89" customWidth="1"/>
    <col min="1029" max="1029" width="37" style="89" customWidth="1"/>
    <col min="1030" max="1030" width="17.375" style="89" customWidth="1"/>
    <col min="1031" max="1280" width="9" style="89" customWidth="1"/>
    <col min="1281" max="1281" width="29.625" style="89" customWidth="1"/>
    <col min="1282" max="1282" width="12.75" style="89"/>
    <col min="1283" max="1283" width="29.75" style="89" customWidth="1"/>
    <col min="1284" max="1284" width="17" style="89" customWidth="1"/>
    <col min="1285" max="1285" width="37" style="89" customWidth="1"/>
    <col min="1286" max="1286" width="17.375" style="89" customWidth="1"/>
    <col min="1287" max="1536" width="9" style="89" customWidth="1"/>
    <col min="1537" max="1537" width="29.625" style="89" customWidth="1"/>
    <col min="1538" max="1538" width="12.75" style="89"/>
    <col min="1539" max="1539" width="29.75" style="89" customWidth="1"/>
    <col min="1540" max="1540" width="17" style="89" customWidth="1"/>
    <col min="1541" max="1541" width="37" style="89" customWidth="1"/>
    <col min="1542" max="1542" width="17.375" style="89" customWidth="1"/>
    <col min="1543" max="1792" width="9" style="89" customWidth="1"/>
    <col min="1793" max="1793" width="29.625" style="89" customWidth="1"/>
    <col min="1794" max="1794" width="12.75" style="89"/>
    <col min="1795" max="1795" width="29.75" style="89" customWidth="1"/>
    <col min="1796" max="1796" width="17" style="89" customWidth="1"/>
    <col min="1797" max="1797" width="37" style="89" customWidth="1"/>
    <col min="1798" max="1798" width="17.375" style="89" customWidth="1"/>
    <col min="1799" max="2048" width="9" style="89" customWidth="1"/>
    <col min="2049" max="2049" width="29.625" style="89" customWidth="1"/>
    <col min="2050" max="2050" width="12.75" style="89"/>
    <col min="2051" max="2051" width="29.75" style="89" customWidth="1"/>
    <col min="2052" max="2052" width="17" style="89" customWidth="1"/>
    <col min="2053" max="2053" width="37" style="89" customWidth="1"/>
    <col min="2054" max="2054" width="17.375" style="89" customWidth="1"/>
    <col min="2055" max="2304" width="9" style="89" customWidth="1"/>
    <col min="2305" max="2305" width="29.625" style="89" customWidth="1"/>
    <col min="2306" max="2306" width="12.75" style="89"/>
    <col min="2307" max="2307" width="29.75" style="89" customWidth="1"/>
    <col min="2308" max="2308" width="17" style="89" customWidth="1"/>
    <col min="2309" max="2309" width="37" style="89" customWidth="1"/>
    <col min="2310" max="2310" width="17.375" style="89" customWidth="1"/>
    <col min="2311" max="2560" width="9" style="89" customWidth="1"/>
    <col min="2561" max="2561" width="29.625" style="89" customWidth="1"/>
    <col min="2562" max="2562" width="12.75" style="89"/>
    <col min="2563" max="2563" width="29.75" style="89" customWidth="1"/>
    <col min="2564" max="2564" width="17" style="89" customWidth="1"/>
    <col min="2565" max="2565" width="37" style="89" customWidth="1"/>
    <col min="2566" max="2566" width="17.375" style="89" customWidth="1"/>
    <col min="2567" max="2816" width="9" style="89" customWidth="1"/>
    <col min="2817" max="2817" width="29.625" style="89" customWidth="1"/>
    <col min="2818" max="2818" width="12.75" style="89"/>
    <col min="2819" max="2819" width="29.75" style="89" customWidth="1"/>
    <col min="2820" max="2820" width="17" style="89" customWidth="1"/>
    <col min="2821" max="2821" width="37" style="89" customWidth="1"/>
    <col min="2822" max="2822" width="17.375" style="89" customWidth="1"/>
    <col min="2823" max="3072" width="9" style="89" customWidth="1"/>
    <col min="3073" max="3073" width="29.625" style="89" customWidth="1"/>
    <col min="3074" max="3074" width="12.75" style="89"/>
    <col min="3075" max="3075" width="29.75" style="89" customWidth="1"/>
    <col min="3076" max="3076" width="17" style="89" customWidth="1"/>
    <col min="3077" max="3077" width="37" style="89" customWidth="1"/>
    <col min="3078" max="3078" width="17.375" style="89" customWidth="1"/>
    <col min="3079" max="3328" width="9" style="89" customWidth="1"/>
    <col min="3329" max="3329" width="29.625" style="89" customWidth="1"/>
    <col min="3330" max="3330" width="12.75" style="89"/>
    <col min="3331" max="3331" width="29.75" style="89" customWidth="1"/>
    <col min="3332" max="3332" width="17" style="89" customWidth="1"/>
    <col min="3333" max="3333" width="37" style="89" customWidth="1"/>
    <col min="3334" max="3334" width="17.375" style="89" customWidth="1"/>
    <col min="3335" max="3584" width="9" style="89" customWidth="1"/>
    <col min="3585" max="3585" width="29.625" style="89" customWidth="1"/>
    <col min="3586" max="3586" width="12.75" style="89"/>
    <col min="3587" max="3587" width="29.75" style="89" customWidth="1"/>
    <col min="3588" max="3588" width="17" style="89" customWidth="1"/>
    <col min="3589" max="3589" width="37" style="89" customWidth="1"/>
    <col min="3590" max="3590" width="17.375" style="89" customWidth="1"/>
    <col min="3591" max="3840" width="9" style="89" customWidth="1"/>
    <col min="3841" max="3841" width="29.625" style="89" customWidth="1"/>
    <col min="3842" max="3842" width="12.75" style="89"/>
    <col min="3843" max="3843" width="29.75" style="89" customWidth="1"/>
    <col min="3844" max="3844" width="17" style="89" customWidth="1"/>
    <col min="3845" max="3845" width="37" style="89" customWidth="1"/>
    <col min="3846" max="3846" width="17.375" style="89" customWidth="1"/>
    <col min="3847" max="4096" width="9" style="89" customWidth="1"/>
    <col min="4097" max="4097" width="29.625" style="89" customWidth="1"/>
    <col min="4098" max="4098" width="12.75" style="89"/>
    <col min="4099" max="4099" width="29.75" style="89" customWidth="1"/>
    <col min="4100" max="4100" width="17" style="89" customWidth="1"/>
    <col min="4101" max="4101" width="37" style="89" customWidth="1"/>
    <col min="4102" max="4102" width="17.375" style="89" customWidth="1"/>
    <col min="4103" max="4352" width="9" style="89" customWidth="1"/>
    <col min="4353" max="4353" width="29.625" style="89" customWidth="1"/>
    <col min="4354" max="4354" width="12.75" style="89"/>
    <col min="4355" max="4355" width="29.75" style="89" customWidth="1"/>
    <col min="4356" max="4356" width="17" style="89" customWidth="1"/>
    <col min="4357" max="4357" width="37" style="89" customWidth="1"/>
    <col min="4358" max="4358" width="17.375" style="89" customWidth="1"/>
    <col min="4359" max="4608" width="9" style="89" customWidth="1"/>
    <col min="4609" max="4609" width="29.625" style="89" customWidth="1"/>
    <col min="4610" max="4610" width="12.75" style="89"/>
    <col min="4611" max="4611" width="29.75" style="89" customWidth="1"/>
    <col min="4612" max="4612" width="17" style="89" customWidth="1"/>
    <col min="4613" max="4613" width="37" style="89" customWidth="1"/>
    <col min="4614" max="4614" width="17.375" style="89" customWidth="1"/>
    <col min="4615" max="4864" width="9" style="89" customWidth="1"/>
    <col min="4865" max="4865" width="29.625" style="89" customWidth="1"/>
    <col min="4866" max="4866" width="12.75" style="89"/>
    <col min="4867" max="4867" width="29.75" style="89" customWidth="1"/>
    <col min="4868" max="4868" width="17" style="89" customWidth="1"/>
    <col min="4869" max="4869" width="37" style="89" customWidth="1"/>
    <col min="4870" max="4870" width="17.375" style="89" customWidth="1"/>
    <col min="4871" max="5120" width="9" style="89" customWidth="1"/>
    <col min="5121" max="5121" width="29.625" style="89" customWidth="1"/>
    <col min="5122" max="5122" width="12.75" style="89"/>
    <col min="5123" max="5123" width="29.75" style="89" customWidth="1"/>
    <col min="5124" max="5124" width="17" style="89" customWidth="1"/>
    <col min="5125" max="5125" width="37" style="89" customWidth="1"/>
    <col min="5126" max="5126" width="17.375" style="89" customWidth="1"/>
    <col min="5127" max="5376" width="9" style="89" customWidth="1"/>
    <col min="5377" max="5377" width="29.625" style="89" customWidth="1"/>
    <col min="5378" max="5378" width="12.75" style="89"/>
    <col min="5379" max="5379" width="29.75" style="89" customWidth="1"/>
    <col min="5380" max="5380" width="17" style="89" customWidth="1"/>
    <col min="5381" max="5381" width="37" style="89" customWidth="1"/>
    <col min="5382" max="5382" width="17.375" style="89" customWidth="1"/>
    <col min="5383" max="5632" width="9" style="89" customWidth="1"/>
    <col min="5633" max="5633" width="29.625" style="89" customWidth="1"/>
    <col min="5634" max="5634" width="12.75" style="89"/>
    <col min="5635" max="5635" width="29.75" style="89" customWidth="1"/>
    <col min="5636" max="5636" width="17" style="89" customWidth="1"/>
    <col min="5637" max="5637" width="37" style="89" customWidth="1"/>
    <col min="5638" max="5638" width="17.375" style="89" customWidth="1"/>
    <col min="5639" max="5888" width="9" style="89" customWidth="1"/>
    <col min="5889" max="5889" width="29.625" style="89" customWidth="1"/>
    <col min="5890" max="5890" width="12.75" style="89"/>
    <col min="5891" max="5891" width="29.75" style="89" customWidth="1"/>
    <col min="5892" max="5892" width="17" style="89" customWidth="1"/>
    <col min="5893" max="5893" width="37" style="89" customWidth="1"/>
    <col min="5894" max="5894" width="17.375" style="89" customWidth="1"/>
    <col min="5895" max="6144" width="9" style="89" customWidth="1"/>
    <col min="6145" max="6145" width="29.625" style="89" customWidth="1"/>
    <col min="6146" max="6146" width="12.75" style="89"/>
    <col min="6147" max="6147" width="29.75" style="89" customWidth="1"/>
    <col min="6148" max="6148" width="17" style="89" customWidth="1"/>
    <col min="6149" max="6149" width="37" style="89" customWidth="1"/>
    <col min="6150" max="6150" width="17.375" style="89" customWidth="1"/>
    <col min="6151" max="6400" width="9" style="89" customWidth="1"/>
    <col min="6401" max="6401" width="29.625" style="89" customWidth="1"/>
    <col min="6402" max="6402" width="12.75" style="89"/>
    <col min="6403" max="6403" width="29.75" style="89" customWidth="1"/>
    <col min="6404" max="6404" width="17" style="89" customWidth="1"/>
    <col min="6405" max="6405" width="37" style="89" customWidth="1"/>
    <col min="6406" max="6406" width="17.375" style="89" customWidth="1"/>
    <col min="6407" max="6656" width="9" style="89" customWidth="1"/>
    <col min="6657" max="6657" width="29.625" style="89" customWidth="1"/>
    <col min="6658" max="6658" width="12.75" style="89"/>
    <col min="6659" max="6659" width="29.75" style="89" customWidth="1"/>
    <col min="6660" max="6660" width="17" style="89" customWidth="1"/>
    <col min="6661" max="6661" width="37" style="89" customWidth="1"/>
    <col min="6662" max="6662" width="17.375" style="89" customWidth="1"/>
    <col min="6663" max="6912" width="9" style="89" customWidth="1"/>
    <col min="6913" max="6913" width="29.625" style="89" customWidth="1"/>
    <col min="6914" max="6914" width="12.75" style="89"/>
    <col min="6915" max="6915" width="29.75" style="89" customWidth="1"/>
    <col min="6916" max="6916" width="17" style="89" customWidth="1"/>
    <col min="6917" max="6917" width="37" style="89" customWidth="1"/>
    <col min="6918" max="6918" width="17.375" style="89" customWidth="1"/>
    <col min="6919" max="7168" width="9" style="89" customWidth="1"/>
    <col min="7169" max="7169" width="29.625" style="89" customWidth="1"/>
    <col min="7170" max="7170" width="12.75" style="89"/>
    <col min="7171" max="7171" width="29.75" style="89" customWidth="1"/>
    <col min="7172" max="7172" width="17" style="89" customWidth="1"/>
    <col min="7173" max="7173" width="37" style="89" customWidth="1"/>
    <col min="7174" max="7174" width="17.375" style="89" customWidth="1"/>
    <col min="7175" max="7424" width="9" style="89" customWidth="1"/>
    <col min="7425" max="7425" width="29.625" style="89" customWidth="1"/>
    <col min="7426" max="7426" width="12.75" style="89"/>
    <col min="7427" max="7427" width="29.75" style="89" customWidth="1"/>
    <col min="7428" max="7428" width="17" style="89" customWidth="1"/>
    <col min="7429" max="7429" width="37" style="89" customWidth="1"/>
    <col min="7430" max="7430" width="17.375" style="89" customWidth="1"/>
    <col min="7431" max="7680" width="9" style="89" customWidth="1"/>
    <col min="7681" max="7681" width="29.625" style="89" customWidth="1"/>
    <col min="7682" max="7682" width="12.75" style="89"/>
    <col min="7683" max="7683" width="29.75" style="89" customWidth="1"/>
    <col min="7684" max="7684" width="17" style="89" customWidth="1"/>
    <col min="7685" max="7685" width="37" style="89" customWidth="1"/>
    <col min="7686" max="7686" width="17.375" style="89" customWidth="1"/>
    <col min="7687" max="7936" width="9" style="89" customWidth="1"/>
    <col min="7937" max="7937" width="29.625" style="89" customWidth="1"/>
    <col min="7938" max="7938" width="12.75" style="89"/>
    <col min="7939" max="7939" width="29.75" style="89" customWidth="1"/>
    <col min="7940" max="7940" width="17" style="89" customWidth="1"/>
    <col min="7941" max="7941" width="37" style="89" customWidth="1"/>
    <col min="7942" max="7942" width="17.375" style="89" customWidth="1"/>
    <col min="7943" max="8192" width="9" style="89" customWidth="1"/>
    <col min="8193" max="8193" width="29.625" style="89" customWidth="1"/>
    <col min="8194" max="8194" width="12.75" style="89"/>
    <col min="8195" max="8195" width="29.75" style="89" customWidth="1"/>
    <col min="8196" max="8196" width="17" style="89" customWidth="1"/>
    <col min="8197" max="8197" width="37" style="89" customWidth="1"/>
    <col min="8198" max="8198" width="17.375" style="89" customWidth="1"/>
    <col min="8199" max="8448" width="9" style="89" customWidth="1"/>
    <col min="8449" max="8449" width="29.625" style="89" customWidth="1"/>
    <col min="8450" max="8450" width="12.75" style="89"/>
    <col min="8451" max="8451" width="29.75" style="89" customWidth="1"/>
    <col min="8452" max="8452" width="17" style="89" customWidth="1"/>
    <col min="8453" max="8453" width="37" style="89" customWidth="1"/>
    <col min="8454" max="8454" width="17.375" style="89" customWidth="1"/>
    <col min="8455" max="8704" width="9" style="89" customWidth="1"/>
    <col min="8705" max="8705" width="29.625" style="89" customWidth="1"/>
    <col min="8706" max="8706" width="12.75" style="89"/>
    <col min="8707" max="8707" width="29.75" style="89" customWidth="1"/>
    <col min="8708" max="8708" width="17" style="89" customWidth="1"/>
    <col min="8709" max="8709" width="37" style="89" customWidth="1"/>
    <col min="8710" max="8710" width="17.375" style="89" customWidth="1"/>
    <col min="8711" max="8960" width="9" style="89" customWidth="1"/>
    <col min="8961" max="8961" width="29.625" style="89" customWidth="1"/>
    <col min="8962" max="8962" width="12.75" style="89"/>
    <col min="8963" max="8963" width="29.75" style="89" customWidth="1"/>
    <col min="8964" max="8964" width="17" style="89" customWidth="1"/>
    <col min="8965" max="8965" width="37" style="89" customWidth="1"/>
    <col min="8966" max="8966" width="17.375" style="89" customWidth="1"/>
    <col min="8967" max="9216" width="9" style="89" customWidth="1"/>
    <col min="9217" max="9217" width="29.625" style="89" customWidth="1"/>
    <col min="9218" max="9218" width="12.75" style="89"/>
    <col min="9219" max="9219" width="29.75" style="89" customWidth="1"/>
    <col min="9220" max="9220" width="17" style="89" customWidth="1"/>
    <col min="9221" max="9221" width="37" style="89" customWidth="1"/>
    <col min="9222" max="9222" width="17.375" style="89" customWidth="1"/>
    <col min="9223" max="9472" width="9" style="89" customWidth="1"/>
    <col min="9473" max="9473" width="29.625" style="89" customWidth="1"/>
    <col min="9474" max="9474" width="12.75" style="89"/>
    <col min="9475" max="9475" width="29.75" style="89" customWidth="1"/>
    <col min="9476" max="9476" width="17" style="89" customWidth="1"/>
    <col min="9477" max="9477" width="37" style="89" customWidth="1"/>
    <col min="9478" max="9478" width="17.375" style="89" customWidth="1"/>
    <col min="9479" max="9728" width="9" style="89" customWidth="1"/>
    <col min="9729" max="9729" width="29.625" style="89" customWidth="1"/>
    <col min="9730" max="9730" width="12.75" style="89"/>
    <col min="9731" max="9731" width="29.75" style="89" customWidth="1"/>
    <col min="9732" max="9732" width="17" style="89" customWidth="1"/>
    <col min="9733" max="9733" width="37" style="89" customWidth="1"/>
    <col min="9734" max="9734" width="17.375" style="89" customWidth="1"/>
    <col min="9735" max="9984" width="9" style="89" customWidth="1"/>
    <col min="9985" max="9985" width="29.625" style="89" customWidth="1"/>
    <col min="9986" max="9986" width="12.75" style="89"/>
    <col min="9987" max="9987" width="29.75" style="89" customWidth="1"/>
    <col min="9988" max="9988" width="17" style="89" customWidth="1"/>
    <col min="9989" max="9989" width="37" style="89" customWidth="1"/>
    <col min="9990" max="9990" width="17.375" style="89" customWidth="1"/>
    <col min="9991" max="10240" width="9" style="89" customWidth="1"/>
    <col min="10241" max="10241" width="29.625" style="89" customWidth="1"/>
    <col min="10242" max="10242" width="12.75" style="89"/>
    <col min="10243" max="10243" width="29.75" style="89" customWidth="1"/>
    <col min="10244" max="10244" width="17" style="89" customWidth="1"/>
    <col min="10245" max="10245" width="37" style="89" customWidth="1"/>
    <col min="10246" max="10246" width="17.375" style="89" customWidth="1"/>
    <col min="10247" max="10496" width="9" style="89" customWidth="1"/>
    <col min="10497" max="10497" width="29.625" style="89" customWidth="1"/>
    <col min="10498" max="10498" width="12.75" style="89"/>
    <col min="10499" max="10499" width="29.75" style="89" customWidth="1"/>
    <col min="10500" max="10500" width="17" style="89" customWidth="1"/>
    <col min="10501" max="10501" width="37" style="89" customWidth="1"/>
    <col min="10502" max="10502" width="17.375" style="89" customWidth="1"/>
    <col min="10503" max="10752" width="9" style="89" customWidth="1"/>
    <col min="10753" max="10753" width="29.625" style="89" customWidth="1"/>
    <col min="10754" max="10754" width="12.75" style="89"/>
    <col min="10755" max="10755" width="29.75" style="89" customWidth="1"/>
    <col min="10756" max="10756" width="17" style="89" customWidth="1"/>
    <col min="10757" max="10757" width="37" style="89" customWidth="1"/>
    <col min="10758" max="10758" width="17.375" style="89" customWidth="1"/>
    <col min="10759" max="11008" width="9" style="89" customWidth="1"/>
    <col min="11009" max="11009" width="29.625" style="89" customWidth="1"/>
    <col min="11010" max="11010" width="12.75" style="89"/>
    <col min="11011" max="11011" width="29.75" style="89" customWidth="1"/>
    <col min="11012" max="11012" width="17" style="89" customWidth="1"/>
    <col min="11013" max="11013" width="37" style="89" customWidth="1"/>
    <col min="11014" max="11014" width="17.375" style="89" customWidth="1"/>
    <col min="11015" max="11264" width="9" style="89" customWidth="1"/>
    <col min="11265" max="11265" width="29.625" style="89" customWidth="1"/>
    <col min="11266" max="11266" width="12.75" style="89"/>
    <col min="11267" max="11267" width="29.75" style="89" customWidth="1"/>
    <col min="11268" max="11268" width="17" style="89" customWidth="1"/>
    <col min="11269" max="11269" width="37" style="89" customWidth="1"/>
    <col min="11270" max="11270" width="17.375" style="89" customWidth="1"/>
    <col min="11271" max="11520" width="9" style="89" customWidth="1"/>
    <col min="11521" max="11521" width="29.625" style="89" customWidth="1"/>
    <col min="11522" max="11522" width="12.75" style="89"/>
    <col min="11523" max="11523" width="29.75" style="89" customWidth="1"/>
    <col min="11524" max="11524" width="17" style="89" customWidth="1"/>
    <col min="11525" max="11525" width="37" style="89" customWidth="1"/>
    <col min="11526" max="11526" width="17.375" style="89" customWidth="1"/>
    <col min="11527" max="11776" width="9" style="89" customWidth="1"/>
    <col min="11777" max="11777" width="29.625" style="89" customWidth="1"/>
    <col min="11778" max="11778" width="12.75" style="89"/>
    <col min="11779" max="11779" width="29.75" style="89" customWidth="1"/>
    <col min="11780" max="11780" width="17" style="89" customWidth="1"/>
    <col min="11781" max="11781" width="37" style="89" customWidth="1"/>
    <col min="11782" max="11782" width="17.375" style="89" customWidth="1"/>
    <col min="11783" max="12032" width="9" style="89" customWidth="1"/>
    <col min="12033" max="12033" width="29.625" style="89" customWidth="1"/>
    <col min="12034" max="12034" width="12.75" style="89"/>
    <col min="12035" max="12035" width="29.75" style="89" customWidth="1"/>
    <col min="12036" max="12036" width="17" style="89" customWidth="1"/>
    <col min="12037" max="12037" width="37" style="89" customWidth="1"/>
    <col min="12038" max="12038" width="17.375" style="89" customWidth="1"/>
    <col min="12039" max="12288" width="9" style="89" customWidth="1"/>
    <col min="12289" max="12289" width="29.625" style="89" customWidth="1"/>
    <col min="12290" max="12290" width="12.75" style="89"/>
    <col min="12291" max="12291" width="29.75" style="89" customWidth="1"/>
    <col min="12292" max="12292" width="17" style="89" customWidth="1"/>
    <col min="12293" max="12293" width="37" style="89" customWidth="1"/>
    <col min="12294" max="12294" width="17.375" style="89" customWidth="1"/>
    <col min="12295" max="12544" width="9" style="89" customWidth="1"/>
    <col min="12545" max="12545" width="29.625" style="89" customWidth="1"/>
    <col min="12546" max="12546" width="12.75" style="89"/>
    <col min="12547" max="12547" width="29.75" style="89" customWidth="1"/>
    <col min="12548" max="12548" width="17" style="89" customWidth="1"/>
    <col min="12549" max="12549" width="37" style="89" customWidth="1"/>
    <col min="12550" max="12550" width="17.375" style="89" customWidth="1"/>
    <col min="12551" max="12800" width="9" style="89" customWidth="1"/>
    <col min="12801" max="12801" width="29.625" style="89" customWidth="1"/>
    <col min="12802" max="12802" width="12.75" style="89"/>
    <col min="12803" max="12803" width="29.75" style="89" customWidth="1"/>
    <col min="12804" max="12804" width="17" style="89" customWidth="1"/>
    <col min="12805" max="12805" width="37" style="89" customWidth="1"/>
    <col min="12806" max="12806" width="17.375" style="89" customWidth="1"/>
    <col min="12807" max="13056" width="9" style="89" customWidth="1"/>
    <col min="13057" max="13057" width="29.625" style="89" customWidth="1"/>
    <col min="13058" max="13058" width="12.75" style="89"/>
    <col min="13059" max="13059" width="29.75" style="89" customWidth="1"/>
    <col min="13060" max="13060" width="17" style="89" customWidth="1"/>
    <col min="13061" max="13061" width="37" style="89" customWidth="1"/>
    <col min="13062" max="13062" width="17.375" style="89" customWidth="1"/>
    <col min="13063" max="13312" width="9" style="89" customWidth="1"/>
    <col min="13313" max="13313" width="29.625" style="89" customWidth="1"/>
    <col min="13314" max="13314" width="12.75" style="89"/>
    <col min="13315" max="13315" width="29.75" style="89" customWidth="1"/>
    <col min="13316" max="13316" width="17" style="89" customWidth="1"/>
    <col min="13317" max="13317" width="37" style="89" customWidth="1"/>
    <col min="13318" max="13318" width="17.375" style="89" customWidth="1"/>
    <col min="13319" max="13568" width="9" style="89" customWidth="1"/>
    <col min="13569" max="13569" width="29.625" style="89" customWidth="1"/>
    <col min="13570" max="13570" width="12.75" style="89"/>
    <col min="13571" max="13571" width="29.75" style="89" customWidth="1"/>
    <col min="13572" max="13572" width="17" style="89" customWidth="1"/>
    <col min="13573" max="13573" width="37" style="89" customWidth="1"/>
    <col min="13574" max="13574" width="17.375" style="89" customWidth="1"/>
    <col min="13575" max="13824" width="9" style="89" customWidth="1"/>
    <col min="13825" max="13825" width="29.625" style="89" customWidth="1"/>
    <col min="13826" max="13826" width="12.75" style="89"/>
    <col min="13827" max="13827" width="29.75" style="89" customWidth="1"/>
    <col min="13828" max="13828" width="17" style="89" customWidth="1"/>
    <col min="13829" max="13829" width="37" style="89" customWidth="1"/>
    <col min="13830" max="13830" width="17.375" style="89" customWidth="1"/>
    <col min="13831" max="14080" width="9" style="89" customWidth="1"/>
    <col min="14081" max="14081" width="29.625" style="89" customWidth="1"/>
    <col min="14082" max="14082" width="12.75" style="89"/>
    <col min="14083" max="14083" width="29.75" style="89" customWidth="1"/>
    <col min="14084" max="14084" width="17" style="89" customWidth="1"/>
    <col min="14085" max="14085" width="37" style="89" customWidth="1"/>
    <col min="14086" max="14086" width="17.375" style="89" customWidth="1"/>
    <col min="14087" max="14336" width="9" style="89" customWidth="1"/>
    <col min="14337" max="14337" width="29.625" style="89" customWidth="1"/>
    <col min="14338" max="14338" width="12.75" style="89"/>
    <col min="14339" max="14339" width="29.75" style="89" customWidth="1"/>
    <col min="14340" max="14340" width="17" style="89" customWidth="1"/>
    <col min="14341" max="14341" width="37" style="89" customWidth="1"/>
    <col min="14342" max="14342" width="17.375" style="89" customWidth="1"/>
    <col min="14343" max="14592" width="9" style="89" customWidth="1"/>
    <col min="14593" max="14593" width="29.625" style="89" customWidth="1"/>
    <col min="14594" max="14594" width="12.75" style="89"/>
    <col min="14595" max="14595" width="29.75" style="89" customWidth="1"/>
    <col min="14596" max="14596" width="17" style="89" customWidth="1"/>
    <col min="14597" max="14597" width="37" style="89" customWidth="1"/>
    <col min="14598" max="14598" width="17.375" style="89" customWidth="1"/>
    <col min="14599" max="14848" width="9" style="89" customWidth="1"/>
    <col min="14849" max="14849" width="29.625" style="89" customWidth="1"/>
    <col min="14850" max="14850" width="12.75" style="89"/>
    <col min="14851" max="14851" width="29.75" style="89" customWidth="1"/>
    <col min="14852" max="14852" width="17" style="89" customWidth="1"/>
    <col min="14853" max="14853" width="37" style="89" customWidth="1"/>
    <col min="14854" max="14854" width="17.375" style="89" customWidth="1"/>
    <col min="14855" max="15104" width="9" style="89" customWidth="1"/>
    <col min="15105" max="15105" width="29.625" style="89" customWidth="1"/>
    <col min="15106" max="15106" width="12.75" style="89"/>
    <col min="15107" max="15107" width="29.75" style="89" customWidth="1"/>
    <col min="15108" max="15108" width="17" style="89" customWidth="1"/>
    <col min="15109" max="15109" width="37" style="89" customWidth="1"/>
    <col min="15110" max="15110" width="17.375" style="89" customWidth="1"/>
    <col min="15111" max="15360" width="9" style="89" customWidth="1"/>
    <col min="15361" max="15361" width="29.625" style="89" customWidth="1"/>
    <col min="15362" max="15362" width="12.75" style="89"/>
    <col min="15363" max="15363" width="29.75" style="89" customWidth="1"/>
    <col min="15364" max="15364" width="17" style="89" customWidth="1"/>
    <col min="15365" max="15365" width="37" style="89" customWidth="1"/>
    <col min="15366" max="15366" width="17.375" style="89" customWidth="1"/>
    <col min="15367" max="15616" width="9" style="89" customWidth="1"/>
    <col min="15617" max="15617" width="29.625" style="89" customWidth="1"/>
    <col min="15618" max="15618" width="12.75" style="89"/>
    <col min="15619" max="15619" width="29.75" style="89" customWidth="1"/>
    <col min="15620" max="15620" width="17" style="89" customWidth="1"/>
    <col min="15621" max="15621" width="37" style="89" customWidth="1"/>
    <col min="15622" max="15622" width="17.375" style="89" customWidth="1"/>
    <col min="15623" max="15872" width="9" style="89" customWidth="1"/>
    <col min="15873" max="15873" width="29.625" style="89" customWidth="1"/>
    <col min="15874" max="15874" width="12.75" style="89"/>
    <col min="15875" max="15875" width="29.75" style="89" customWidth="1"/>
    <col min="15876" max="15876" width="17" style="89" customWidth="1"/>
    <col min="15877" max="15877" width="37" style="89" customWidth="1"/>
    <col min="15878" max="15878" width="17.375" style="89" customWidth="1"/>
    <col min="15879" max="16128" width="9" style="89" customWidth="1"/>
    <col min="16129" max="16129" width="29.625" style="89" customWidth="1"/>
    <col min="16130" max="16130" width="12.75" style="89"/>
    <col min="16131" max="16131" width="29.75" style="89" customWidth="1"/>
    <col min="16132" max="16132" width="17" style="89" customWidth="1"/>
    <col min="16133" max="16133" width="37" style="89" customWidth="1"/>
    <col min="16134" max="16134" width="17.375" style="89" customWidth="1"/>
    <col min="16135" max="16384" width="9" style="89" customWidth="1"/>
  </cols>
  <sheetData>
    <row r="1" spans="1:11" ht="18.75" customHeight="1">
      <c r="A1" s="655" t="s">
        <v>1543</v>
      </c>
      <c r="B1" s="655"/>
      <c r="C1" s="655"/>
      <c r="D1" s="655"/>
      <c r="E1" s="655"/>
      <c r="F1" s="655"/>
      <c r="G1" s="655"/>
      <c r="H1" s="655"/>
      <c r="I1" s="76"/>
      <c r="J1" s="76"/>
    </row>
    <row r="2" spans="1:11" ht="27.6" customHeight="1">
      <c r="A2" s="656" t="s">
        <v>1571</v>
      </c>
      <c r="B2" s="656"/>
      <c r="C2" s="656"/>
      <c r="D2" s="656"/>
      <c r="E2" s="656"/>
      <c r="F2" s="656"/>
      <c r="G2" s="656"/>
      <c r="H2" s="656"/>
      <c r="I2" s="656"/>
      <c r="J2" s="656"/>
      <c r="K2" s="378"/>
    </row>
    <row r="3" spans="1:11" ht="23.25" customHeight="1" thickBot="1">
      <c r="A3" s="90"/>
      <c r="B3" s="90"/>
      <c r="C3" s="90"/>
      <c r="D3" s="90"/>
      <c r="E3" s="90"/>
      <c r="F3" s="90"/>
      <c r="G3" s="90"/>
      <c r="H3" s="90"/>
      <c r="J3" s="117" t="s">
        <v>68</v>
      </c>
    </row>
    <row r="4" spans="1:11" s="93" customFormat="1" ht="36">
      <c r="A4" s="237" t="s">
        <v>60</v>
      </c>
      <c r="B4" s="238" t="s">
        <v>22</v>
      </c>
      <c r="C4" s="238" t="s">
        <v>328</v>
      </c>
      <c r="D4" s="238" t="s">
        <v>35</v>
      </c>
      <c r="E4" s="239" t="s">
        <v>190</v>
      </c>
      <c r="F4" s="517" t="s">
        <v>61</v>
      </c>
      <c r="G4" s="238" t="s">
        <v>22</v>
      </c>
      <c r="H4" s="238" t="s">
        <v>329</v>
      </c>
      <c r="I4" s="238" t="s">
        <v>35</v>
      </c>
      <c r="J4" s="241" t="s">
        <v>190</v>
      </c>
    </row>
    <row r="5" spans="1:11" s="93" customFormat="1" ht="24" customHeight="1">
      <c r="A5" s="242" t="s">
        <v>62</v>
      </c>
      <c r="B5" s="137">
        <v>8626</v>
      </c>
      <c r="C5" s="137">
        <v>2793</v>
      </c>
      <c r="D5" s="137">
        <v>2793</v>
      </c>
      <c r="E5" s="172">
        <v>6.3594821020563588</v>
      </c>
      <c r="F5" s="138" t="s">
        <v>62</v>
      </c>
      <c r="G5" s="137">
        <v>8626</v>
      </c>
      <c r="H5" s="137">
        <v>2793</v>
      </c>
      <c r="I5" s="137">
        <v>2793</v>
      </c>
      <c r="J5" s="518">
        <v>6.3594821020563588</v>
      </c>
    </row>
    <row r="6" spans="1:11" s="93" customFormat="1" ht="24" customHeight="1">
      <c r="A6" s="519" t="s">
        <v>30</v>
      </c>
      <c r="B6" s="137">
        <v>8000</v>
      </c>
      <c r="C6" s="137">
        <v>2167</v>
      </c>
      <c r="D6" s="137">
        <v>2167</v>
      </c>
      <c r="E6" s="172">
        <v>8.35</v>
      </c>
      <c r="F6" s="139" t="s">
        <v>63</v>
      </c>
      <c r="G6" s="137">
        <v>626</v>
      </c>
      <c r="H6" s="137">
        <v>626</v>
      </c>
      <c r="I6" s="137">
        <v>0</v>
      </c>
      <c r="J6" s="520"/>
    </row>
    <row r="7" spans="1:11" s="93" customFormat="1" ht="22.5" customHeight="1">
      <c r="A7" s="521" t="s">
        <v>441</v>
      </c>
      <c r="B7" s="53">
        <v>8000</v>
      </c>
      <c r="C7" s="53">
        <v>2167</v>
      </c>
      <c r="D7" s="91">
        <v>2167</v>
      </c>
      <c r="E7" s="145">
        <v>8.35</v>
      </c>
      <c r="F7" s="32" t="s">
        <v>442</v>
      </c>
      <c r="G7" s="91">
        <v>626</v>
      </c>
      <c r="H7" s="91">
        <v>626</v>
      </c>
      <c r="I7" s="91"/>
      <c r="J7" s="520"/>
    </row>
    <row r="8" spans="1:11" s="93" customFormat="1" ht="22.5" customHeight="1">
      <c r="A8" s="521"/>
      <c r="B8" s="53"/>
      <c r="C8" s="53"/>
      <c r="D8" s="91"/>
      <c r="E8" s="140"/>
      <c r="F8" s="131" t="s">
        <v>385</v>
      </c>
      <c r="G8" s="53">
        <v>626</v>
      </c>
      <c r="H8" s="53">
        <v>626</v>
      </c>
      <c r="I8" s="91"/>
      <c r="J8" s="520"/>
    </row>
    <row r="9" spans="1:11" s="93" customFormat="1" ht="22.5" customHeight="1">
      <c r="A9" s="521"/>
      <c r="B9" s="91"/>
      <c r="C9" s="91"/>
      <c r="D9" s="91"/>
      <c r="E9" s="140"/>
      <c r="F9" s="32"/>
      <c r="G9" s="91"/>
      <c r="H9" s="91"/>
      <c r="I9" s="91"/>
      <c r="J9" s="522"/>
    </row>
    <row r="10" spans="1:11" s="93" customFormat="1" ht="22.5" customHeight="1">
      <c r="A10" s="521"/>
      <c r="B10" s="141"/>
      <c r="C10" s="141"/>
      <c r="D10" s="141"/>
      <c r="E10" s="141"/>
      <c r="F10" s="32"/>
      <c r="G10" s="91"/>
      <c r="H10" s="91"/>
      <c r="I10" s="91"/>
      <c r="J10" s="522"/>
    </row>
    <row r="11" spans="1:11" s="93" customFormat="1" ht="22.5" customHeight="1">
      <c r="A11" s="521"/>
      <c r="B11" s="142"/>
      <c r="C11" s="142"/>
      <c r="D11" s="142"/>
      <c r="E11" s="142"/>
      <c r="F11" s="32"/>
      <c r="G11" s="53"/>
      <c r="H11" s="53"/>
      <c r="I11" s="91"/>
      <c r="J11" s="522"/>
    </row>
    <row r="12" spans="1:11" s="93" customFormat="1" ht="22.5" customHeight="1">
      <c r="A12" s="521"/>
      <c r="B12" s="142"/>
      <c r="C12" s="142"/>
      <c r="D12" s="142"/>
      <c r="E12" s="142"/>
      <c r="F12" s="32"/>
      <c r="G12" s="91"/>
      <c r="H12" s="91"/>
      <c r="I12" s="91"/>
      <c r="J12" s="522"/>
    </row>
    <row r="13" spans="1:11" s="93" customFormat="1" ht="22.5" customHeight="1">
      <c r="A13" s="521"/>
      <c r="B13" s="142"/>
      <c r="C13" s="142"/>
      <c r="D13" s="142"/>
      <c r="E13" s="142"/>
      <c r="F13" s="92"/>
      <c r="G13" s="53"/>
      <c r="H13" s="53"/>
      <c r="I13" s="91"/>
      <c r="J13" s="522"/>
    </row>
    <row r="14" spans="1:11" s="93" customFormat="1" ht="22.5" customHeight="1">
      <c r="A14" s="523"/>
      <c r="B14" s="142"/>
      <c r="C14" s="142"/>
      <c r="D14" s="142"/>
      <c r="E14" s="142"/>
      <c r="F14" s="32"/>
      <c r="G14" s="53"/>
      <c r="H14" s="53"/>
      <c r="I14" s="91"/>
      <c r="J14" s="522"/>
    </row>
    <row r="15" spans="1:11" s="93" customFormat="1" ht="22.5" customHeight="1">
      <c r="A15" s="523"/>
      <c r="B15" s="142"/>
      <c r="C15" s="142"/>
      <c r="D15" s="142"/>
      <c r="E15" s="142"/>
      <c r="F15" s="32"/>
      <c r="G15" s="91"/>
      <c r="H15" s="91"/>
      <c r="I15" s="91"/>
      <c r="J15" s="520"/>
    </row>
    <row r="16" spans="1:11" s="93" customFormat="1" ht="22.5" customHeight="1">
      <c r="A16" s="523"/>
      <c r="B16" s="142"/>
      <c r="C16" s="142"/>
      <c r="D16" s="142"/>
      <c r="E16" s="142"/>
      <c r="F16" s="32"/>
      <c r="G16" s="91"/>
      <c r="H16" s="91"/>
      <c r="I16" s="91"/>
      <c r="J16" s="520"/>
    </row>
    <row r="17" spans="1:10" s="93" customFormat="1" ht="22.5" customHeight="1">
      <c r="A17" s="523"/>
      <c r="B17" s="142"/>
      <c r="C17" s="142"/>
      <c r="D17" s="142"/>
      <c r="E17" s="142"/>
      <c r="F17" s="32"/>
      <c r="G17" s="91"/>
      <c r="H17" s="91"/>
      <c r="I17" s="91"/>
      <c r="J17" s="520"/>
    </row>
    <row r="18" spans="1:10" s="93" customFormat="1" ht="22.5" customHeight="1">
      <c r="A18" s="524"/>
      <c r="B18" s="143"/>
      <c r="C18" s="143"/>
      <c r="D18" s="143"/>
      <c r="E18" s="143"/>
      <c r="F18" s="32"/>
      <c r="G18" s="53"/>
      <c r="H18" s="53"/>
      <c r="I18" s="91"/>
      <c r="J18" s="525"/>
    </row>
    <row r="19" spans="1:10" s="93" customFormat="1" ht="22.5" customHeight="1">
      <c r="A19" s="524"/>
      <c r="B19" s="143"/>
      <c r="C19" s="143"/>
      <c r="D19" s="143"/>
      <c r="E19" s="143"/>
      <c r="F19" s="32"/>
      <c r="G19" s="94"/>
      <c r="H19" s="94"/>
      <c r="I19" s="94"/>
      <c r="J19" s="520"/>
    </row>
    <row r="20" spans="1:10" s="93" customFormat="1" ht="22.5" customHeight="1">
      <c r="A20" s="519" t="s">
        <v>64</v>
      </c>
      <c r="B20" s="137">
        <v>626</v>
      </c>
      <c r="C20" s="137">
        <v>626</v>
      </c>
      <c r="D20" s="137">
        <v>626</v>
      </c>
      <c r="E20" s="145">
        <v>0</v>
      </c>
      <c r="F20" s="134" t="s">
        <v>65</v>
      </c>
      <c r="G20" s="137">
        <v>8000</v>
      </c>
      <c r="H20" s="137">
        <v>2167</v>
      </c>
      <c r="I20" s="137">
        <v>2793</v>
      </c>
      <c r="J20" s="526">
        <v>6.3594821020563588</v>
      </c>
    </row>
    <row r="21" spans="1:10" s="93" customFormat="1" ht="22.5" customHeight="1">
      <c r="A21" s="503" t="s">
        <v>305</v>
      </c>
      <c r="B21" s="91"/>
      <c r="C21" s="91"/>
      <c r="D21" s="91"/>
      <c r="E21" s="144"/>
      <c r="F21" s="80" t="s">
        <v>66</v>
      </c>
      <c r="G21" s="91">
        <v>8000</v>
      </c>
      <c r="H21" s="91">
        <v>2167</v>
      </c>
      <c r="I21" s="91">
        <v>2793</v>
      </c>
      <c r="J21" s="527">
        <v>39.65</v>
      </c>
    </row>
    <row r="22" spans="1:10" s="93" customFormat="1" ht="22.5" customHeight="1">
      <c r="A22" s="503" t="s">
        <v>97</v>
      </c>
      <c r="B22" s="91">
        <v>626</v>
      </c>
      <c r="C22" s="91">
        <v>626</v>
      </c>
      <c r="D22" s="91">
        <v>626</v>
      </c>
      <c r="E22" s="145"/>
      <c r="F22" s="80" t="s">
        <v>330</v>
      </c>
      <c r="G22" s="91"/>
      <c r="H22" s="91"/>
      <c r="I22" s="91"/>
      <c r="J22" s="527"/>
    </row>
    <row r="23" spans="1:10" s="93" customFormat="1" ht="20.100000000000001" customHeight="1" thickBot="1">
      <c r="A23" s="528"/>
      <c r="B23" s="529"/>
      <c r="C23" s="529"/>
      <c r="D23" s="529"/>
      <c r="E23" s="529"/>
      <c r="F23" s="530" t="s">
        <v>67</v>
      </c>
      <c r="G23" s="531"/>
      <c r="H23" s="531"/>
      <c r="I23" s="531"/>
      <c r="J23" s="532">
        <v>-100</v>
      </c>
    </row>
    <row r="24" spans="1:10" ht="44.25" customHeight="1">
      <c r="A24" s="662" t="s">
        <v>1624</v>
      </c>
      <c r="B24" s="662"/>
      <c r="C24" s="662"/>
      <c r="D24" s="662"/>
      <c r="E24" s="662"/>
      <c r="F24" s="662"/>
      <c r="G24" s="662"/>
      <c r="H24" s="662"/>
      <c r="I24" s="662"/>
      <c r="J24" s="662"/>
    </row>
    <row r="25" spans="1:10" ht="20.100000000000001" customHeight="1"/>
    <row r="26" spans="1:10" ht="20.100000000000001" customHeight="1"/>
    <row r="27" spans="1:10" ht="20.100000000000001" customHeight="1"/>
    <row r="28" spans="1:10" ht="20.100000000000001" customHeight="1"/>
  </sheetData>
  <mergeCells count="3">
    <mergeCell ref="A24:J24"/>
    <mergeCell ref="A1:H1"/>
    <mergeCell ref="A2:J2"/>
  </mergeCells>
  <phoneticPr fontId="3" type="noConversion"/>
  <printOptions horizontalCentered="1"/>
  <pageMargins left="0.15748031496062992" right="0.15748031496062992" top="0.51181102362204722" bottom="0.35433070866141736" header="0.31496062992125984" footer="0.15748031496062992"/>
  <pageSetup paperSize="9" scale="90" firstPageNumber="36" fitToHeight="0" orientation="landscape" blackAndWhite="1" useFirstPageNumber="1" errors="blank"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FF00"/>
  </sheetPr>
  <dimension ref="A1:N36"/>
  <sheetViews>
    <sheetView showZeros="0" zoomScaleNormal="100" workbookViewId="0">
      <selection activeCell="P11" sqref="P11"/>
    </sheetView>
  </sheetViews>
  <sheetFormatPr defaultRowHeight="14.25"/>
  <cols>
    <col min="1" max="1" width="31.5" style="105" customWidth="1"/>
    <col min="2" max="7" width="7.625" style="98" customWidth="1"/>
    <col min="8" max="8" width="39.5" style="98" customWidth="1"/>
    <col min="9" max="14" width="7.625" style="98" customWidth="1"/>
    <col min="15" max="257" width="9" style="98"/>
    <col min="258" max="258" width="36.75" style="98" customWidth="1"/>
    <col min="259" max="259" width="11.625" style="98" customWidth="1"/>
    <col min="260" max="260" width="8.125" style="98" customWidth="1"/>
    <col min="261" max="261" width="36.5" style="98" customWidth="1"/>
    <col min="262" max="262" width="10.75" style="98" customWidth="1"/>
    <col min="263" max="263" width="8.125" style="98" customWidth="1"/>
    <col min="264" max="264" width="9.125" style="98" customWidth="1"/>
    <col min="265" max="268" width="0" style="98" hidden="1" customWidth="1"/>
    <col min="269" max="513" width="9" style="98"/>
    <col min="514" max="514" width="36.75" style="98" customWidth="1"/>
    <col min="515" max="515" width="11.625" style="98" customWidth="1"/>
    <col min="516" max="516" width="8.125" style="98" customWidth="1"/>
    <col min="517" max="517" width="36.5" style="98" customWidth="1"/>
    <col min="518" max="518" width="10.75" style="98" customWidth="1"/>
    <col min="519" max="519" width="8.125" style="98" customWidth="1"/>
    <col min="520" max="520" width="9.125" style="98" customWidth="1"/>
    <col min="521" max="524" width="0" style="98" hidden="1" customWidth="1"/>
    <col min="525" max="769" width="9" style="98"/>
    <col min="770" max="770" width="36.75" style="98" customWidth="1"/>
    <col min="771" max="771" width="11.625" style="98" customWidth="1"/>
    <col min="772" max="772" width="8.125" style="98" customWidth="1"/>
    <col min="773" max="773" width="36.5" style="98" customWidth="1"/>
    <col min="774" max="774" width="10.75" style="98" customWidth="1"/>
    <col min="775" max="775" width="8.125" style="98" customWidth="1"/>
    <col min="776" max="776" width="9.125" style="98" customWidth="1"/>
    <col min="777" max="780" width="0" style="98" hidden="1" customWidth="1"/>
    <col min="781" max="1025" width="9" style="98"/>
    <col min="1026" max="1026" width="36.75" style="98" customWidth="1"/>
    <col min="1027" max="1027" width="11.625" style="98" customWidth="1"/>
    <col min="1028" max="1028" width="8.125" style="98" customWidth="1"/>
    <col min="1029" max="1029" width="36.5" style="98" customWidth="1"/>
    <col min="1030" max="1030" width="10.75" style="98" customWidth="1"/>
    <col min="1031" max="1031" width="8.125" style="98" customWidth="1"/>
    <col min="1032" max="1032" width="9.125" style="98" customWidth="1"/>
    <col min="1033" max="1036" width="0" style="98" hidden="1" customWidth="1"/>
    <col min="1037" max="1281" width="9" style="98"/>
    <col min="1282" max="1282" width="36.75" style="98" customWidth="1"/>
    <col min="1283" max="1283" width="11.625" style="98" customWidth="1"/>
    <col min="1284" max="1284" width="8.125" style="98" customWidth="1"/>
    <col min="1285" max="1285" width="36.5" style="98" customWidth="1"/>
    <col min="1286" max="1286" width="10.75" style="98" customWidth="1"/>
    <col min="1287" max="1287" width="8.125" style="98" customWidth="1"/>
    <col min="1288" max="1288" width="9.125" style="98" customWidth="1"/>
    <col min="1289" max="1292" width="0" style="98" hidden="1" customWidth="1"/>
    <col min="1293" max="1537" width="9" style="98"/>
    <col min="1538" max="1538" width="36.75" style="98" customWidth="1"/>
    <col min="1539" max="1539" width="11.625" style="98" customWidth="1"/>
    <col min="1540" max="1540" width="8.125" style="98" customWidth="1"/>
    <col min="1541" max="1541" width="36.5" style="98" customWidth="1"/>
    <col min="1542" max="1542" width="10.75" style="98" customWidth="1"/>
    <col min="1543" max="1543" width="8.125" style="98" customWidth="1"/>
    <col min="1544" max="1544" width="9.125" style="98" customWidth="1"/>
    <col min="1545" max="1548" width="0" style="98" hidden="1" customWidth="1"/>
    <col min="1549" max="1793" width="9" style="98"/>
    <col min="1794" max="1794" width="36.75" style="98" customWidth="1"/>
    <col min="1795" max="1795" width="11.625" style="98" customWidth="1"/>
    <col min="1796" max="1796" width="8.125" style="98" customWidth="1"/>
    <col min="1797" max="1797" width="36.5" style="98" customWidth="1"/>
    <col min="1798" max="1798" width="10.75" style="98" customWidth="1"/>
    <col min="1799" max="1799" width="8.125" style="98" customWidth="1"/>
    <col min="1800" max="1800" width="9.125" style="98" customWidth="1"/>
    <col min="1801" max="1804" width="0" style="98" hidden="1" customWidth="1"/>
    <col min="1805" max="2049" width="9" style="98"/>
    <col min="2050" max="2050" width="36.75" style="98" customWidth="1"/>
    <col min="2051" max="2051" width="11.625" style="98" customWidth="1"/>
    <col min="2052" max="2052" width="8.125" style="98" customWidth="1"/>
    <col min="2053" max="2053" width="36.5" style="98" customWidth="1"/>
    <col min="2054" max="2054" width="10.75" style="98" customWidth="1"/>
    <col min="2055" max="2055" width="8.125" style="98" customWidth="1"/>
    <col min="2056" max="2056" width="9.125" style="98" customWidth="1"/>
    <col min="2057" max="2060" width="0" style="98" hidden="1" customWidth="1"/>
    <col min="2061" max="2305" width="9" style="98"/>
    <col min="2306" max="2306" width="36.75" style="98" customWidth="1"/>
    <col min="2307" max="2307" width="11.625" style="98" customWidth="1"/>
    <col min="2308" max="2308" width="8.125" style="98" customWidth="1"/>
    <col min="2309" max="2309" width="36.5" style="98" customWidth="1"/>
    <col min="2310" max="2310" width="10.75" style="98" customWidth="1"/>
    <col min="2311" max="2311" width="8.125" style="98" customWidth="1"/>
    <col min="2312" max="2312" width="9.125" style="98" customWidth="1"/>
    <col min="2313" max="2316" width="0" style="98" hidden="1" customWidth="1"/>
    <col min="2317" max="2561" width="9" style="98"/>
    <col min="2562" max="2562" width="36.75" style="98" customWidth="1"/>
    <col min="2563" max="2563" width="11.625" style="98" customWidth="1"/>
    <col min="2564" max="2564" width="8.125" style="98" customWidth="1"/>
    <col min="2565" max="2565" width="36.5" style="98" customWidth="1"/>
    <col min="2566" max="2566" width="10.75" style="98" customWidth="1"/>
    <col min="2567" max="2567" width="8.125" style="98" customWidth="1"/>
    <col min="2568" max="2568" width="9.125" style="98" customWidth="1"/>
    <col min="2569" max="2572" width="0" style="98" hidden="1" customWidth="1"/>
    <col min="2573" max="2817" width="9" style="98"/>
    <col min="2818" max="2818" width="36.75" style="98" customWidth="1"/>
    <col min="2819" max="2819" width="11.625" style="98" customWidth="1"/>
    <col min="2820" max="2820" width="8.125" style="98" customWidth="1"/>
    <col min="2821" max="2821" width="36.5" style="98" customWidth="1"/>
    <col min="2822" max="2822" width="10.75" style="98" customWidth="1"/>
    <col min="2823" max="2823" width="8.125" style="98" customWidth="1"/>
    <col min="2824" max="2824" width="9.125" style="98" customWidth="1"/>
    <col min="2825" max="2828" width="0" style="98" hidden="1" customWidth="1"/>
    <col min="2829" max="3073" width="9" style="98"/>
    <col min="3074" max="3074" width="36.75" style="98" customWidth="1"/>
    <col min="3075" max="3075" width="11.625" style="98" customWidth="1"/>
    <col min="3076" max="3076" width="8.125" style="98" customWidth="1"/>
    <col min="3077" max="3077" width="36.5" style="98" customWidth="1"/>
    <col min="3078" max="3078" width="10.75" style="98" customWidth="1"/>
    <col min="3079" max="3079" width="8.125" style="98" customWidth="1"/>
    <col min="3080" max="3080" width="9.125" style="98" customWidth="1"/>
    <col min="3081" max="3084" width="0" style="98" hidden="1" customWidth="1"/>
    <col min="3085" max="3329" width="9" style="98"/>
    <col min="3330" max="3330" width="36.75" style="98" customWidth="1"/>
    <col min="3331" max="3331" width="11.625" style="98" customWidth="1"/>
    <col min="3332" max="3332" width="8.125" style="98" customWidth="1"/>
    <col min="3333" max="3333" width="36.5" style="98" customWidth="1"/>
    <col min="3334" max="3334" width="10.75" style="98" customWidth="1"/>
    <col min="3335" max="3335" width="8.125" style="98" customWidth="1"/>
    <col min="3336" max="3336" width="9.125" style="98" customWidth="1"/>
    <col min="3337" max="3340" width="0" style="98" hidden="1" customWidth="1"/>
    <col min="3341" max="3585" width="9" style="98"/>
    <col min="3586" max="3586" width="36.75" style="98" customWidth="1"/>
    <col min="3587" max="3587" width="11.625" style="98" customWidth="1"/>
    <col min="3588" max="3588" width="8.125" style="98" customWidth="1"/>
    <col min="3589" max="3589" width="36.5" style="98" customWidth="1"/>
    <col min="3590" max="3590" width="10.75" style="98" customWidth="1"/>
    <col min="3591" max="3591" width="8.125" style="98" customWidth="1"/>
    <col min="3592" max="3592" width="9.125" style="98" customWidth="1"/>
    <col min="3593" max="3596" width="0" style="98" hidden="1" customWidth="1"/>
    <col min="3597" max="3841" width="9" style="98"/>
    <col min="3842" max="3842" width="36.75" style="98" customWidth="1"/>
    <col min="3843" max="3843" width="11.625" style="98" customWidth="1"/>
    <col min="3844" max="3844" width="8.125" style="98" customWidth="1"/>
    <col min="3845" max="3845" width="36.5" style="98" customWidth="1"/>
    <col min="3846" max="3846" width="10.75" style="98" customWidth="1"/>
    <col min="3847" max="3847" width="8.125" style="98" customWidth="1"/>
    <col min="3848" max="3848" width="9.125" style="98" customWidth="1"/>
    <col min="3849" max="3852" width="0" style="98" hidden="1" customWidth="1"/>
    <col min="3853" max="4097" width="9" style="98"/>
    <col min="4098" max="4098" width="36.75" style="98" customWidth="1"/>
    <col min="4099" max="4099" width="11.625" style="98" customWidth="1"/>
    <col min="4100" max="4100" width="8.125" style="98" customWidth="1"/>
    <col min="4101" max="4101" width="36.5" style="98" customWidth="1"/>
    <col min="4102" max="4102" width="10.75" style="98" customWidth="1"/>
    <col min="4103" max="4103" width="8.125" style="98" customWidth="1"/>
    <col min="4104" max="4104" width="9.125" style="98" customWidth="1"/>
    <col min="4105" max="4108" width="0" style="98" hidden="1" customWidth="1"/>
    <col min="4109" max="4353" width="9" style="98"/>
    <col min="4354" max="4354" width="36.75" style="98" customWidth="1"/>
    <col min="4355" max="4355" width="11.625" style="98" customWidth="1"/>
    <col min="4356" max="4356" width="8.125" style="98" customWidth="1"/>
    <col min="4357" max="4357" width="36.5" style="98" customWidth="1"/>
    <col min="4358" max="4358" width="10.75" style="98" customWidth="1"/>
    <col min="4359" max="4359" width="8.125" style="98" customWidth="1"/>
    <col min="4360" max="4360" width="9.125" style="98" customWidth="1"/>
    <col min="4361" max="4364" width="0" style="98" hidden="1" customWidth="1"/>
    <col min="4365" max="4609" width="9" style="98"/>
    <col min="4610" max="4610" width="36.75" style="98" customWidth="1"/>
    <col min="4611" max="4611" width="11.625" style="98" customWidth="1"/>
    <col min="4612" max="4612" width="8.125" style="98" customWidth="1"/>
    <col min="4613" max="4613" width="36.5" style="98" customWidth="1"/>
    <col min="4614" max="4614" width="10.75" style="98" customWidth="1"/>
    <col min="4615" max="4615" width="8.125" style="98" customWidth="1"/>
    <col min="4616" max="4616" width="9.125" style="98" customWidth="1"/>
    <col min="4617" max="4620" width="0" style="98" hidden="1" customWidth="1"/>
    <col min="4621" max="4865" width="9" style="98"/>
    <col min="4866" max="4866" width="36.75" style="98" customWidth="1"/>
    <col min="4867" max="4867" width="11.625" style="98" customWidth="1"/>
    <col min="4868" max="4868" width="8.125" style="98" customWidth="1"/>
    <col min="4869" max="4869" width="36.5" style="98" customWidth="1"/>
    <col min="4870" max="4870" width="10.75" style="98" customWidth="1"/>
    <col min="4871" max="4871" width="8.125" style="98" customWidth="1"/>
    <col min="4872" max="4872" width="9.125" style="98" customWidth="1"/>
    <col min="4873" max="4876" width="0" style="98" hidden="1" customWidth="1"/>
    <col min="4877" max="5121" width="9" style="98"/>
    <col min="5122" max="5122" width="36.75" style="98" customWidth="1"/>
    <col min="5123" max="5123" width="11.625" style="98" customWidth="1"/>
    <col min="5124" max="5124" width="8.125" style="98" customWidth="1"/>
    <col min="5125" max="5125" width="36.5" style="98" customWidth="1"/>
    <col min="5126" max="5126" width="10.75" style="98" customWidth="1"/>
    <col min="5127" max="5127" width="8.125" style="98" customWidth="1"/>
    <col min="5128" max="5128" width="9.125" style="98" customWidth="1"/>
    <col min="5129" max="5132" width="0" style="98" hidden="1" customWidth="1"/>
    <col min="5133" max="5377" width="9" style="98"/>
    <col min="5378" max="5378" width="36.75" style="98" customWidth="1"/>
    <col min="5379" max="5379" width="11.625" style="98" customWidth="1"/>
    <col min="5380" max="5380" width="8.125" style="98" customWidth="1"/>
    <col min="5381" max="5381" width="36.5" style="98" customWidth="1"/>
    <col min="5382" max="5382" width="10.75" style="98" customWidth="1"/>
    <col min="5383" max="5383" width="8.125" style="98" customWidth="1"/>
    <col min="5384" max="5384" width="9.125" style="98" customWidth="1"/>
    <col min="5385" max="5388" width="0" style="98" hidden="1" customWidth="1"/>
    <col min="5389" max="5633" width="9" style="98"/>
    <col min="5634" max="5634" width="36.75" style="98" customWidth="1"/>
    <col min="5635" max="5635" width="11.625" style="98" customWidth="1"/>
    <col min="5636" max="5636" width="8.125" style="98" customWidth="1"/>
    <col min="5637" max="5637" width="36.5" style="98" customWidth="1"/>
    <col min="5638" max="5638" width="10.75" style="98" customWidth="1"/>
    <col min="5639" max="5639" width="8.125" style="98" customWidth="1"/>
    <col min="5640" max="5640" width="9.125" style="98" customWidth="1"/>
    <col min="5641" max="5644" width="0" style="98" hidden="1" customWidth="1"/>
    <col min="5645" max="5889" width="9" style="98"/>
    <col min="5890" max="5890" width="36.75" style="98" customWidth="1"/>
    <col min="5891" max="5891" width="11.625" style="98" customWidth="1"/>
    <col min="5892" max="5892" width="8.125" style="98" customWidth="1"/>
    <col min="5893" max="5893" width="36.5" style="98" customWidth="1"/>
    <col min="5894" max="5894" width="10.75" style="98" customWidth="1"/>
    <col min="5895" max="5895" width="8.125" style="98" customWidth="1"/>
    <col min="5896" max="5896" width="9.125" style="98" customWidth="1"/>
    <col min="5897" max="5900" width="0" style="98" hidden="1" customWidth="1"/>
    <col min="5901" max="6145" width="9" style="98"/>
    <col min="6146" max="6146" width="36.75" style="98" customWidth="1"/>
    <col min="6147" max="6147" width="11.625" style="98" customWidth="1"/>
    <col min="6148" max="6148" width="8.125" style="98" customWidth="1"/>
    <col min="6149" max="6149" width="36.5" style="98" customWidth="1"/>
    <col min="6150" max="6150" width="10.75" style="98" customWidth="1"/>
    <col min="6151" max="6151" width="8.125" style="98" customWidth="1"/>
    <col min="6152" max="6152" width="9.125" style="98" customWidth="1"/>
    <col min="6153" max="6156" width="0" style="98" hidden="1" customWidth="1"/>
    <col min="6157" max="6401" width="9" style="98"/>
    <col min="6402" max="6402" width="36.75" style="98" customWidth="1"/>
    <col min="6403" max="6403" width="11.625" style="98" customWidth="1"/>
    <col min="6404" max="6404" width="8.125" style="98" customWidth="1"/>
    <col min="6405" max="6405" width="36.5" style="98" customWidth="1"/>
    <col min="6406" max="6406" width="10.75" style="98" customWidth="1"/>
    <col min="6407" max="6407" width="8.125" style="98" customWidth="1"/>
    <col min="6408" max="6408" width="9.125" style="98" customWidth="1"/>
    <col min="6409" max="6412" width="0" style="98" hidden="1" customWidth="1"/>
    <col min="6413" max="6657" width="9" style="98"/>
    <col min="6658" max="6658" width="36.75" style="98" customWidth="1"/>
    <col min="6659" max="6659" width="11.625" style="98" customWidth="1"/>
    <col min="6660" max="6660" width="8.125" style="98" customWidth="1"/>
    <col min="6661" max="6661" width="36.5" style="98" customWidth="1"/>
    <col min="6662" max="6662" width="10.75" style="98" customWidth="1"/>
    <col min="6663" max="6663" width="8.125" style="98" customWidth="1"/>
    <col min="6664" max="6664" width="9.125" style="98" customWidth="1"/>
    <col min="6665" max="6668" width="0" style="98" hidden="1" customWidth="1"/>
    <col min="6669" max="6913" width="9" style="98"/>
    <col min="6914" max="6914" width="36.75" style="98" customWidth="1"/>
    <col min="6915" max="6915" width="11.625" style="98" customWidth="1"/>
    <col min="6916" max="6916" width="8.125" style="98" customWidth="1"/>
    <col min="6917" max="6917" width="36.5" style="98" customWidth="1"/>
    <col min="6918" max="6918" width="10.75" style="98" customWidth="1"/>
    <col min="6919" max="6919" width="8.125" style="98" customWidth="1"/>
    <col min="6920" max="6920" width="9.125" style="98" customWidth="1"/>
    <col min="6921" max="6924" width="0" style="98" hidden="1" customWidth="1"/>
    <col min="6925" max="7169" width="9" style="98"/>
    <col min="7170" max="7170" width="36.75" style="98" customWidth="1"/>
    <col min="7171" max="7171" width="11.625" style="98" customWidth="1"/>
    <col min="7172" max="7172" width="8.125" style="98" customWidth="1"/>
    <col min="7173" max="7173" width="36.5" style="98" customWidth="1"/>
    <col min="7174" max="7174" width="10.75" style="98" customWidth="1"/>
    <col min="7175" max="7175" width="8.125" style="98" customWidth="1"/>
    <col min="7176" max="7176" width="9.125" style="98" customWidth="1"/>
    <col min="7177" max="7180" width="0" style="98" hidden="1" customWidth="1"/>
    <col min="7181" max="7425" width="9" style="98"/>
    <col min="7426" max="7426" width="36.75" style="98" customWidth="1"/>
    <col min="7427" max="7427" width="11.625" style="98" customWidth="1"/>
    <col min="7428" max="7428" width="8.125" style="98" customWidth="1"/>
    <col min="7429" max="7429" width="36.5" style="98" customWidth="1"/>
    <col min="7430" max="7430" width="10.75" style="98" customWidth="1"/>
    <col min="7431" max="7431" width="8.125" style="98" customWidth="1"/>
    <col min="7432" max="7432" width="9.125" style="98" customWidth="1"/>
    <col min="7433" max="7436" width="0" style="98" hidden="1" customWidth="1"/>
    <col min="7437" max="7681" width="9" style="98"/>
    <col min="7682" max="7682" width="36.75" style="98" customWidth="1"/>
    <col min="7683" max="7683" width="11.625" style="98" customWidth="1"/>
    <col min="7684" max="7684" width="8.125" style="98" customWidth="1"/>
    <col min="7685" max="7685" width="36.5" style="98" customWidth="1"/>
    <col min="7686" max="7686" width="10.75" style="98" customWidth="1"/>
    <col min="7687" max="7687" width="8.125" style="98" customWidth="1"/>
    <col min="7688" max="7688" width="9.125" style="98" customWidth="1"/>
    <col min="7689" max="7692" width="0" style="98" hidden="1" customWidth="1"/>
    <col min="7693" max="7937" width="9" style="98"/>
    <col min="7938" max="7938" width="36.75" style="98" customWidth="1"/>
    <col min="7939" max="7939" width="11.625" style="98" customWidth="1"/>
    <col min="7940" max="7940" width="8.125" style="98" customWidth="1"/>
    <col min="7941" max="7941" width="36.5" style="98" customWidth="1"/>
    <col min="7942" max="7942" width="10.75" style="98" customWidth="1"/>
    <col min="7943" max="7943" width="8.125" style="98" customWidth="1"/>
    <col min="7944" max="7944" width="9.125" style="98" customWidth="1"/>
    <col min="7945" max="7948" width="0" style="98" hidden="1" customWidth="1"/>
    <col min="7949" max="8193" width="9" style="98"/>
    <col min="8194" max="8194" width="36.75" style="98" customWidth="1"/>
    <col min="8195" max="8195" width="11.625" style="98" customWidth="1"/>
    <col min="8196" max="8196" width="8.125" style="98" customWidth="1"/>
    <col min="8197" max="8197" width="36.5" style="98" customWidth="1"/>
    <col min="8198" max="8198" width="10.75" style="98" customWidth="1"/>
    <col min="8199" max="8199" width="8.125" style="98" customWidth="1"/>
    <col min="8200" max="8200" width="9.125" style="98" customWidth="1"/>
    <col min="8201" max="8204" width="0" style="98" hidden="1" customWidth="1"/>
    <col min="8205" max="8449" width="9" style="98"/>
    <col min="8450" max="8450" width="36.75" style="98" customWidth="1"/>
    <col min="8451" max="8451" width="11.625" style="98" customWidth="1"/>
    <col min="8452" max="8452" width="8.125" style="98" customWidth="1"/>
    <col min="8453" max="8453" width="36.5" style="98" customWidth="1"/>
    <col min="8454" max="8454" width="10.75" style="98" customWidth="1"/>
    <col min="8455" max="8455" width="8.125" style="98" customWidth="1"/>
    <col min="8456" max="8456" width="9.125" style="98" customWidth="1"/>
    <col min="8457" max="8460" width="0" style="98" hidden="1" customWidth="1"/>
    <col min="8461" max="8705" width="9" style="98"/>
    <col min="8706" max="8706" width="36.75" style="98" customWidth="1"/>
    <col min="8707" max="8707" width="11.625" style="98" customWidth="1"/>
    <col min="8708" max="8708" width="8.125" style="98" customWidth="1"/>
    <col min="8709" max="8709" width="36.5" style="98" customWidth="1"/>
    <col min="8710" max="8710" width="10.75" style="98" customWidth="1"/>
    <col min="8711" max="8711" width="8.125" style="98" customWidth="1"/>
    <col min="8712" max="8712" width="9.125" style="98" customWidth="1"/>
    <col min="8713" max="8716" width="0" style="98" hidden="1" customWidth="1"/>
    <col min="8717" max="8961" width="9" style="98"/>
    <col min="8962" max="8962" width="36.75" style="98" customWidth="1"/>
    <col min="8963" max="8963" width="11.625" style="98" customWidth="1"/>
    <col min="8964" max="8964" width="8.125" style="98" customWidth="1"/>
    <col min="8965" max="8965" width="36.5" style="98" customWidth="1"/>
    <col min="8966" max="8966" width="10.75" style="98" customWidth="1"/>
    <col min="8967" max="8967" width="8.125" style="98" customWidth="1"/>
    <col min="8968" max="8968" width="9.125" style="98" customWidth="1"/>
    <col min="8969" max="8972" width="0" style="98" hidden="1" customWidth="1"/>
    <col min="8973" max="9217" width="9" style="98"/>
    <col min="9218" max="9218" width="36.75" style="98" customWidth="1"/>
    <col min="9219" max="9219" width="11.625" style="98" customWidth="1"/>
    <col min="9220" max="9220" width="8.125" style="98" customWidth="1"/>
    <col min="9221" max="9221" width="36.5" style="98" customWidth="1"/>
    <col min="9222" max="9222" width="10.75" style="98" customWidth="1"/>
    <col min="9223" max="9223" width="8.125" style="98" customWidth="1"/>
    <col min="9224" max="9224" width="9.125" style="98" customWidth="1"/>
    <col min="9225" max="9228" width="0" style="98" hidden="1" customWidth="1"/>
    <col min="9229" max="9473" width="9" style="98"/>
    <col min="9474" max="9474" width="36.75" style="98" customWidth="1"/>
    <col min="9475" max="9475" width="11.625" style="98" customWidth="1"/>
    <col min="9476" max="9476" width="8.125" style="98" customWidth="1"/>
    <col min="9477" max="9477" width="36.5" style="98" customWidth="1"/>
    <col min="9478" max="9478" width="10.75" style="98" customWidth="1"/>
    <col min="9479" max="9479" width="8.125" style="98" customWidth="1"/>
    <col min="9480" max="9480" width="9.125" style="98" customWidth="1"/>
    <col min="9481" max="9484" width="0" style="98" hidden="1" customWidth="1"/>
    <col min="9485" max="9729" width="9" style="98"/>
    <col min="9730" max="9730" width="36.75" style="98" customWidth="1"/>
    <col min="9731" max="9731" width="11.625" style="98" customWidth="1"/>
    <col min="9732" max="9732" width="8.125" style="98" customWidth="1"/>
    <col min="9733" max="9733" width="36.5" style="98" customWidth="1"/>
    <col min="9734" max="9734" width="10.75" style="98" customWidth="1"/>
    <col min="9735" max="9735" width="8.125" style="98" customWidth="1"/>
    <col min="9736" max="9736" width="9.125" style="98" customWidth="1"/>
    <col min="9737" max="9740" width="0" style="98" hidden="1" customWidth="1"/>
    <col min="9741" max="9985" width="9" style="98"/>
    <col min="9986" max="9986" width="36.75" style="98" customWidth="1"/>
    <col min="9987" max="9987" width="11.625" style="98" customWidth="1"/>
    <col min="9988" max="9988" width="8.125" style="98" customWidth="1"/>
    <col min="9989" max="9989" width="36.5" style="98" customWidth="1"/>
    <col min="9990" max="9990" width="10.75" style="98" customWidth="1"/>
    <col min="9991" max="9991" width="8.125" style="98" customWidth="1"/>
    <col min="9992" max="9992" width="9.125" style="98" customWidth="1"/>
    <col min="9993" max="9996" width="0" style="98" hidden="1" customWidth="1"/>
    <col min="9997" max="10241" width="9" style="98"/>
    <col min="10242" max="10242" width="36.75" style="98" customWidth="1"/>
    <col min="10243" max="10243" width="11.625" style="98" customWidth="1"/>
    <col min="10244" max="10244" width="8.125" style="98" customWidth="1"/>
    <col min="10245" max="10245" width="36.5" style="98" customWidth="1"/>
    <col min="10246" max="10246" width="10.75" style="98" customWidth="1"/>
    <col min="10247" max="10247" width="8.125" style="98" customWidth="1"/>
    <col min="10248" max="10248" width="9.125" style="98" customWidth="1"/>
    <col min="10249" max="10252" width="0" style="98" hidden="1" customWidth="1"/>
    <col min="10253" max="10497" width="9" style="98"/>
    <col min="10498" max="10498" width="36.75" style="98" customWidth="1"/>
    <col min="10499" max="10499" width="11.625" style="98" customWidth="1"/>
    <col min="10500" max="10500" width="8.125" style="98" customWidth="1"/>
    <col min="10501" max="10501" width="36.5" style="98" customWidth="1"/>
    <col min="10502" max="10502" width="10.75" style="98" customWidth="1"/>
    <col min="10503" max="10503" width="8.125" style="98" customWidth="1"/>
    <col min="10504" max="10504" width="9.125" style="98" customWidth="1"/>
    <col min="10505" max="10508" width="0" style="98" hidden="1" customWidth="1"/>
    <col min="10509" max="10753" width="9" style="98"/>
    <col min="10754" max="10754" width="36.75" style="98" customWidth="1"/>
    <col min="10755" max="10755" width="11.625" style="98" customWidth="1"/>
    <col min="10756" max="10756" width="8.125" style="98" customWidth="1"/>
    <col min="10757" max="10757" width="36.5" style="98" customWidth="1"/>
    <col min="10758" max="10758" width="10.75" style="98" customWidth="1"/>
    <col min="10759" max="10759" width="8.125" style="98" customWidth="1"/>
    <col min="10760" max="10760" width="9.125" style="98" customWidth="1"/>
    <col min="10761" max="10764" width="0" style="98" hidden="1" customWidth="1"/>
    <col min="10765" max="11009" width="9" style="98"/>
    <col min="11010" max="11010" width="36.75" style="98" customWidth="1"/>
    <col min="11011" max="11011" width="11.625" style="98" customWidth="1"/>
    <col min="11012" max="11012" width="8.125" style="98" customWidth="1"/>
    <col min="11013" max="11013" width="36.5" style="98" customWidth="1"/>
    <col min="11014" max="11014" width="10.75" style="98" customWidth="1"/>
    <col min="11015" max="11015" width="8.125" style="98" customWidth="1"/>
    <col min="11016" max="11016" width="9.125" style="98" customWidth="1"/>
    <col min="11017" max="11020" width="0" style="98" hidden="1" customWidth="1"/>
    <col min="11021" max="11265" width="9" style="98"/>
    <col min="11266" max="11266" width="36.75" style="98" customWidth="1"/>
    <col min="11267" max="11267" width="11.625" style="98" customWidth="1"/>
    <col min="11268" max="11268" width="8.125" style="98" customWidth="1"/>
    <col min="11269" max="11269" width="36.5" style="98" customWidth="1"/>
    <col min="11270" max="11270" width="10.75" style="98" customWidth="1"/>
    <col min="11271" max="11271" width="8.125" style="98" customWidth="1"/>
    <col min="11272" max="11272" width="9.125" style="98" customWidth="1"/>
    <col min="11273" max="11276" width="0" style="98" hidden="1" customWidth="1"/>
    <col min="11277" max="11521" width="9" style="98"/>
    <col min="11522" max="11522" width="36.75" style="98" customWidth="1"/>
    <col min="11523" max="11523" width="11.625" style="98" customWidth="1"/>
    <col min="11524" max="11524" width="8.125" style="98" customWidth="1"/>
    <col min="11525" max="11525" width="36.5" style="98" customWidth="1"/>
    <col min="11526" max="11526" width="10.75" style="98" customWidth="1"/>
    <col min="11527" max="11527" width="8.125" style="98" customWidth="1"/>
    <col min="11528" max="11528" width="9.125" style="98" customWidth="1"/>
    <col min="11529" max="11532" width="0" style="98" hidden="1" customWidth="1"/>
    <col min="11533" max="11777" width="9" style="98"/>
    <col min="11778" max="11778" width="36.75" style="98" customWidth="1"/>
    <col min="11779" max="11779" width="11.625" style="98" customWidth="1"/>
    <col min="11780" max="11780" width="8.125" style="98" customWidth="1"/>
    <col min="11781" max="11781" width="36.5" style="98" customWidth="1"/>
    <col min="11782" max="11782" width="10.75" style="98" customWidth="1"/>
    <col min="11783" max="11783" width="8.125" style="98" customWidth="1"/>
    <col min="11784" max="11784" width="9.125" style="98" customWidth="1"/>
    <col min="11785" max="11788" width="0" style="98" hidden="1" customWidth="1"/>
    <col min="11789" max="12033" width="9" style="98"/>
    <col min="12034" max="12034" width="36.75" style="98" customWidth="1"/>
    <col min="12035" max="12035" width="11.625" style="98" customWidth="1"/>
    <col min="12036" max="12036" width="8.125" style="98" customWidth="1"/>
    <col min="12037" max="12037" width="36.5" style="98" customWidth="1"/>
    <col min="12038" max="12038" width="10.75" style="98" customWidth="1"/>
    <col min="12039" max="12039" width="8.125" style="98" customWidth="1"/>
    <col min="12040" max="12040" width="9.125" style="98" customWidth="1"/>
    <col min="12041" max="12044" width="0" style="98" hidden="1" customWidth="1"/>
    <col min="12045" max="12289" width="9" style="98"/>
    <col min="12290" max="12290" width="36.75" style="98" customWidth="1"/>
    <col min="12291" max="12291" width="11.625" style="98" customWidth="1"/>
    <col min="12292" max="12292" width="8.125" style="98" customWidth="1"/>
    <col min="12293" max="12293" width="36.5" style="98" customWidth="1"/>
    <col min="12294" max="12294" width="10.75" style="98" customWidth="1"/>
    <col min="12295" max="12295" width="8.125" style="98" customWidth="1"/>
    <col min="12296" max="12296" width="9.125" style="98" customWidth="1"/>
    <col min="12297" max="12300" width="0" style="98" hidden="1" customWidth="1"/>
    <col min="12301" max="12545" width="9" style="98"/>
    <col min="12546" max="12546" width="36.75" style="98" customWidth="1"/>
    <col min="12547" max="12547" width="11.625" style="98" customWidth="1"/>
    <col min="12548" max="12548" width="8.125" style="98" customWidth="1"/>
    <col min="12549" max="12549" width="36.5" style="98" customWidth="1"/>
    <col min="12550" max="12550" width="10.75" style="98" customWidth="1"/>
    <col min="12551" max="12551" width="8.125" style="98" customWidth="1"/>
    <col min="12552" max="12552" width="9.125" style="98" customWidth="1"/>
    <col min="12553" max="12556" width="0" style="98" hidden="1" customWidth="1"/>
    <col min="12557" max="12801" width="9" style="98"/>
    <col min="12802" max="12802" width="36.75" style="98" customWidth="1"/>
    <col min="12803" max="12803" width="11.625" style="98" customWidth="1"/>
    <col min="12804" max="12804" width="8.125" style="98" customWidth="1"/>
    <col min="12805" max="12805" width="36.5" style="98" customWidth="1"/>
    <col min="12806" max="12806" width="10.75" style="98" customWidth="1"/>
    <col min="12807" max="12807" width="8.125" style="98" customWidth="1"/>
    <col min="12808" max="12808" width="9.125" style="98" customWidth="1"/>
    <col min="12809" max="12812" width="0" style="98" hidden="1" customWidth="1"/>
    <col min="12813" max="13057" width="9" style="98"/>
    <col min="13058" max="13058" width="36.75" style="98" customWidth="1"/>
    <col min="13059" max="13059" width="11.625" style="98" customWidth="1"/>
    <col min="13060" max="13060" width="8.125" style="98" customWidth="1"/>
    <col min="13061" max="13061" width="36.5" style="98" customWidth="1"/>
    <col min="13062" max="13062" width="10.75" style="98" customWidth="1"/>
    <col min="13063" max="13063" width="8.125" style="98" customWidth="1"/>
    <col min="13064" max="13064" width="9.125" style="98" customWidth="1"/>
    <col min="13065" max="13068" width="0" style="98" hidden="1" customWidth="1"/>
    <col min="13069" max="13313" width="9" style="98"/>
    <col min="13314" max="13314" width="36.75" style="98" customWidth="1"/>
    <col min="13315" max="13315" width="11.625" style="98" customWidth="1"/>
    <col min="13316" max="13316" width="8.125" style="98" customWidth="1"/>
    <col min="13317" max="13317" width="36.5" style="98" customWidth="1"/>
    <col min="13318" max="13318" width="10.75" style="98" customWidth="1"/>
    <col min="13319" max="13319" width="8.125" style="98" customWidth="1"/>
    <col min="13320" max="13320" width="9.125" style="98" customWidth="1"/>
    <col min="13321" max="13324" width="0" style="98" hidden="1" customWidth="1"/>
    <col min="13325" max="13569" width="9" style="98"/>
    <col min="13570" max="13570" width="36.75" style="98" customWidth="1"/>
    <col min="13571" max="13571" width="11.625" style="98" customWidth="1"/>
    <col min="13572" max="13572" width="8.125" style="98" customWidth="1"/>
    <col min="13573" max="13573" width="36.5" style="98" customWidth="1"/>
    <col min="13574" max="13574" width="10.75" style="98" customWidth="1"/>
    <col min="13575" max="13575" width="8.125" style="98" customWidth="1"/>
    <col min="13576" max="13576" width="9.125" style="98" customWidth="1"/>
    <col min="13577" max="13580" width="0" style="98" hidden="1" customWidth="1"/>
    <col min="13581" max="13825" width="9" style="98"/>
    <col min="13826" max="13826" width="36.75" style="98" customWidth="1"/>
    <col min="13827" max="13827" width="11.625" style="98" customWidth="1"/>
    <col min="13828" max="13828" width="8.125" style="98" customWidth="1"/>
    <col min="13829" max="13829" width="36.5" style="98" customWidth="1"/>
    <col min="13830" max="13830" width="10.75" style="98" customWidth="1"/>
    <col min="13831" max="13831" width="8.125" style="98" customWidth="1"/>
    <col min="13832" max="13832" width="9.125" style="98" customWidth="1"/>
    <col min="13833" max="13836" width="0" style="98" hidden="1" customWidth="1"/>
    <col min="13837" max="14081" width="9" style="98"/>
    <col min="14082" max="14082" width="36.75" style="98" customWidth="1"/>
    <col min="14083" max="14083" width="11.625" style="98" customWidth="1"/>
    <col min="14084" max="14084" width="8.125" style="98" customWidth="1"/>
    <col min="14085" max="14085" width="36.5" style="98" customWidth="1"/>
    <col min="14086" max="14086" width="10.75" style="98" customWidth="1"/>
    <col min="14087" max="14087" width="8.125" style="98" customWidth="1"/>
    <col min="14088" max="14088" width="9.125" style="98" customWidth="1"/>
    <col min="14089" max="14092" width="0" style="98" hidden="1" customWidth="1"/>
    <col min="14093" max="14337" width="9" style="98"/>
    <col min="14338" max="14338" width="36.75" style="98" customWidth="1"/>
    <col min="14339" max="14339" width="11.625" style="98" customWidth="1"/>
    <col min="14340" max="14340" width="8.125" style="98" customWidth="1"/>
    <col min="14341" max="14341" width="36.5" style="98" customWidth="1"/>
    <col min="14342" max="14342" width="10.75" style="98" customWidth="1"/>
    <col min="14343" max="14343" width="8.125" style="98" customWidth="1"/>
    <col min="14344" max="14344" width="9.125" style="98" customWidth="1"/>
    <col min="14345" max="14348" width="0" style="98" hidden="1" customWidth="1"/>
    <col min="14349" max="14593" width="9" style="98"/>
    <col min="14594" max="14594" width="36.75" style="98" customWidth="1"/>
    <col min="14595" max="14595" width="11.625" style="98" customWidth="1"/>
    <col min="14596" max="14596" width="8.125" style="98" customWidth="1"/>
    <col min="14597" max="14597" width="36.5" style="98" customWidth="1"/>
    <col min="14598" max="14598" width="10.75" style="98" customWidth="1"/>
    <col min="14599" max="14599" width="8.125" style="98" customWidth="1"/>
    <col min="14600" max="14600" width="9.125" style="98" customWidth="1"/>
    <col min="14601" max="14604" width="0" style="98" hidden="1" customWidth="1"/>
    <col min="14605" max="14849" width="9" style="98"/>
    <col min="14850" max="14850" width="36.75" style="98" customWidth="1"/>
    <col min="14851" max="14851" width="11.625" style="98" customWidth="1"/>
    <col min="14852" max="14852" width="8.125" style="98" customWidth="1"/>
    <col min="14853" max="14853" width="36.5" style="98" customWidth="1"/>
    <col min="14854" max="14854" width="10.75" style="98" customWidth="1"/>
    <col min="14855" max="14855" width="8.125" style="98" customWidth="1"/>
    <col min="14856" max="14856" width="9.125" style="98" customWidth="1"/>
    <col min="14857" max="14860" width="0" style="98" hidden="1" customWidth="1"/>
    <col min="14861" max="15105" width="9" style="98"/>
    <col min="15106" max="15106" width="36.75" style="98" customWidth="1"/>
    <col min="15107" max="15107" width="11.625" style="98" customWidth="1"/>
    <col min="15108" max="15108" width="8.125" style="98" customWidth="1"/>
    <col min="15109" max="15109" width="36.5" style="98" customWidth="1"/>
    <col min="15110" max="15110" width="10.75" style="98" customWidth="1"/>
    <col min="15111" max="15111" width="8.125" style="98" customWidth="1"/>
    <col min="15112" max="15112" width="9.125" style="98" customWidth="1"/>
    <col min="15113" max="15116" width="0" style="98" hidden="1" customWidth="1"/>
    <col min="15117" max="15361" width="9" style="98"/>
    <col min="15362" max="15362" width="36.75" style="98" customWidth="1"/>
    <col min="15363" max="15363" width="11.625" style="98" customWidth="1"/>
    <col min="15364" max="15364" width="8.125" style="98" customWidth="1"/>
    <col min="15365" max="15365" width="36.5" style="98" customWidth="1"/>
    <col min="15366" max="15366" width="10.75" style="98" customWidth="1"/>
    <col min="15367" max="15367" width="8.125" style="98" customWidth="1"/>
    <col min="15368" max="15368" width="9.125" style="98" customWidth="1"/>
    <col min="15369" max="15372" width="0" style="98" hidden="1" customWidth="1"/>
    <col min="15373" max="15617" width="9" style="98"/>
    <col min="15618" max="15618" width="36.75" style="98" customWidth="1"/>
    <col min="15619" max="15619" width="11.625" style="98" customWidth="1"/>
    <col min="15620" max="15620" width="8.125" style="98" customWidth="1"/>
    <col min="15621" max="15621" width="36.5" style="98" customWidth="1"/>
    <col min="15622" max="15622" width="10.75" style="98" customWidth="1"/>
    <col min="15623" max="15623" width="8.125" style="98" customWidth="1"/>
    <col min="15624" max="15624" width="9.125" style="98" customWidth="1"/>
    <col min="15625" max="15628" width="0" style="98" hidden="1" customWidth="1"/>
    <col min="15629" max="15873" width="9" style="98"/>
    <col min="15874" max="15874" width="36.75" style="98" customWidth="1"/>
    <col min="15875" max="15875" width="11.625" style="98" customWidth="1"/>
    <col min="15876" max="15876" width="8.125" style="98" customWidth="1"/>
    <col min="15877" max="15877" width="36.5" style="98" customWidth="1"/>
    <col min="15878" max="15878" width="10.75" style="98" customWidth="1"/>
    <col min="15879" max="15879" width="8.125" style="98" customWidth="1"/>
    <col min="15880" max="15880" width="9.125" style="98" customWidth="1"/>
    <col min="15881" max="15884" width="0" style="98" hidden="1" customWidth="1"/>
    <col min="15885" max="16129" width="9" style="98"/>
    <col min="16130" max="16130" width="36.75" style="98" customWidth="1"/>
    <col min="16131" max="16131" width="11.625" style="98" customWidth="1"/>
    <col min="16132" max="16132" width="8.125" style="98" customWidth="1"/>
    <col min="16133" max="16133" width="36.5" style="98" customWidth="1"/>
    <col min="16134" max="16134" width="10.75" style="98" customWidth="1"/>
    <col min="16135" max="16135" width="8.125" style="98" customWidth="1"/>
    <col min="16136" max="16136" width="9.125" style="98" customWidth="1"/>
    <col min="16137" max="16140" width="0" style="98" hidden="1" customWidth="1"/>
    <col min="16141" max="16384" width="9" style="98"/>
  </cols>
  <sheetData>
    <row r="1" spans="1:14" ht="18.75">
      <c r="A1" s="655" t="s">
        <v>1544</v>
      </c>
      <c r="B1" s="655"/>
      <c r="C1" s="655"/>
      <c r="D1" s="655"/>
      <c r="E1" s="655"/>
      <c r="F1" s="655"/>
      <c r="G1" s="655"/>
      <c r="H1" s="655"/>
      <c r="I1" s="655"/>
      <c r="J1" s="655"/>
      <c r="K1" s="655"/>
      <c r="L1" s="655"/>
      <c r="M1" s="655"/>
      <c r="N1" s="655"/>
    </row>
    <row r="2" spans="1:14" ht="24.75" customHeight="1">
      <c r="A2" s="656" t="s">
        <v>1572</v>
      </c>
      <c r="B2" s="656"/>
      <c r="C2" s="656"/>
      <c r="D2" s="656"/>
      <c r="E2" s="656"/>
      <c r="F2" s="656"/>
      <c r="G2" s="656"/>
      <c r="H2" s="656"/>
      <c r="I2" s="656"/>
      <c r="J2" s="656"/>
      <c r="K2" s="656"/>
      <c r="L2" s="656"/>
      <c r="M2" s="656"/>
      <c r="N2" s="656"/>
    </row>
    <row r="3" spans="1:14" ht="19.5" thickBot="1">
      <c r="A3" s="663"/>
      <c r="B3" s="664"/>
      <c r="C3" s="99"/>
      <c r="D3" s="99"/>
      <c r="E3" s="99"/>
      <c r="F3" s="99"/>
      <c r="G3" s="99"/>
      <c r="H3" s="348"/>
      <c r="J3" s="99"/>
      <c r="K3" s="99"/>
      <c r="L3" s="99"/>
      <c r="M3" s="99"/>
      <c r="N3" s="100" t="s">
        <v>25</v>
      </c>
    </row>
    <row r="4" spans="1:14" ht="63.75" customHeight="1">
      <c r="A4" s="237" t="s">
        <v>110</v>
      </c>
      <c r="B4" s="238" t="s">
        <v>22</v>
      </c>
      <c r="C4" s="238" t="s">
        <v>195</v>
      </c>
      <c r="D4" s="238" t="s">
        <v>193</v>
      </c>
      <c r="E4" s="238" t="s">
        <v>269</v>
      </c>
      <c r="F4" s="238" t="s">
        <v>194</v>
      </c>
      <c r="G4" s="239" t="s">
        <v>190</v>
      </c>
      <c r="H4" s="240" t="s">
        <v>111</v>
      </c>
      <c r="I4" s="238" t="s">
        <v>22</v>
      </c>
      <c r="J4" s="238" t="s">
        <v>195</v>
      </c>
      <c r="K4" s="238" t="s">
        <v>193</v>
      </c>
      <c r="L4" s="238" t="s">
        <v>35</v>
      </c>
      <c r="M4" s="238" t="s">
        <v>194</v>
      </c>
      <c r="N4" s="241" t="s">
        <v>190</v>
      </c>
    </row>
    <row r="5" spans="1:14" ht="24.95" customHeight="1">
      <c r="A5" s="533" t="s">
        <v>246</v>
      </c>
      <c r="B5" s="164"/>
      <c r="C5" s="165"/>
      <c r="D5" s="165"/>
      <c r="E5" s="165"/>
      <c r="F5" s="165"/>
      <c r="G5" s="166"/>
      <c r="H5" s="163" t="s">
        <v>29</v>
      </c>
      <c r="I5" s="164"/>
      <c r="J5" s="165"/>
      <c r="K5" s="165"/>
      <c r="L5" s="165"/>
      <c r="M5" s="165"/>
      <c r="N5" s="534"/>
    </row>
    <row r="6" spans="1:14" ht="24.95" customHeight="1">
      <c r="A6" s="535" t="s">
        <v>331</v>
      </c>
      <c r="B6" s="164"/>
      <c r="C6" s="165"/>
      <c r="D6" s="165"/>
      <c r="E6" s="165"/>
      <c r="F6" s="165"/>
      <c r="G6" s="166"/>
      <c r="H6" s="167" t="s">
        <v>332</v>
      </c>
      <c r="I6" s="164"/>
      <c r="J6" s="165"/>
      <c r="K6" s="165"/>
      <c r="L6" s="165"/>
      <c r="M6" s="165"/>
      <c r="N6" s="534"/>
    </row>
    <row r="7" spans="1:14" ht="24.95" customHeight="1">
      <c r="A7" s="536" t="s">
        <v>113</v>
      </c>
      <c r="B7" s="53"/>
      <c r="C7" s="91"/>
      <c r="D7" s="91"/>
      <c r="E7" s="91"/>
      <c r="F7" s="91"/>
      <c r="G7" s="102"/>
      <c r="H7" s="101" t="s">
        <v>114</v>
      </c>
      <c r="I7" s="53">
        <f>SUM(I8:I10)</f>
        <v>0</v>
      </c>
      <c r="J7" s="91"/>
      <c r="K7" s="91"/>
      <c r="L7" s="91"/>
      <c r="M7" s="91"/>
      <c r="N7" s="537"/>
    </row>
    <row r="8" spans="1:14" ht="24.95" customHeight="1">
      <c r="A8" s="538" t="s">
        <v>115</v>
      </c>
      <c r="B8" s="53"/>
      <c r="C8" s="91"/>
      <c r="D8" s="91"/>
      <c r="E8" s="91"/>
      <c r="F8" s="91"/>
      <c r="G8" s="102"/>
      <c r="H8" s="103" t="s">
        <v>115</v>
      </c>
      <c r="I8" s="53"/>
      <c r="J8" s="91"/>
      <c r="K8" s="91"/>
      <c r="L8" s="91"/>
      <c r="M8" s="91"/>
      <c r="N8" s="537"/>
    </row>
    <row r="9" spans="1:14" ht="24.95" customHeight="1">
      <c r="A9" s="538" t="s">
        <v>116</v>
      </c>
      <c r="B9" s="53"/>
      <c r="C9" s="91"/>
      <c r="D9" s="91"/>
      <c r="E9" s="91"/>
      <c r="F9" s="91"/>
      <c r="G9" s="102"/>
      <c r="H9" s="103" t="s">
        <v>116</v>
      </c>
      <c r="I9" s="53"/>
      <c r="J9" s="91"/>
      <c r="K9" s="91"/>
      <c r="L9" s="91"/>
      <c r="M9" s="91"/>
      <c r="N9" s="537"/>
    </row>
    <row r="10" spans="1:14" ht="24.95" customHeight="1">
      <c r="A10" s="538" t="s">
        <v>117</v>
      </c>
      <c r="B10" s="53"/>
      <c r="C10" s="91"/>
      <c r="D10" s="91"/>
      <c r="E10" s="91"/>
      <c r="F10" s="91"/>
      <c r="G10" s="102"/>
      <c r="H10" s="103" t="s">
        <v>117</v>
      </c>
      <c r="I10" s="53"/>
      <c r="J10" s="91"/>
      <c r="K10" s="91"/>
      <c r="L10" s="91"/>
      <c r="M10" s="91"/>
      <c r="N10" s="537"/>
    </row>
    <row r="11" spans="1:14" ht="24.95" customHeight="1">
      <c r="A11" s="536" t="s">
        <v>118</v>
      </c>
      <c r="B11" s="53">
        <f>B12+B13</f>
        <v>0</v>
      </c>
      <c r="C11" s="91"/>
      <c r="D11" s="91"/>
      <c r="E11" s="91"/>
      <c r="F11" s="91"/>
      <c r="G11" s="102"/>
      <c r="H11" s="101" t="s">
        <v>119</v>
      </c>
      <c r="I11" s="53">
        <f>I12+I13</f>
        <v>0</v>
      </c>
      <c r="J11" s="91"/>
      <c r="K11" s="91"/>
      <c r="L11" s="91"/>
      <c r="M11" s="91"/>
      <c r="N11" s="537"/>
    </row>
    <row r="12" spans="1:14" ht="24.95" customHeight="1">
      <c r="A12" s="539" t="s">
        <v>450</v>
      </c>
      <c r="B12" s="53"/>
      <c r="C12" s="91"/>
      <c r="D12" s="91"/>
      <c r="E12" s="91"/>
      <c r="F12" s="91"/>
      <c r="G12" s="102"/>
      <c r="H12" s="103" t="s">
        <v>120</v>
      </c>
      <c r="I12" s="53"/>
      <c r="J12" s="91"/>
      <c r="K12" s="91"/>
      <c r="L12" s="91"/>
      <c r="M12" s="91"/>
      <c r="N12" s="537"/>
    </row>
    <row r="13" spans="1:14" ht="24.95" customHeight="1">
      <c r="A13" s="538" t="s">
        <v>121</v>
      </c>
      <c r="B13" s="53"/>
      <c r="C13" s="91"/>
      <c r="D13" s="91"/>
      <c r="E13" s="91"/>
      <c r="F13" s="91"/>
      <c r="G13" s="102"/>
      <c r="H13" s="103" t="s">
        <v>121</v>
      </c>
      <c r="I13" s="53"/>
      <c r="J13" s="91"/>
      <c r="K13" s="91"/>
      <c r="L13" s="91"/>
      <c r="M13" s="91"/>
      <c r="N13" s="537"/>
    </row>
    <row r="14" spans="1:14" ht="24.95" customHeight="1">
      <c r="A14" s="536" t="s">
        <v>122</v>
      </c>
      <c r="B14" s="53"/>
      <c r="C14" s="91"/>
      <c r="D14" s="91"/>
      <c r="E14" s="91"/>
      <c r="F14" s="91"/>
      <c r="G14" s="102"/>
      <c r="H14" s="101" t="s">
        <v>123</v>
      </c>
      <c r="I14" s="53"/>
      <c r="J14" s="91"/>
      <c r="K14" s="91"/>
      <c r="L14" s="91"/>
      <c r="M14" s="91"/>
      <c r="N14" s="537"/>
    </row>
    <row r="15" spans="1:14" ht="24.95" customHeight="1">
      <c r="A15" s="536" t="s">
        <v>124</v>
      </c>
      <c r="B15" s="53"/>
      <c r="C15" s="91"/>
      <c r="D15" s="91"/>
      <c r="E15" s="91"/>
      <c r="F15" s="91"/>
      <c r="G15" s="102"/>
      <c r="H15" s="101" t="s">
        <v>125</v>
      </c>
      <c r="I15" s="53"/>
      <c r="J15" s="91"/>
      <c r="K15" s="91"/>
      <c r="L15" s="91"/>
      <c r="M15" s="91"/>
      <c r="N15" s="537"/>
    </row>
    <row r="16" spans="1:14" ht="24.95" customHeight="1" thickBot="1">
      <c r="A16" s="540"/>
      <c r="B16" s="541"/>
      <c r="C16" s="541"/>
      <c r="D16" s="541"/>
      <c r="E16" s="541"/>
      <c r="F16" s="541"/>
      <c r="G16" s="541"/>
      <c r="H16" s="542" t="s">
        <v>126</v>
      </c>
      <c r="I16" s="541"/>
      <c r="J16" s="541"/>
      <c r="K16" s="541"/>
      <c r="L16" s="541"/>
      <c r="M16" s="541"/>
      <c r="N16" s="543"/>
    </row>
    <row r="17" spans="1:13" ht="38.25" customHeight="1">
      <c r="A17" s="665" t="s">
        <v>431</v>
      </c>
      <c r="B17" s="665"/>
      <c r="C17" s="665"/>
      <c r="D17" s="665"/>
      <c r="E17" s="665"/>
      <c r="F17" s="665"/>
      <c r="G17" s="665"/>
      <c r="H17" s="665"/>
      <c r="I17" s="665"/>
      <c r="J17" s="665"/>
      <c r="K17" s="665"/>
      <c r="L17" s="665"/>
      <c r="M17" s="665"/>
    </row>
    <row r="18" spans="1:13">
      <c r="A18" s="665" t="s">
        <v>145</v>
      </c>
      <c r="B18" s="665"/>
      <c r="C18" s="665"/>
      <c r="D18" s="665"/>
      <c r="E18" s="665"/>
      <c r="F18" s="665"/>
      <c r="G18" s="665"/>
      <c r="H18" s="665"/>
      <c r="I18" s="665"/>
      <c r="J18" s="665"/>
      <c r="K18" s="665"/>
      <c r="L18" s="665"/>
      <c r="M18" s="665"/>
    </row>
    <row r="19" spans="1:13">
      <c r="A19" s="98"/>
      <c r="B19" s="104"/>
      <c r="C19" s="104"/>
      <c r="D19" s="104"/>
      <c r="E19" s="104"/>
      <c r="F19" s="104"/>
      <c r="I19" s="104"/>
      <c r="J19" s="104"/>
      <c r="K19" s="104"/>
      <c r="L19" s="104"/>
      <c r="M19" s="104"/>
    </row>
    <row r="20" spans="1:13">
      <c r="A20" s="98"/>
    </row>
    <row r="21" spans="1:13">
      <c r="A21" s="98"/>
    </row>
    <row r="22" spans="1:13">
      <c r="A22" s="98"/>
    </row>
    <row r="23" spans="1:13">
      <c r="A23" s="98"/>
    </row>
    <row r="24" spans="1:13">
      <c r="A24" s="98"/>
    </row>
    <row r="25" spans="1:13">
      <c r="A25" s="98"/>
    </row>
    <row r="26" spans="1:13">
      <c r="A26" s="98"/>
    </row>
    <row r="27" spans="1:13">
      <c r="A27" s="98"/>
    </row>
    <row r="28" spans="1:13">
      <c r="A28" s="98"/>
    </row>
    <row r="29" spans="1:13">
      <c r="A29" s="98"/>
    </row>
    <row r="30" spans="1:13">
      <c r="A30" s="98"/>
    </row>
    <row r="31" spans="1:13">
      <c r="A31" s="98"/>
    </row>
    <row r="32" spans="1:13">
      <c r="A32" s="98"/>
    </row>
    <row r="33" spans="1:1">
      <c r="A33" s="98"/>
    </row>
    <row r="34" spans="1:1">
      <c r="A34" s="98"/>
    </row>
    <row r="35" spans="1:1">
      <c r="A35" s="98"/>
    </row>
    <row r="36" spans="1:1">
      <c r="A36" s="98"/>
    </row>
  </sheetData>
  <mergeCells count="5">
    <mergeCell ref="A3:B3"/>
    <mergeCell ref="A17:M17"/>
    <mergeCell ref="A18:M18"/>
    <mergeCell ref="A2:N2"/>
    <mergeCell ref="A1:N1"/>
  </mergeCells>
  <phoneticPr fontId="3" type="noConversion"/>
  <printOptions horizontalCentered="1"/>
  <pageMargins left="0.23622047244094491" right="0.23622047244094491" top="0.51181102362204722" bottom="0.31496062992125984" header="0.31496062992125984" footer="0.31496062992125984"/>
  <pageSetup paperSize="9" scale="85" firstPageNumber="37" orientation="landscape" blackAndWhite="1" useFirstPageNumber="1" errors="blank"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autoPageBreaks="0" fitToPage="1"/>
  </sheetPr>
  <dimension ref="A1:C37"/>
  <sheetViews>
    <sheetView showZeros="0" zoomScaleNormal="100" workbookViewId="0">
      <selection activeCell="G11" sqref="G11"/>
    </sheetView>
  </sheetViews>
  <sheetFormatPr defaultRowHeight="20.45" customHeight="1"/>
  <cols>
    <col min="1" max="1" width="37.75" style="33" customWidth="1"/>
    <col min="2" max="2" width="19.375" style="34" customWidth="1"/>
    <col min="3" max="3" width="15.5" style="35" customWidth="1"/>
    <col min="4" max="16384" width="9" style="33"/>
  </cols>
  <sheetData>
    <row r="1" spans="1:3" s="18" customFormat="1" ht="27.75" customHeight="1">
      <c r="A1" s="42" t="s">
        <v>1545</v>
      </c>
      <c r="B1" s="42"/>
      <c r="C1" s="42"/>
    </row>
    <row r="2" spans="1:3" s="36" customFormat="1" ht="24.75">
      <c r="A2" s="666" t="s">
        <v>1677</v>
      </c>
      <c r="B2" s="666"/>
      <c r="C2" s="666"/>
    </row>
    <row r="3" spans="1:3" s="36" customFormat="1" ht="23.25" customHeight="1" thickBot="1">
      <c r="A3" s="33"/>
      <c r="B3" s="37"/>
      <c r="C3" s="58" t="s">
        <v>167</v>
      </c>
    </row>
    <row r="4" spans="1:3" s="36" customFormat="1" ht="20.100000000000001" customHeight="1">
      <c r="A4" s="222" t="s">
        <v>110</v>
      </c>
      <c r="B4" s="223" t="s">
        <v>73</v>
      </c>
      <c r="C4" s="224" t="s">
        <v>170</v>
      </c>
    </row>
    <row r="5" spans="1:3" s="36" customFormat="1" ht="20.100000000000001" customHeight="1">
      <c r="A5" s="225" t="s">
        <v>347</v>
      </c>
      <c r="B5" s="127">
        <v>1906987</v>
      </c>
      <c r="C5" s="272"/>
    </row>
    <row r="6" spans="1:3" s="36" customFormat="1" ht="20.100000000000001" customHeight="1">
      <c r="A6" s="227" t="s">
        <v>171</v>
      </c>
      <c r="B6" s="127">
        <v>619028</v>
      </c>
      <c r="C6" s="272">
        <v>4.9999067086647297</v>
      </c>
    </row>
    <row r="7" spans="1:3" s="36" customFormat="1" ht="20.100000000000001" customHeight="1">
      <c r="A7" s="231" t="s">
        <v>172</v>
      </c>
      <c r="B7" s="127">
        <v>537973</v>
      </c>
      <c r="C7" s="272">
        <v>15.049090788553537</v>
      </c>
    </row>
    <row r="8" spans="1:3" s="36" customFormat="1" ht="20.100000000000001" customHeight="1">
      <c r="A8" s="236" t="s">
        <v>289</v>
      </c>
      <c r="B8" s="69">
        <v>107137</v>
      </c>
      <c r="C8" s="576">
        <v>24.16930333901232</v>
      </c>
    </row>
    <row r="9" spans="1:3" s="36" customFormat="1" ht="20.100000000000001" customHeight="1">
      <c r="A9" s="236" t="s">
        <v>290</v>
      </c>
      <c r="B9" s="69">
        <v>77783</v>
      </c>
      <c r="C9" s="576">
        <v>23.006246540681584</v>
      </c>
    </row>
    <row r="10" spans="1:3" s="36" customFormat="1" ht="20.100000000000001" customHeight="1">
      <c r="A10" s="236" t="s">
        <v>291</v>
      </c>
      <c r="B10" s="69">
        <v>31035</v>
      </c>
      <c r="C10" s="576">
        <v>15.063769835384843</v>
      </c>
    </row>
    <row r="11" spans="1:3" s="36" customFormat="1" ht="20.100000000000001" customHeight="1">
      <c r="A11" s="236" t="s">
        <v>292</v>
      </c>
      <c r="B11" s="69">
        <v>300</v>
      </c>
      <c r="C11" s="576">
        <v>22.448979591836736</v>
      </c>
    </row>
    <row r="12" spans="1:3" s="36" customFormat="1" ht="20.100000000000001" customHeight="1">
      <c r="A12" s="236" t="s">
        <v>293</v>
      </c>
      <c r="B12" s="69">
        <v>24963</v>
      </c>
      <c r="C12" s="576">
        <v>14.967991525814028</v>
      </c>
    </row>
    <row r="13" spans="1:3" s="36" customFormat="1" ht="20.100000000000001" customHeight="1">
      <c r="A13" s="236" t="s">
        <v>294</v>
      </c>
      <c r="B13" s="69">
        <v>38090</v>
      </c>
      <c r="C13" s="576">
        <v>14.144441114773748</v>
      </c>
    </row>
    <row r="14" spans="1:3" s="36" customFormat="1" ht="20.100000000000001" customHeight="1">
      <c r="A14" s="236" t="s">
        <v>295</v>
      </c>
      <c r="B14" s="69">
        <v>34670</v>
      </c>
      <c r="C14" s="576">
        <v>15.056582484319517</v>
      </c>
    </row>
    <row r="15" spans="1:3" s="36" customFormat="1" ht="20.100000000000001" customHeight="1">
      <c r="A15" s="236" t="s">
        <v>296</v>
      </c>
      <c r="B15" s="69">
        <v>52255</v>
      </c>
      <c r="C15" s="576">
        <v>15.030708609417307</v>
      </c>
    </row>
    <row r="16" spans="1:3" s="36" customFormat="1" ht="20.100000000000001" customHeight="1">
      <c r="A16" s="236" t="s">
        <v>297</v>
      </c>
      <c r="B16" s="69">
        <v>85310</v>
      </c>
      <c r="C16" s="576">
        <v>14.264666488079293</v>
      </c>
    </row>
    <row r="17" spans="1:3" s="36" customFormat="1" ht="20.100000000000001" customHeight="1">
      <c r="A17" s="236" t="s">
        <v>298</v>
      </c>
      <c r="B17" s="69">
        <v>5800</v>
      </c>
      <c r="C17" s="576">
        <v>14.601857340446553</v>
      </c>
    </row>
    <row r="18" spans="1:3" s="36" customFormat="1" ht="20.100000000000001" customHeight="1">
      <c r="A18" s="236" t="s">
        <v>299</v>
      </c>
      <c r="B18" s="69">
        <v>80360</v>
      </c>
      <c r="C18" s="576">
        <v>0.12085269675940345</v>
      </c>
    </row>
    <row r="19" spans="1:3" s="36" customFormat="1" ht="20.100000000000001" customHeight="1">
      <c r="A19" s="236" t="s">
        <v>300</v>
      </c>
      <c r="B19" s="69">
        <v>190</v>
      </c>
      <c r="C19" s="576">
        <v>13.095238095238097</v>
      </c>
    </row>
    <row r="20" spans="1:3" s="36" customFormat="1" ht="20.100000000000001" customHeight="1">
      <c r="A20" s="236" t="s">
        <v>301</v>
      </c>
      <c r="B20" s="69">
        <v>80</v>
      </c>
      <c r="C20" s="576">
        <v>9.5890410958904102</v>
      </c>
    </row>
    <row r="21" spans="1:3" s="36" customFormat="1" ht="20.100000000000001" customHeight="1">
      <c r="A21" s="231" t="s">
        <v>173</v>
      </c>
      <c r="B21" s="127">
        <v>81055</v>
      </c>
      <c r="C21" s="272">
        <v>-33.53314527503526</v>
      </c>
    </row>
    <row r="22" spans="1:3" s="36" customFormat="1" ht="20.100000000000001" customHeight="1">
      <c r="A22" s="236" t="s">
        <v>340</v>
      </c>
      <c r="B22" s="69">
        <v>27720</v>
      </c>
      <c r="C22" s="576">
        <v>15.245499521889162</v>
      </c>
    </row>
    <row r="23" spans="1:3" s="36" customFormat="1" ht="20.100000000000001" customHeight="1">
      <c r="A23" s="236" t="s">
        <v>341</v>
      </c>
      <c r="B23" s="69">
        <v>1505</v>
      </c>
      <c r="C23" s="576">
        <v>15.237366003062789</v>
      </c>
    </row>
    <row r="24" spans="1:3" s="36" customFormat="1" ht="20.100000000000001" customHeight="1">
      <c r="A24" s="236" t="s">
        <v>342</v>
      </c>
      <c r="B24" s="69">
        <v>10850</v>
      </c>
      <c r="C24" s="576">
        <v>15.339640693100881</v>
      </c>
    </row>
    <row r="25" spans="1:3" s="36" customFormat="1" ht="20.100000000000001" customHeight="1">
      <c r="A25" s="236" t="s">
        <v>343</v>
      </c>
      <c r="B25" s="69">
        <v>39500</v>
      </c>
      <c r="C25" s="576">
        <v>-52.342458646525827</v>
      </c>
    </row>
    <row r="26" spans="1:3" s="36" customFormat="1" ht="20.100000000000001" customHeight="1">
      <c r="A26" s="236" t="s">
        <v>344</v>
      </c>
      <c r="B26" s="69">
        <v>0</v>
      </c>
      <c r="C26" s="576"/>
    </row>
    <row r="27" spans="1:3" s="36" customFormat="1" ht="20.100000000000001" customHeight="1">
      <c r="A27" s="236" t="s">
        <v>345</v>
      </c>
      <c r="B27" s="69">
        <v>80</v>
      </c>
      <c r="C27" s="576">
        <v>12.676056338028168</v>
      </c>
    </row>
    <row r="28" spans="1:3" s="36" customFormat="1" ht="20.100000000000001" customHeight="1">
      <c r="A28" s="236" t="s">
        <v>346</v>
      </c>
      <c r="B28" s="69">
        <v>1400</v>
      </c>
      <c r="C28" s="576">
        <v>-66.88741721854305</v>
      </c>
    </row>
    <row r="29" spans="1:3" ht="20.100000000000001" customHeight="1">
      <c r="A29" s="227" t="s">
        <v>174</v>
      </c>
      <c r="B29" s="127">
        <v>500</v>
      </c>
      <c r="C29" s="273"/>
    </row>
    <row r="30" spans="1:3" ht="20.100000000000001" customHeight="1">
      <c r="A30" s="231" t="s">
        <v>175</v>
      </c>
      <c r="B30" s="127">
        <v>2000</v>
      </c>
      <c r="C30" s="226">
        <v>-75</v>
      </c>
    </row>
    <row r="31" spans="1:3" ht="20.100000000000001" customHeight="1">
      <c r="A31" s="231" t="s">
        <v>333</v>
      </c>
      <c r="B31" s="127">
        <v>703227</v>
      </c>
      <c r="C31" s="226">
        <v>19.762017892085485</v>
      </c>
    </row>
    <row r="32" spans="1:3" ht="20.100000000000001" customHeight="1">
      <c r="A32" s="228" t="s">
        <v>334</v>
      </c>
      <c r="B32" s="127">
        <v>78545</v>
      </c>
      <c r="C32" s="226">
        <v>0</v>
      </c>
    </row>
    <row r="33" spans="1:3" ht="20.100000000000001" customHeight="1">
      <c r="A33" s="228" t="s">
        <v>335</v>
      </c>
      <c r="B33" s="127">
        <v>186616</v>
      </c>
      <c r="C33" s="226">
        <v>40.447949906677103</v>
      </c>
    </row>
    <row r="34" spans="1:3" ht="20.100000000000001" customHeight="1">
      <c r="A34" s="228" t="s">
        <v>336</v>
      </c>
      <c r="B34" s="127">
        <v>438066</v>
      </c>
      <c r="C34" s="226">
        <v>16.578226042526012</v>
      </c>
    </row>
    <row r="35" spans="1:3" ht="20.100000000000001" customHeight="1">
      <c r="A35" s="231" t="s">
        <v>337</v>
      </c>
      <c r="B35" s="127">
        <v>239500</v>
      </c>
      <c r="C35" s="226">
        <v>-42.880992129740044</v>
      </c>
    </row>
    <row r="36" spans="1:3" ht="20.100000000000001" customHeight="1">
      <c r="A36" s="231" t="s">
        <v>338</v>
      </c>
      <c r="B36" s="127">
        <v>103283</v>
      </c>
      <c r="C36" s="226">
        <v>-33.159679527834221</v>
      </c>
    </row>
    <row r="37" spans="1:3" ht="20.100000000000001" customHeight="1" thickBot="1">
      <c r="A37" s="232" t="s">
        <v>339</v>
      </c>
      <c r="B37" s="233">
        <v>239449</v>
      </c>
      <c r="C37" s="234">
        <v>81.967337695400062</v>
      </c>
    </row>
  </sheetData>
  <mergeCells count="1">
    <mergeCell ref="A2:C2"/>
  </mergeCells>
  <phoneticPr fontId="1" type="noConversion"/>
  <printOptions horizontalCentered="1"/>
  <pageMargins left="0.23622047244094491" right="0.23622047244094491" top="0.51181102362204722" bottom="0.31496062992125984" header="0.31496062992125984" footer="0.31496062992125984"/>
  <pageSetup paperSize="9" firstPageNumber="38" orientation="portrait" blackAndWhite="1" useFirstPageNumber="1" errors="blank"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autoPageBreaks="0" fitToPage="1"/>
  </sheetPr>
  <dimension ref="A1:E38"/>
  <sheetViews>
    <sheetView showZeros="0" zoomScaleNormal="100" workbookViewId="0">
      <pane xSplit="4" ySplit="6" topLeftCell="E7" activePane="bottomRight" state="frozen"/>
      <selection pane="topRight" activeCell="E1" sqref="E1"/>
      <selection pane="bottomLeft" activeCell="A7" sqref="A7"/>
      <selection pane="bottomRight" activeCell="E12" sqref="E12"/>
    </sheetView>
  </sheetViews>
  <sheetFormatPr defaultRowHeight="20.45" customHeight="1"/>
  <cols>
    <col min="1" max="1" width="38.375" style="33" customWidth="1"/>
    <col min="2" max="2" width="26" style="33" hidden="1" customWidth="1"/>
    <col min="3" max="3" width="24.125" style="40" customWidth="1"/>
    <col min="4" max="4" width="12.375" style="41" customWidth="1"/>
    <col min="5" max="16384" width="9" style="33"/>
  </cols>
  <sheetData>
    <row r="1" spans="1:5" s="1" customFormat="1" ht="27.75" customHeight="1">
      <c r="A1" s="42" t="s">
        <v>1478</v>
      </c>
      <c r="B1" s="42"/>
      <c r="C1" s="42"/>
      <c r="D1" s="42"/>
      <c r="E1" s="10"/>
    </row>
    <row r="2" spans="1:5" s="36" customFormat="1" ht="24.75">
      <c r="A2" s="666" t="s">
        <v>1678</v>
      </c>
      <c r="B2" s="666"/>
      <c r="C2" s="666"/>
      <c r="D2" s="666"/>
    </row>
    <row r="3" spans="1:5" s="36" customFormat="1" ht="20.45" customHeight="1" thickBot="1">
      <c r="A3" s="33"/>
      <c r="B3" s="33"/>
      <c r="C3" s="38"/>
      <c r="D3" s="55" t="s">
        <v>167</v>
      </c>
    </row>
    <row r="4" spans="1:5" s="36" customFormat="1" ht="20.100000000000001" customHeight="1">
      <c r="A4" s="222" t="s">
        <v>287</v>
      </c>
      <c r="B4" s="274" t="s">
        <v>191</v>
      </c>
      <c r="C4" s="235" t="s">
        <v>27</v>
      </c>
      <c r="D4" s="224" t="s">
        <v>170</v>
      </c>
    </row>
    <row r="5" spans="1:5" s="36" customFormat="1" ht="20.100000000000001" customHeight="1">
      <c r="A5" s="225" t="s">
        <v>352</v>
      </c>
      <c r="B5" s="126"/>
      <c r="C5" s="127">
        <v>1906987</v>
      </c>
      <c r="D5" s="226"/>
    </row>
    <row r="6" spans="1:5" s="36" customFormat="1" ht="20.100000000000001" customHeight="1">
      <c r="A6" s="227" t="s">
        <v>177</v>
      </c>
      <c r="B6" s="128"/>
      <c r="C6" s="127">
        <v>1122179</v>
      </c>
      <c r="D6" s="226">
        <v>-10.261790655440251</v>
      </c>
    </row>
    <row r="7" spans="1:5" s="36" customFormat="1" ht="20.100000000000001" customHeight="1">
      <c r="A7" s="229" t="s">
        <v>77</v>
      </c>
      <c r="B7" s="60"/>
      <c r="C7" s="69">
        <v>88786</v>
      </c>
      <c r="D7" s="230">
        <v>-10.909309839651609</v>
      </c>
    </row>
    <row r="8" spans="1:5" s="36" customFormat="1" ht="20.100000000000001" customHeight="1">
      <c r="A8" s="229" t="s">
        <v>78</v>
      </c>
      <c r="B8" s="60"/>
      <c r="C8" s="69">
        <v>2252</v>
      </c>
      <c r="D8" s="230">
        <v>75.9375</v>
      </c>
    </row>
    <row r="9" spans="1:5" s="36" customFormat="1" ht="20.100000000000001" customHeight="1">
      <c r="A9" s="229" t="s">
        <v>79</v>
      </c>
      <c r="B9" s="60"/>
      <c r="C9" s="69">
        <v>93928</v>
      </c>
      <c r="D9" s="230">
        <v>-14.472510061736262</v>
      </c>
    </row>
    <row r="10" spans="1:5" s="36" customFormat="1" ht="20.100000000000001" customHeight="1">
      <c r="A10" s="229" t="s">
        <v>80</v>
      </c>
      <c r="B10" s="60"/>
      <c r="C10" s="69">
        <v>264472</v>
      </c>
      <c r="D10" s="230">
        <v>-0.32487355559408143</v>
      </c>
    </row>
    <row r="11" spans="1:5" s="36" customFormat="1" ht="20.100000000000001" customHeight="1">
      <c r="A11" s="229" t="s">
        <v>58</v>
      </c>
      <c r="B11" s="60"/>
      <c r="C11" s="69">
        <v>7092</v>
      </c>
      <c r="D11" s="230">
        <v>-55.48022598870056</v>
      </c>
    </row>
    <row r="12" spans="1:5" s="36" customFormat="1" ht="20.100000000000001" customHeight="1">
      <c r="A12" s="229" t="s">
        <v>302</v>
      </c>
      <c r="B12" s="60"/>
      <c r="C12" s="69">
        <v>12736</v>
      </c>
      <c r="D12" s="230">
        <v>-30.756265970749741</v>
      </c>
    </row>
    <row r="13" spans="1:5" s="36" customFormat="1" ht="20.100000000000001" customHeight="1">
      <c r="A13" s="229" t="s">
        <v>81</v>
      </c>
      <c r="B13" s="60"/>
      <c r="C13" s="69">
        <v>158528</v>
      </c>
      <c r="D13" s="230">
        <v>4.411512876243167</v>
      </c>
    </row>
    <row r="14" spans="1:5" s="36" customFormat="1" ht="20.100000000000001" customHeight="1">
      <c r="A14" s="229" t="s">
        <v>434</v>
      </c>
      <c r="B14" s="60"/>
      <c r="C14" s="69">
        <v>94365</v>
      </c>
      <c r="D14" s="230">
        <v>5.1057573428676442</v>
      </c>
    </row>
    <row r="15" spans="1:5" s="36" customFormat="1" ht="20.100000000000001" customHeight="1">
      <c r="A15" s="229" t="s">
        <v>82</v>
      </c>
      <c r="B15" s="60"/>
      <c r="C15" s="69">
        <v>17596</v>
      </c>
      <c r="D15" s="230">
        <v>-26.844884214027353</v>
      </c>
    </row>
    <row r="16" spans="1:5" s="36" customFormat="1" ht="20.100000000000001" customHeight="1">
      <c r="A16" s="229" t="s">
        <v>83</v>
      </c>
      <c r="B16" s="60"/>
      <c r="C16" s="69">
        <v>83205</v>
      </c>
      <c r="D16" s="230">
        <v>-25.107336699700266</v>
      </c>
    </row>
    <row r="17" spans="1:4" s="36" customFormat="1" ht="20.100000000000001" customHeight="1">
      <c r="A17" s="229" t="s">
        <v>84</v>
      </c>
      <c r="B17" s="60"/>
      <c r="C17" s="69">
        <v>84556</v>
      </c>
      <c r="D17" s="230">
        <v>-13.964183964183965</v>
      </c>
    </row>
    <row r="18" spans="1:4" s="36" customFormat="1" ht="20.100000000000001" customHeight="1">
      <c r="A18" s="229" t="s">
        <v>85</v>
      </c>
      <c r="B18" s="60"/>
      <c r="C18" s="69">
        <v>35294</v>
      </c>
      <c r="D18" s="230">
        <v>25.677456112238723</v>
      </c>
    </row>
    <row r="19" spans="1:4" s="36" customFormat="1" ht="20.100000000000001" customHeight="1">
      <c r="A19" s="229" t="s">
        <v>303</v>
      </c>
      <c r="B19" s="60"/>
      <c r="C19" s="69">
        <v>13560</v>
      </c>
      <c r="D19" s="230">
        <v>-58.385760319165257</v>
      </c>
    </row>
    <row r="20" spans="1:4" s="36" customFormat="1" ht="20.100000000000001" customHeight="1">
      <c r="A20" s="229" t="s">
        <v>86</v>
      </c>
      <c r="B20" s="60"/>
      <c r="C20" s="69">
        <v>5872</v>
      </c>
      <c r="D20" s="230">
        <v>-36.867003548005592</v>
      </c>
    </row>
    <row r="21" spans="1:4" s="36" customFormat="1" ht="20.100000000000001" customHeight="1">
      <c r="A21" s="229" t="s">
        <v>59</v>
      </c>
      <c r="B21" s="60"/>
      <c r="C21" s="69">
        <v>422</v>
      </c>
      <c r="D21" s="230">
        <v>-90.552943810163427</v>
      </c>
    </row>
    <row r="22" spans="1:4" s="36" customFormat="1" ht="20.100000000000001" customHeight="1">
      <c r="A22" s="229" t="s">
        <v>87</v>
      </c>
      <c r="B22" s="60"/>
      <c r="C22" s="69">
        <v>0</v>
      </c>
      <c r="D22" s="230">
        <v>-100</v>
      </c>
    </row>
    <row r="23" spans="1:4" s="36" customFormat="1" ht="20.100000000000001" customHeight="1">
      <c r="A23" s="229" t="s">
        <v>435</v>
      </c>
      <c r="B23" s="60"/>
      <c r="C23" s="69">
        <v>3832</v>
      </c>
      <c r="D23" s="230">
        <v>6.474020561267019</v>
      </c>
    </row>
    <row r="24" spans="1:4" s="39" customFormat="1" ht="20.100000000000001" customHeight="1">
      <c r="A24" s="229" t="s">
        <v>88</v>
      </c>
      <c r="B24" s="60"/>
      <c r="C24" s="69">
        <v>45417</v>
      </c>
      <c r="D24" s="230">
        <v>-33.908146337204229</v>
      </c>
    </row>
    <row r="25" spans="1:4" s="39" customFormat="1" ht="20.100000000000001" customHeight="1">
      <c r="A25" s="229" t="s">
        <v>89</v>
      </c>
      <c r="B25" s="60"/>
      <c r="C25" s="69">
        <v>63</v>
      </c>
      <c r="D25" s="230">
        <v>-96.496106785317011</v>
      </c>
    </row>
    <row r="26" spans="1:4" s="39" customFormat="1" ht="20.100000000000001" customHeight="1">
      <c r="A26" s="229" t="s">
        <v>304</v>
      </c>
      <c r="B26" s="60"/>
      <c r="C26" s="69">
        <v>14638</v>
      </c>
      <c r="D26" s="230">
        <v>-6.7583922542837129</v>
      </c>
    </row>
    <row r="27" spans="1:4" s="56" customFormat="1" ht="20.100000000000001" customHeight="1">
      <c r="A27" s="229" t="s">
        <v>394</v>
      </c>
      <c r="B27" s="60"/>
      <c r="C27" s="69">
        <v>31363</v>
      </c>
      <c r="D27" s="230">
        <v>1.063384139464441</v>
      </c>
    </row>
    <row r="28" spans="1:4" s="56" customFormat="1" ht="20.100000000000001" customHeight="1">
      <c r="A28" s="229" t="s">
        <v>91</v>
      </c>
      <c r="B28" s="60"/>
      <c r="C28" s="69">
        <v>42550</v>
      </c>
      <c r="D28" s="230">
        <v>-7.5140739452691978</v>
      </c>
    </row>
    <row r="29" spans="1:4" s="56" customFormat="1" ht="20.100000000000001" customHeight="1">
      <c r="A29" s="229" t="s">
        <v>92</v>
      </c>
      <c r="B29" s="60"/>
      <c r="C29" s="69">
        <v>21646</v>
      </c>
      <c r="D29" s="230">
        <v>-8.4387293261706358</v>
      </c>
    </row>
    <row r="30" spans="1:4" s="56" customFormat="1" ht="20.100000000000001" customHeight="1">
      <c r="A30" s="229" t="s">
        <v>288</v>
      </c>
      <c r="B30" s="60"/>
      <c r="C30" s="69">
        <v>6</v>
      </c>
      <c r="D30" s="230">
        <v>-50</v>
      </c>
    </row>
    <row r="31" spans="1:4" s="39" customFormat="1" ht="20.100000000000001" customHeight="1">
      <c r="A31" s="231" t="s">
        <v>178</v>
      </c>
      <c r="B31" s="128"/>
      <c r="C31" s="127">
        <v>449362</v>
      </c>
      <c r="D31" s="226">
        <v>37.029436070392855</v>
      </c>
    </row>
    <row r="32" spans="1:4" s="39" customFormat="1" ht="20.100000000000001" customHeight="1">
      <c r="A32" s="231" t="s">
        <v>179</v>
      </c>
      <c r="B32" s="128"/>
      <c r="C32" s="127"/>
      <c r="D32" s="226">
        <v>-100</v>
      </c>
    </row>
    <row r="33" spans="1:4" s="39" customFormat="1" ht="20.100000000000001" customHeight="1">
      <c r="A33" s="231" t="s">
        <v>348</v>
      </c>
      <c r="B33" s="129"/>
      <c r="C33" s="127">
        <v>90595</v>
      </c>
      <c r="D33" s="226">
        <v>22.000323197500606</v>
      </c>
    </row>
    <row r="34" spans="1:4" s="39" customFormat="1" ht="20.100000000000001" customHeight="1">
      <c r="A34" s="231" t="s">
        <v>349</v>
      </c>
      <c r="B34" s="36"/>
      <c r="C34" s="127">
        <v>244851</v>
      </c>
      <c r="D34" s="226">
        <v>13.963165170280799</v>
      </c>
    </row>
    <row r="35" spans="1:4" s="36" customFormat="1" ht="20.100000000000001" customHeight="1">
      <c r="A35" s="231" t="s">
        <v>350</v>
      </c>
      <c r="C35" s="127"/>
      <c r="D35" s="275"/>
    </row>
    <row r="36" spans="1:4" s="39" customFormat="1" ht="20.100000000000001" customHeight="1" thickBot="1">
      <c r="A36" s="232" t="s">
        <v>351</v>
      </c>
      <c r="B36" s="276"/>
      <c r="C36" s="233"/>
      <c r="D36" s="277"/>
    </row>
    <row r="37" spans="1:4" s="39" customFormat="1" ht="20.45" customHeight="1">
      <c r="A37" s="33"/>
      <c r="B37" s="33"/>
      <c r="C37" s="40"/>
      <c r="D37" s="41"/>
    </row>
    <row r="38" spans="1:4" s="39" customFormat="1" ht="20.45" customHeight="1">
      <c r="A38" s="33"/>
      <c r="B38" s="33"/>
      <c r="C38" s="40"/>
      <c r="D38" s="41"/>
    </row>
  </sheetData>
  <mergeCells count="1">
    <mergeCell ref="A2:D2"/>
  </mergeCells>
  <phoneticPr fontId="1" type="noConversion"/>
  <printOptions horizontalCentered="1"/>
  <pageMargins left="0.23622047244094491" right="0.23622047244094491" top="0.51181102362204722" bottom="0.31496062992125984" header="0.31496062992125984" footer="0.31496062992125984"/>
  <pageSetup paperSize="9" firstPageNumber="39" orientation="portrait" blackAndWhite="1" useFirstPageNumber="1" errors="blank"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9"/>
  <sheetViews>
    <sheetView topLeftCell="A22" workbookViewId="0">
      <selection activeCell="B21" sqref="B20:B21"/>
    </sheetView>
  </sheetViews>
  <sheetFormatPr defaultRowHeight="13.5"/>
  <cols>
    <col min="1" max="1" width="6.375" style="216" customWidth="1"/>
    <col min="2" max="2" width="74.875" style="216" customWidth="1"/>
    <col min="3" max="16384" width="9" style="216"/>
  </cols>
  <sheetData>
    <row r="1" spans="2:2" s="212" customFormat="1" ht="25.5">
      <c r="B1" s="221" t="s">
        <v>1573</v>
      </c>
    </row>
    <row r="2" spans="2:2" s="212" customFormat="1" ht="25.5">
      <c r="B2" s="211"/>
    </row>
    <row r="3" spans="2:2" s="212" customFormat="1" ht="21">
      <c r="B3" s="213" t="s">
        <v>1574</v>
      </c>
    </row>
    <row r="4" spans="2:2" s="215" customFormat="1" ht="19.5">
      <c r="B4" s="214" t="s">
        <v>1575</v>
      </c>
    </row>
    <row r="5" spans="2:2" ht="16.5">
      <c r="B5" s="220" t="s">
        <v>1576</v>
      </c>
    </row>
    <row r="6" spans="2:2" ht="16.5">
      <c r="B6" s="220" t="s">
        <v>1577</v>
      </c>
    </row>
    <row r="7" spans="2:2" ht="16.5">
      <c r="B7" s="220" t="s">
        <v>1578</v>
      </c>
    </row>
    <row r="8" spans="2:2" ht="16.5">
      <c r="B8" s="220" t="s">
        <v>1579</v>
      </c>
    </row>
    <row r="9" spans="2:2" ht="16.5">
      <c r="B9" s="220" t="s">
        <v>1593</v>
      </c>
    </row>
    <row r="10" spans="2:2" ht="16.5">
      <c r="B10" s="220" t="s">
        <v>1580</v>
      </c>
    </row>
    <row r="11" spans="2:2" ht="16.5">
      <c r="B11" s="220" t="s">
        <v>1629</v>
      </c>
    </row>
    <row r="12" spans="2:2" ht="16.5">
      <c r="B12" s="220" t="s">
        <v>1592</v>
      </c>
    </row>
    <row r="13" spans="2:2" ht="18.75">
      <c r="B13" s="214" t="s">
        <v>1581</v>
      </c>
    </row>
    <row r="14" spans="2:2" ht="16.5">
      <c r="B14" s="220" t="s">
        <v>1582</v>
      </c>
    </row>
    <row r="15" spans="2:2" ht="16.5">
      <c r="B15" s="220" t="s">
        <v>1583</v>
      </c>
    </row>
    <row r="16" spans="2:2" ht="16.5">
      <c r="B16" s="220" t="s">
        <v>1594</v>
      </c>
    </row>
    <row r="17" spans="2:2" ht="16.5">
      <c r="B17" s="220" t="s">
        <v>1601</v>
      </c>
    </row>
    <row r="18" spans="2:2" ht="18.75">
      <c r="B18" s="214" t="s">
        <v>1584</v>
      </c>
    </row>
    <row r="19" spans="2:2" ht="16.5">
      <c r="B19" s="220" t="s">
        <v>1585</v>
      </c>
    </row>
    <row r="20" spans="2:2" ht="16.5">
      <c r="B20" s="220" t="s">
        <v>1586</v>
      </c>
    </row>
    <row r="21" spans="2:2" ht="18.75">
      <c r="B21" s="214" t="s">
        <v>1587</v>
      </c>
    </row>
    <row r="22" spans="2:2" ht="16.5">
      <c r="B22" s="220" t="s">
        <v>1588</v>
      </c>
    </row>
    <row r="23" spans="2:2" ht="21">
      <c r="B23" s="213" t="s">
        <v>1676</v>
      </c>
    </row>
    <row r="24" spans="2:2" ht="18.75">
      <c r="B24" s="214" t="s">
        <v>1575</v>
      </c>
    </row>
    <row r="25" spans="2:2" ht="16.5">
      <c r="B25" s="220" t="s">
        <v>1630</v>
      </c>
    </row>
    <row r="26" spans="2:2" ht="16.5">
      <c r="B26" s="220" t="s">
        <v>1631</v>
      </c>
    </row>
    <row r="27" spans="2:2" ht="16.5">
      <c r="B27" s="220" t="s">
        <v>1633</v>
      </c>
    </row>
    <row r="28" spans="2:2" ht="16.5">
      <c r="B28" s="220" t="s">
        <v>1634</v>
      </c>
    </row>
    <row r="29" spans="2:2" ht="16.5">
      <c r="B29" s="220" t="s">
        <v>1637</v>
      </c>
    </row>
    <row r="30" spans="2:2" ht="16.5">
      <c r="B30" s="220" t="s">
        <v>1638</v>
      </c>
    </row>
    <row r="31" spans="2:2" ht="16.5">
      <c r="B31" s="220" t="s">
        <v>1641</v>
      </c>
    </row>
    <row r="32" spans="2:2" ht="16.5">
      <c r="B32" s="220" t="s">
        <v>1642</v>
      </c>
    </row>
    <row r="33" spans="2:2" ht="16.5">
      <c r="B33" s="220" t="s">
        <v>1643</v>
      </c>
    </row>
    <row r="34" spans="2:2" ht="16.5">
      <c r="B34" s="220" t="s">
        <v>1644</v>
      </c>
    </row>
    <row r="35" spans="2:2" ht="18.75">
      <c r="B35" s="214" t="s">
        <v>1581</v>
      </c>
    </row>
    <row r="36" spans="2:2" ht="16.5">
      <c r="B36" s="220" t="s">
        <v>1645</v>
      </c>
    </row>
    <row r="37" spans="2:2" ht="16.5">
      <c r="B37" s="220" t="s">
        <v>1651</v>
      </c>
    </row>
    <row r="38" spans="2:2" ht="16.5">
      <c r="B38" s="220" t="s">
        <v>1652</v>
      </c>
    </row>
    <row r="39" spans="2:2" ht="16.5">
      <c r="B39" s="220" t="s">
        <v>1653</v>
      </c>
    </row>
    <row r="40" spans="2:2" ht="18.75">
      <c r="B40" s="214" t="s">
        <v>1584</v>
      </c>
    </row>
    <row r="41" spans="2:2" ht="16.5">
      <c r="B41" s="220" t="s">
        <v>1662</v>
      </c>
    </row>
    <row r="42" spans="2:2" ht="16.5">
      <c r="B42" s="220" t="s">
        <v>1663</v>
      </c>
    </row>
    <row r="43" spans="2:2" ht="18.75">
      <c r="B43" s="214" t="s">
        <v>1587</v>
      </c>
    </row>
    <row r="44" spans="2:2" ht="16.5">
      <c r="B44" s="220" t="s">
        <v>1664</v>
      </c>
    </row>
    <row r="45" spans="2:2" ht="21">
      <c r="B45" s="213" t="s">
        <v>1589</v>
      </c>
    </row>
    <row r="46" spans="2:2" ht="16.5">
      <c r="B46" s="220" t="s">
        <v>1665</v>
      </c>
    </row>
    <row r="47" spans="2:2" ht="16.5">
      <c r="B47" s="220" t="s">
        <v>1666</v>
      </c>
    </row>
    <row r="48" spans="2:2" ht="16.5">
      <c r="B48" s="220" t="s">
        <v>1667</v>
      </c>
    </row>
    <row r="49" spans="2:2" ht="16.5">
      <c r="B49" s="220" t="s">
        <v>1668</v>
      </c>
    </row>
  </sheetData>
  <phoneticPr fontId="89" type="noConversion"/>
  <printOptions horizontalCentered="1"/>
  <pageMargins left="0.70866141732283472" right="0.70866141732283472" top="0.55118110236220474" bottom="0.51181102362204722"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41"/>
  <sheetViews>
    <sheetView topLeftCell="A13" workbookViewId="0">
      <selection activeCell="D18" sqref="D18"/>
    </sheetView>
  </sheetViews>
  <sheetFormatPr defaultColWidth="9" defaultRowHeight="13.5"/>
  <cols>
    <col min="1" max="1" width="29.875" style="106" customWidth="1"/>
    <col min="2" max="2" width="12.5" style="110" customWidth="1"/>
    <col min="3" max="3" width="9.25" style="113" customWidth="1"/>
    <col min="4" max="4" width="31.5" style="106" bestFit="1" customWidth="1"/>
    <col min="5" max="5" width="12" style="106" customWidth="1"/>
    <col min="6" max="6" width="9.5" style="106" customWidth="1"/>
    <col min="7" max="7" width="9" style="106" customWidth="1"/>
    <col min="8" max="8" width="9" style="589" customWidth="1"/>
    <col min="9" max="16384" width="9" style="106"/>
  </cols>
  <sheetData>
    <row r="1" spans="1:6" ht="18" customHeight="1">
      <c r="A1" s="646" t="s">
        <v>1546</v>
      </c>
      <c r="B1" s="646"/>
      <c r="C1" s="646"/>
      <c r="D1" s="646"/>
      <c r="E1" s="646"/>
      <c r="F1" s="646"/>
    </row>
    <row r="2" spans="1:6" ht="24">
      <c r="A2" s="649" t="s">
        <v>1632</v>
      </c>
      <c r="B2" s="649"/>
      <c r="C2" s="649"/>
      <c r="D2" s="649"/>
      <c r="E2" s="649"/>
      <c r="F2" s="649"/>
    </row>
    <row r="3" spans="1:6" ht="24.75" thickBot="1">
      <c r="A3" s="107"/>
      <c r="B3" s="108"/>
      <c r="C3" s="109"/>
      <c r="D3" s="107"/>
      <c r="E3" s="667" t="s">
        <v>25</v>
      </c>
      <c r="F3" s="667"/>
    </row>
    <row r="4" spans="1:6" ht="20.100000000000001" customHeight="1">
      <c r="A4" s="278" t="s">
        <v>60</v>
      </c>
      <c r="B4" s="279" t="s">
        <v>22</v>
      </c>
      <c r="C4" s="280" t="s">
        <v>170</v>
      </c>
      <c r="D4" s="281" t="s">
        <v>1</v>
      </c>
      <c r="E4" s="279" t="s">
        <v>22</v>
      </c>
      <c r="F4" s="282" t="s">
        <v>170</v>
      </c>
    </row>
    <row r="5" spans="1:6" ht="20.100000000000001" customHeight="1">
      <c r="A5" s="283" t="s">
        <v>29</v>
      </c>
      <c r="B5" s="148">
        <v>1307625</v>
      </c>
      <c r="C5" s="147"/>
      <c r="D5" s="146" t="s">
        <v>247</v>
      </c>
      <c r="E5" s="148">
        <v>1307625</v>
      </c>
      <c r="F5" s="284"/>
    </row>
    <row r="6" spans="1:6" ht="20.100000000000001" customHeight="1">
      <c r="A6" s="285" t="s">
        <v>3</v>
      </c>
      <c r="B6" s="148">
        <v>619028</v>
      </c>
      <c r="C6" s="150">
        <v>4.9999067086647297</v>
      </c>
      <c r="D6" s="149" t="s">
        <v>4</v>
      </c>
      <c r="E6" s="148">
        <v>1122179</v>
      </c>
      <c r="F6" s="286">
        <v>-10.261790655440251</v>
      </c>
    </row>
    <row r="7" spans="1:6" ht="20.100000000000001" customHeight="1">
      <c r="A7" s="287" t="s">
        <v>248</v>
      </c>
      <c r="B7" s="31">
        <v>537973</v>
      </c>
      <c r="C7" s="111">
        <v>15.049090788553537</v>
      </c>
      <c r="D7" s="44" t="s">
        <v>5</v>
      </c>
      <c r="E7" s="31">
        <v>88786</v>
      </c>
      <c r="F7" s="288">
        <v>-10.909309839651609</v>
      </c>
    </row>
    <row r="8" spans="1:6" ht="20.100000000000001" customHeight="1">
      <c r="A8" s="289" t="s">
        <v>289</v>
      </c>
      <c r="B8" s="31">
        <v>107137</v>
      </c>
      <c r="C8" s="111">
        <v>24.16930333901232</v>
      </c>
      <c r="D8" s="44" t="s">
        <v>6</v>
      </c>
      <c r="E8" s="31">
        <v>2252</v>
      </c>
      <c r="F8" s="288">
        <v>75.9375</v>
      </c>
    </row>
    <row r="9" spans="1:6" ht="20.100000000000001" customHeight="1">
      <c r="A9" s="289" t="s">
        <v>290</v>
      </c>
      <c r="B9" s="31">
        <v>77783</v>
      </c>
      <c r="C9" s="111">
        <v>23.006246540681584</v>
      </c>
      <c r="D9" s="44" t="s">
        <v>7</v>
      </c>
      <c r="E9" s="31">
        <v>93928</v>
      </c>
      <c r="F9" s="288">
        <v>-14.472510061736262</v>
      </c>
    </row>
    <row r="10" spans="1:6" ht="20.100000000000001" customHeight="1">
      <c r="A10" s="289" t="s">
        <v>291</v>
      </c>
      <c r="B10" s="31">
        <v>31035</v>
      </c>
      <c r="C10" s="111">
        <v>15.063769835384843</v>
      </c>
      <c r="D10" s="44" t="s">
        <v>8</v>
      </c>
      <c r="E10" s="31">
        <v>264472</v>
      </c>
      <c r="F10" s="288">
        <v>-0.32487355559408143</v>
      </c>
    </row>
    <row r="11" spans="1:6" ht="20.100000000000001" customHeight="1">
      <c r="A11" s="289" t="s">
        <v>292</v>
      </c>
      <c r="B11" s="31">
        <v>300</v>
      </c>
      <c r="C11" s="111">
        <v>22.448979591836736</v>
      </c>
      <c r="D11" s="44" t="s">
        <v>9</v>
      </c>
      <c r="E11" s="31">
        <v>7092</v>
      </c>
      <c r="F11" s="288">
        <v>0.2</v>
      </c>
    </row>
    <row r="12" spans="1:6" ht="20.100000000000001" customHeight="1">
      <c r="A12" s="289" t="s">
        <v>293</v>
      </c>
      <c r="B12" s="31">
        <v>24963</v>
      </c>
      <c r="C12" s="111">
        <v>14.967991525814028</v>
      </c>
      <c r="D12" s="44" t="s">
        <v>249</v>
      </c>
      <c r="E12" s="31">
        <v>12736</v>
      </c>
      <c r="F12" s="288">
        <v>-30.756265970749741</v>
      </c>
    </row>
    <row r="13" spans="1:6" ht="20.100000000000001" customHeight="1">
      <c r="A13" s="289" t="s">
        <v>294</v>
      </c>
      <c r="B13" s="31">
        <v>38090</v>
      </c>
      <c r="C13" s="111">
        <v>14.144441114773748</v>
      </c>
      <c r="D13" s="44" t="s">
        <v>10</v>
      </c>
      <c r="E13" s="31">
        <v>158528</v>
      </c>
      <c r="F13" s="288">
        <v>4.411512876243167</v>
      </c>
    </row>
    <row r="14" spans="1:6" ht="20.100000000000001" customHeight="1">
      <c r="A14" s="289" t="s">
        <v>295</v>
      </c>
      <c r="B14" s="31">
        <v>34670</v>
      </c>
      <c r="C14" s="111">
        <v>15.056582484319517</v>
      </c>
      <c r="D14" s="44" t="s">
        <v>250</v>
      </c>
      <c r="E14" s="31">
        <v>94365</v>
      </c>
      <c r="F14" s="288">
        <v>5.1057573428676442</v>
      </c>
    </row>
    <row r="15" spans="1:6" ht="20.100000000000001" customHeight="1">
      <c r="A15" s="289" t="s">
        <v>296</v>
      </c>
      <c r="B15" s="31">
        <v>52255</v>
      </c>
      <c r="C15" s="111">
        <v>15.030708609417307</v>
      </c>
      <c r="D15" s="44" t="s">
        <v>11</v>
      </c>
      <c r="E15" s="31">
        <v>17596</v>
      </c>
      <c r="F15" s="288">
        <v>-26.844884214027353</v>
      </c>
    </row>
    <row r="16" spans="1:6" ht="20.100000000000001" customHeight="1">
      <c r="A16" s="289" t="s">
        <v>297</v>
      </c>
      <c r="B16" s="31">
        <v>85310</v>
      </c>
      <c r="C16" s="111">
        <v>14.264666488079293</v>
      </c>
      <c r="D16" s="44" t="s">
        <v>12</v>
      </c>
      <c r="E16" s="31">
        <v>83205</v>
      </c>
      <c r="F16" s="288">
        <v>-25.107336699700266</v>
      </c>
    </row>
    <row r="17" spans="1:8" ht="20.100000000000001" customHeight="1">
      <c r="A17" s="289" t="s">
        <v>298</v>
      </c>
      <c r="B17" s="31">
        <v>5800</v>
      </c>
      <c r="C17" s="111">
        <v>14.601857340446553</v>
      </c>
      <c r="D17" s="44" t="s">
        <v>13</v>
      </c>
      <c r="E17" s="31">
        <v>84556</v>
      </c>
      <c r="F17" s="288">
        <v>-13.964183964183965</v>
      </c>
    </row>
    <row r="18" spans="1:8" ht="20.100000000000001" customHeight="1">
      <c r="A18" s="289" t="s">
        <v>299</v>
      </c>
      <c r="B18" s="31">
        <v>80360</v>
      </c>
      <c r="C18" s="111">
        <v>0.12085269675940345</v>
      </c>
      <c r="D18" s="44" t="s">
        <v>14</v>
      </c>
      <c r="E18" s="31">
        <v>35294</v>
      </c>
      <c r="F18" s="288">
        <v>25.677456112238723</v>
      </c>
    </row>
    <row r="19" spans="1:8" ht="20.100000000000001" customHeight="1">
      <c r="A19" s="289" t="s">
        <v>300</v>
      </c>
      <c r="B19" s="31">
        <v>190</v>
      </c>
      <c r="C19" s="111">
        <v>13.095238095238097</v>
      </c>
      <c r="D19" s="44" t="s">
        <v>283</v>
      </c>
      <c r="E19" s="31">
        <v>13560</v>
      </c>
      <c r="F19" s="288">
        <v>-58.385760319165257</v>
      </c>
      <c r="H19" s="590"/>
    </row>
    <row r="20" spans="1:8" ht="20.100000000000001" customHeight="1">
      <c r="A20" s="289" t="s">
        <v>301</v>
      </c>
      <c r="B20" s="31">
        <v>80</v>
      </c>
      <c r="C20" s="111"/>
      <c r="D20" s="44" t="s">
        <v>15</v>
      </c>
      <c r="E20" s="31">
        <v>5872</v>
      </c>
      <c r="F20" s="288">
        <v>-36.867003548005592</v>
      </c>
    </row>
    <row r="21" spans="1:8" ht="20.100000000000001" customHeight="1">
      <c r="A21" s="287" t="s">
        <v>251</v>
      </c>
      <c r="B21" s="31">
        <v>81055</v>
      </c>
      <c r="C21" s="111">
        <v>-33.53314527503526</v>
      </c>
      <c r="D21" s="44" t="s">
        <v>16</v>
      </c>
      <c r="E21" s="31">
        <v>422</v>
      </c>
      <c r="F21" s="288">
        <v>-90.552943810163427</v>
      </c>
    </row>
    <row r="22" spans="1:8" ht="20.100000000000001" customHeight="1">
      <c r="A22" s="289" t="s">
        <v>340</v>
      </c>
      <c r="B22" s="31">
        <v>27720</v>
      </c>
      <c r="C22" s="111">
        <v>15.245499521889162</v>
      </c>
      <c r="D22" s="46" t="s">
        <v>253</v>
      </c>
      <c r="E22" s="31">
        <v>0</v>
      </c>
      <c r="F22" s="288"/>
    </row>
    <row r="23" spans="1:8" ht="20.100000000000001" customHeight="1">
      <c r="A23" s="289" t="s">
        <v>341</v>
      </c>
      <c r="B23" s="31">
        <v>1505</v>
      </c>
      <c r="C23" s="111">
        <v>15.237366003062789</v>
      </c>
      <c r="D23" s="44" t="s">
        <v>254</v>
      </c>
      <c r="E23" s="31">
        <v>3832</v>
      </c>
      <c r="F23" s="288">
        <v>6.474020561267019</v>
      </c>
    </row>
    <row r="24" spans="1:8" ht="20.100000000000001" customHeight="1">
      <c r="A24" s="289" t="s">
        <v>342</v>
      </c>
      <c r="B24" s="31">
        <v>10850</v>
      </c>
      <c r="C24" s="111">
        <v>15.339640693100881</v>
      </c>
      <c r="D24" s="44" t="s">
        <v>17</v>
      </c>
      <c r="E24" s="31">
        <v>45417</v>
      </c>
      <c r="F24" s="288">
        <v>-33.908146337204229</v>
      </c>
    </row>
    <row r="25" spans="1:8" ht="20.100000000000001" customHeight="1">
      <c r="A25" s="290" t="s">
        <v>343</v>
      </c>
      <c r="B25" s="31">
        <v>39500</v>
      </c>
      <c r="C25" s="111">
        <v>-52.342458646525827</v>
      </c>
      <c r="D25" s="44" t="s">
        <v>19</v>
      </c>
      <c r="E25" s="31">
        <v>63</v>
      </c>
      <c r="F25" s="288">
        <v>-96.496106785317011</v>
      </c>
    </row>
    <row r="26" spans="1:8" ht="20.100000000000001" customHeight="1">
      <c r="A26" s="291" t="s">
        <v>344</v>
      </c>
      <c r="B26" s="31">
        <v>0</v>
      </c>
      <c r="C26" s="111"/>
      <c r="D26" s="44" t="s">
        <v>255</v>
      </c>
      <c r="E26" s="31">
        <v>14638</v>
      </c>
      <c r="F26" s="288">
        <v>-6.7583922542837129</v>
      </c>
    </row>
    <row r="27" spans="1:8" ht="20.100000000000001" customHeight="1">
      <c r="A27" s="289" t="s">
        <v>345</v>
      </c>
      <c r="B27" s="31">
        <v>80</v>
      </c>
      <c r="C27" s="111">
        <v>12.676056338028168</v>
      </c>
      <c r="D27" s="44" t="s">
        <v>256</v>
      </c>
      <c r="E27" s="31">
        <v>31363</v>
      </c>
      <c r="F27" s="288">
        <v>1.063384139464441</v>
      </c>
    </row>
    <row r="28" spans="1:8" ht="20.100000000000001" customHeight="1">
      <c r="A28" s="289" t="s">
        <v>346</v>
      </c>
      <c r="B28" s="31">
        <v>1400</v>
      </c>
      <c r="C28" s="111">
        <v>-66.88741721854305</v>
      </c>
      <c r="D28" s="44" t="s">
        <v>257</v>
      </c>
      <c r="E28" s="31">
        <v>42550</v>
      </c>
      <c r="F28" s="288">
        <v>-7.5140739452691978</v>
      </c>
    </row>
    <row r="29" spans="1:8" ht="20.100000000000001" customHeight="1">
      <c r="A29" s="292"/>
      <c r="B29" s="151"/>
      <c r="C29" s="152"/>
      <c r="D29" s="44" t="s">
        <v>258</v>
      </c>
      <c r="E29" s="31">
        <v>21646</v>
      </c>
      <c r="F29" s="288">
        <v>-8.4387293261706358</v>
      </c>
    </row>
    <row r="30" spans="1:8" ht="20.100000000000001" customHeight="1">
      <c r="A30" s="293"/>
      <c r="B30" s="151"/>
      <c r="C30" s="152"/>
      <c r="D30" s="44" t="s">
        <v>284</v>
      </c>
      <c r="E30" s="31">
        <v>6</v>
      </c>
      <c r="F30" s="288">
        <v>-50</v>
      </c>
    </row>
    <row r="31" spans="1:8" ht="20.100000000000001" customHeight="1">
      <c r="A31" s="293"/>
      <c r="B31" s="151"/>
      <c r="C31" s="152"/>
      <c r="D31" s="44"/>
      <c r="E31" s="31"/>
      <c r="F31" s="294"/>
    </row>
    <row r="32" spans="1:8" ht="20.100000000000001" customHeight="1">
      <c r="A32" s="285" t="s">
        <v>259</v>
      </c>
      <c r="B32" s="148">
        <v>688597</v>
      </c>
      <c r="C32" s="150">
        <v>-9.7656859135051981</v>
      </c>
      <c r="D32" s="149" t="s">
        <v>260</v>
      </c>
      <c r="E32" s="148">
        <v>185446</v>
      </c>
      <c r="F32" s="286">
        <v>-35.617522687978671</v>
      </c>
    </row>
    <row r="33" spans="1:6" ht="20.100000000000001" customHeight="1">
      <c r="A33" s="287" t="s">
        <v>395</v>
      </c>
      <c r="B33" s="12">
        <v>282094</v>
      </c>
      <c r="C33" s="111">
        <v>15.103293223817627</v>
      </c>
      <c r="D33" s="44" t="s">
        <v>396</v>
      </c>
      <c r="E33" s="31">
        <v>90595</v>
      </c>
      <c r="F33" s="288">
        <v>22.001966144605895</v>
      </c>
    </row>
    <row r="34" spans="1:6" ht="20.100000000000001" customHeight="1">
      <c r="A34" s="287" t="s">
        <v>261</v>
      </c>
      <c r="B34" s="31">
        <v>103283</v>
      </c>
      <c r="C34" s="111">
        <v>-33.179571450753066</v>
      </c>
      <c r="D34" s="44" t="s">
        <v>262</v>
      </c>
      <c r="E34" s="31">
        <v>94851</v>
      </c>
      <c r="F34" s="288">
        <v>-55.631697859023951</v>
      </c>
    </row>
    <row r="35" spans="1:6" ht="20.100000000000001" customHeight="1">
      <c r="A35" s="287" t="s">
        <v>263</v>
      </c>
      <c r="B35" s="12">
        <v>128153</v>
      </c>
      <c r="C35" s="111">
        <v>104.19209381622345</v>
      </c>
      <c r="D35" s="44" t="s">
        <v>264</v>
      </c>
      <c r="E35" s="31">
        <v>92500</v>
      </c>
      <c r="F35" s="288">
        <v>-56.26477541371159</v>
      </c>
    </row>
    <row r="36" spans="1:6" ht="20.100000000000001" customHeight="1">
      <c r="A36" s="287" t="s">
        <v>265</v>
      </c>
      <c r="B36" s="12">
        <v>92500</v>
      </c>
      <c r="C36" s="111">
        <v>-56.26477541371159</v>
      </c>
      <c r="D36" s="44" t="s">
        <v>420</v>
      </c>
      <c r="E36" s="31">
        <v>2351</v>
      </c>
      <c r="F36" s="288">
        <v>3.0688294607628235</v>
      </c>
    </row>
    <row r="37" spans="1:6" ht="20.100000000000001" customHeight="1">
      <c r="A37" s="287" t="s">
        <v>266</v>
      </c>
      <c r="B37" s="12"/>
      <c r="C37" s="111"/>
      <c r="D37" s="44"/>
      <c r="E37" s="12"/>
      <c r="F37" s="295"/>
    </row>
    <row r="38" spans="1:6" ht="20.100000000000001" customHeight="1">
      <c r="A38" s="287" t="s">
        <v>267</v>
      </c>
      <c r="B38" s="12">
        <v>92500</v>
      </c>
      <c r="C38" s="111">
        <v>-56.26477541371159</v>
      </c>
      <c r="D38" s="44"/>
      <c r="E38" s="31"/>
      <c r="F38" s="295"/>
    </row>
    <row r="39" spans="1:6" ht="20.100000000000001" customHeight="1" thickBot="1">
      <c r="A39" s="296" t="s">
        <v>397</v>
      </c>
      <c r="B39" s="297">
        <v>82567</v>
      </c>
      <c r="C39" s="298">
        <v>-7.4495869436068727</v>
      </c>
      <c r="D39" s="299"/>
      <c r="E39" s="300"/>
      <c r="F39" s="301"/>
    </row>
    <row r="40" spans="1:6" ht="53.25" customHeight="1">
      <c r="A40" s="668" t="s">
        <v>1625</v>
      </c>
      <c r="B40" s="668"/>
      <c r="C40" s="668"/>
      <c r="D40" s="668"/>
      <c r="E40" s="668"/>
      <c r="F40" s="668"/>
    </row>
    <row r="41" spans="1:6">
      <c r="F41" s="173"/>
    </row>
  </sheetData>
  <mergeCells count="4">
    <mergeCell ref="A2:F2"/>
    <mergeCell ref="E3:F3"/>
    <mergeCell ref="A40:F40"/>
    <mergeCell ref="A1:F1"/>
  </mergeCells>
  <phoneticPr fontId="1" type="noConversion"/>
  <printOptions horizontalCentered="1"/>
  <pageMargins left="0.23622047244094491" right="0.23622047244094491" top="0.51181102362204722" bottom="0" header="0.31496062992125984" footer="0.31496062992125984"/>
  <pageSetup paperSize="9" scale="90" firstPageNumber="40"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42"/>
  <sheetViews>
    <sheetView workbookViewId="0">
      <selection activeCell="A3" sqref="A3"/>
    </sheetView>
  </sheetViews>
  <sheetFormatPr defaultColWidth="9" defaultRowHeight="13.5"/>
  <cols>
    <col min="1" max="1" width="29.875" style="106" customWidth="1"/>
    <col min="2" max="2" width="12.5" style="110" customWidth="1"/>
    <col min="3" max="3" width="9.25" style="113" customWidth="1"/>
    <col min="4" max="4" width="31.5" style="106" bestFit="1" customWidth="1"/>
    <col min="5" max="5" width="12" style="106" customWidth="1"/>
    <col min="6" max="6" width="9.5" style="106" customWidth="1"/>
    <col min="7" max="7" width="9" style="106" customWidth="1"/>
    <col min="8" max="16384" width="9" style="106"/>
  </cols>
  <sheetData>
    <row r="1" spans="1:6" ht="18" customHeight="1">
      <c r="A1" s="646" t="s">
        <v>484</v>
      </c>
      <c r="B1" s="646"/>
      <c r="C1" s="646"/>
      <c r="D1" s="646"/>
      <c r="E1" s="646"/>
      <c r="F1" s="646"/>
    </row>
    <row r="2" spans="1:6" ht="24">
      <c r="A2" s="649" t="s">
        <v>1682</v>
      </c>
      <c r="B2" s="649"/>
      <c r="C2" s="649"/>
      <c r="D2" s="649"/>
      <c r="E2" s="649"/>
      <c r="F2" s="649"/>
    </row>
    <row r="3" spans="1:6" ht="24.75" thickBot="1">
      <c r="A3" s="107"/>
      <c r="B3" s="108"/>
      <c r="C3" s="109"/>
      <c r="D3" s="108"/>
      <c r="E3" s="667" t="s">
        <v>25</v>
      </c>
      <c r="F3" s="667"/>
    </row>
    <row r="4" spans="1:6" ht="20.100000000000001" customHeight="1">
      <c r="A4" s="278" t="s">
        <v>60</v>
      </c>
      <c r="B4" s="279" t="s">
        <v>22</v>
      </c>
      <c r="C4" s="280" t="s">
        <v>170</v>
      </c>
      <c r="D4" s="281" t="s">
        <v>1</v>
      </c>
      <c r="E4" s="279" t="s">
        <v>22</v>
      </c>
      <c r="F4" s="282" t="s">
        <v>170</v>
      </c>
    </row>
    <row r="5" spans="1:6" ht="20.100000000000001" customHeight="1">
      <c r="A5" s="283" t="s">
        <v>29</v>
      </c>
      <c r="B5" s="148">
        <v>1258086</v>
      </c>
      <c r="C5" s="147"/>
      <c r="D5" s="146" t="s">
        <v>247</v>
      </c>
      <c r="E5" s="148">
        <v>1258086</v>
      </c>
      <c r="F5" s="284"/>
    </row>
    <row r="6" spans="1:6" ht="20.100000000000001" customHeight="1">
      <c r="A6" s="285" t="s">
        <v>3</v>
      </c>
      <c r="B6" s="148">
        <v>584487</v>
      </c>
      <c r="C6" s="150">
        <v>5.6921315927950547</v>
      </c>
      <c r="D6" s="149" t="s">
        <v>4</v>
      </c>
      <c r="E6" s="148">
        <v>990844</v>
      </c>
      <c r="F6" s="286">
        <v>-11.199099483421818</v>
      </c>
    </row>
    <row r="7" spans="1:6" ht="20.100000000000001" customHeight="1">
      <c r="A7" s="287" t="s">
        <v>248</v>
      </c>
      <c r="B7" s="31">
        <v>503432</v>
      </c>
      <c r="C7" s="111">
        <v>16.789039138312212</v>
      </c>
      <c r="D7" s="44" t="s">
        <v>5</v>
      </c>
      <c r="E7" s="31">
        <v>72550</v>
      </c>
      <c r="F7" s="288">
        <v>-12.253117403030926</v>
      </c>
    </row>
    <row r="8" spans="1:6" ht="20.100000000000001" customHeight="1">
      <c r="A8" s="289" t="s">
        <v>289</v>
      </c>
      <c r="B8" s="31">
        <v>95734</v>
      </c>
      <c r="C8" s="111">
        <v>26.71105052082644</v>
      </c>
      <c r="D8" s="44" t="s">
        <v>6</v>
      </c>
      <c r="E8" s="31">
        <v>2194</v>
      </c>
      <c r="F8" s="288">
        <v>84.835720303285584</v>
      </c>
    </row>
    <row r="9" spans="1:6" ht="20.100000000000001" customHeight="1">
      <c r="A9" s="289" t="s">
        <v>290</v>
      </c>
      <c r="B9" s="31">
        <v>68069</v>
      </c>
      <c r="C9" s="111">
        <v>25.86723372781065</v>
      </c>
      <c r="D9" s="44" t="s">
        <v>7</v>
      </c>
      <c r="E9" s="31">
        <v>89020</v>
      </c>
      <c r="F9" s="288">
        <v>-14.880189707597866</v>
      </c>
    </row>
    <row r="10" spans="1:6" ht="20.100000000000001" customHeight="1">
      <c r="A10" s="289" t="s">
        <v>291</v>
      </c>
      <c r="B10" s="31">
        <v>25479</v>
      </c>
      <c r="C10" s="111">
        <v>17.236460681912298</v>
      </c>
      <c r="D10" s="44" t="s">
        <v>8</v>
      </c>
      <c r="E10" s="31">
        <v>264472</v>
      </c>
      <c r="F10" s="288">
        <v>-0.3192383508154335</v>
      </c>
    </row>
    <row r="11" spans="1:6" ht="20.100000000000001" customHeight="1">
      <c r="A11" s="289" t="s">
        <v>292</v>
      </c>
      <c r="B11" s="31">
        <v>178</v>
      </c>
      <c r="C11" s="111">
        <v>43.548387096774192</v>
      </c>
      <c r="D11" s="44" t="s">
        <v>9</v>
      </c>
      <c r="E11" s="31">
        <v>7092</v>
      </c>
      <c r="F11" s="288">
        <v>0.2</v>
      </c>
    </row>
    <row r="12" spans="1:6" ht="20.100000000000001" customHeight="1">
      <c r="A12" s="289" t="s">
        <v>293</v>
      </c>
      <c r="B12" s="31">
        <v>24963</v>
      </c>
      <c r="C12" s="111">
        <v>14.967991525814028</v>
      </c>
      <c r="D12" s="44" t="s">
        <v>249</v>
      </c>
      <c r="E12" s="31">
        <v>10325</v>
      </c>
      <c r="F12" s="288">
        <v>-35.84565676649683</v>
      </c>
    </row>
    <row r="13" spans="1:6" ht="20.100000000000001" customHeight="1">
      <c r="A13" s="289" t="s">
        <v>294</v>
      </c>
      <c r="B13" s="31">
        <v>35297</v>
      </c>
      <c r="C13" s="111">
        <v>14.492847643452594</v>
      </c>
      <c r="D13" s="44" t="s">
        <v>10</v>
      </c>
      <c r="E13" s="31">
        <v>125361</v>
      </c>
      <c r="F13" s="288">
        <v>4.6270562607977164</v>
      </c>
    </row>
    <row r="14" spans="1:6" ht="20.100000000000001" customHeight="1">
      <c r="A14" s="289" t="s">
        <v>295</v>
      </c>
      <c r="B14" s="31">
        <v>34670</v>
      </c>
      <c r="C14" s="111">
        <v>15.056582484319517</v>
      </c>
      <c r="D14" s="44" t="s">
        <v>250</v>
      </c>
      <c r="E14" s="31">
        <v>87406</v>
      </c>
      <c r="F14" s="288">
        <v>3.2838219480780371</v>
      </c>
    </row>
    <row r="15" spans="1:6" ht="20.100000000000001" customHeight="1">
      <c r="A15" s="289" t="s">
        <v>296</v>
      </c>
      <c r="B15" s="31">
        <v>47302</v>
      </c>
      <c r="C15" s="111">
        <v>28.990210247879794</v>
      </c>
      <c r="D15" s="44" t="s">
        <v>11</v>
      </c>
      <c r="E15" s="31">
        <v>12627</v>
      </c>
      <c r="F15" s="288">
        <v>-31.266670295574546</v>
      </c>
    </row>
    <row r="16" spans="1:6" ht="20.100000000000001" customHeight="1">
      <c r="A16" s="289" t="s">
        <v>297</v>
      </c>
      <c r="B16" s="31">
        <v>85310</v>
      </c>
      <c r="C16" s="111">
        <v>14.264666488079293</v>
      </c>
      <c r="D16" s="44" t="s">
        <v>12</v>
      </c>
      <c r="E16" s="31">
        <v>73306</v>
      </c>
      <c r="F16" s="288">
        <v>-26.244831020917385</v>
      </c>
    </row>
    <row r="17" spans="1:7" ht="20.100000000000001" customHeight="1">
      <c r="A17" s="289" t="s">
        <v>298</v>
      </c>
      <c r="B17" s="31">
        <v>5800</v>
      </c>
      <c r="C17" s="111">
        <v>14.601857340446553</v>
      </c>
      <c r="D17" s="44" t="s">
        <v>13</v>
      </c>
      <c r="E17" s="31">
        <v>45242</v>
      </c>
      <c r="F17" s="288">
        <v>-20.047361538189659</v>
      </c>
    </row>
    <row r="18" spans="1:7" ht="20.100000000000001" customHeight="1">
      <c r="A18" s="289" t="s">
        <v>299</v>
      </c>
      <c r="B18" s="31">
        <v>80360</v>
      </c>
      <c r="C18" s="111">
        <v>0.12085269675940345</v>
      </c>
      <c r="D18" s="44" t="s">
        <v>14</v>
      </c>
      <c r="E18" s="31">
        <v>33099</v>
      </c>
      <c r="F18" s="288">
        <v>18.303667167059835</v>
      </c>
    </row>
    <row r="19" spans="1:7" ht="20.100000000000001" customHeight="1">
      <c r="A19" s="289" t="s">
        <v>300</v>
      </c>
      <c r="B19" s="31">
        <v>190</v>
      </c>
      <c r="C19" s="111">
        <v>13.095238095238097</v>
      </c>
      <c r="D19" s="44" t="s">
        <v>283</v>
      </c>
      <c r="E19" s="31">
        <v>13560</v>
      </c>
      <c r="F19" s="288">
        <v>-58.385760319165257</v>
      </c>
      <c r="G19" s="112" t="s">
        <v>252</v>
      </c>
    </row>
    <row r="20" spans="1:7" ht="20.100000000000001" customHeight="1">
      <c r="A20" s="289" t="s">
        <v>301</v>
      </c>
      <c r="B20" s="31">
        <v>80</v>
      </c>
      <c r="C20" s="111"/>
      <c r="D20" s="44" t="s">
        <v>15</v>
      </c>
      <c r="E20" s="31">
        <v>5823</v>
      </c>
      <c r="F20" s="288">
        <v>-36.871205550737209</v>
      </c>
    </row>
    <row r="21" spans="1:7" ht="20.100000000000001" customHeight="1">
      <c r="A21" s="287" t="s">
        <v>251</v>
      </c>
      <c r="B21" s="31">
        <v>81055</v>
      </c>
      <c r="C21" s="111">
        <v>-33.53314527503526</v>
      </c>
      <c r="D21" s="44" t="s">
        <v>16</v>
      </c>
      <c r="E21" s="31">
        <v>422</v>
      </c>
      <c r="F21" s="288">
        <v>-90.552943810163427</v>
      </c>
    </row>
    <row r="22" spans="1:7" ht="20.100000000000001" customHeight="1">
      <c r="A22" s="289" t="s">
        <v>340</v>
      </c>
      <c r="B22" s="31">
        <v>27720</v>
      </c>
      <c r="C22" s="111">
        <v>15.245499521889162</v>
      </c>
      <c r="D22" s="46" t="s">
        <v>253</v>
      </c>
      <c r="E22" s="31">
        <v>0</v>
      </c>
      <c r="F22" s="288"/>
    </row>
    <row r="23" spans="1:7" ht="20.100000000000001" customHeight="1">
      <c r="A23" s="289" t="s">
        <v>341</v>
      </c>
      <c r="B23" s="31">
        <v>1505</v>
      </c>
      <c r="C23" s="111">
        <v>15.237366003062789</v>
      </c>
      <c r="D23" s="44" t="s">
        <v>254</v>
      </c>
      <c r="E23" s="31">
        <v>2947</v>
      </c>
      <c r="F23" s="288">
        <v>61.214442013129101</v>
      </c>
    </row>
    <row r="24" spans="1:7" ht="20.100000000000001" customHeight="1">
      <c r="A24" s="289" t="s">
        <v>342</v>
      </c>
      <c r="B24" s="31">
        <v>10850</v>
      </c>
      <c r="C24" s="111">
        <v>15.339640693100881</v>
      </c>
      <c r="D24" s="44" t="s">
        <v>17</v>
      </c>
      <c r="E24" s="31">
        <v>43665</v>
      </c>
      <c r="F24" s="288">
        <v>-35.416358526845144</v>
      </c>
    </row>
    <row r="25" spans="1:7" ht="20.100000000000001" customHeight="1">
      <c r="A25" s="290" t="s">
        <v>343</v>
      </c>
      <c r="B25" s="31">
        <v>39500</v>
      </c>
      <c r="C25" s="111">
        <v>-52.342458646525827</v>
      </c>
      <c r="D25" s="44" t="s">
        <v>19</v>
      </c>
      <c r="E25" s="31">
        <v>63</v>
      </c>
      <c r="F25" s="288">
        <v>-96.496106785317011</v>
      </c>
    </row>
    <row r="26" spans="1:7" ht="20.100000000000001" customHeight="1">
      <c r="A26" s="291" t="s">
        <v>344</v>
      </c>
      <c r="B26" s="31">
        <v>0</v>
      </c>
      <c r="C26" s="111"/>
      <c r="D26" s="44" t="s">
        <v>255</v>
      </c>
      <c r="E26" s="31">
        <v>11631</v>
      </c>
      <c r="F26" s="288">
        <v>-2.1206765968189849</v>
      </c>
    </row>
    <row r="27" spans="1:7" ht="20.100000000000001" customHeight="1">
      <c r="A27" s="289" t="s">
        <v>345</v>
      </c>
      <c r="B27" s="31">
        <v>80</v>
      </c>
      <c r="C27" s="111">
        <v>12.676056338028168</v>
      </c>
      <c r="D27" s="44" t="s">
        <v>256</v>
      </c>
      <c r="E27" s="31">
        <v>29194</v>
      </c>
      <c r="F27" s="288">
        <v>2.2736030828516376</v>
      </c>
    </row>
    <row r="28" spans="1:7" ht="20.100000000000001" customHeight="1">
      <c r="A28" s="289" t="s">
        <v>346</v>
      </c>
      <c r="B28" s="31">
        <v>1400</v>
      </c>
      <c r="C28" s="111">
        <v>-66.88741721854305</v>
      </c>
      <c r="D28" s="44" t="s">
        <v>257</v>
      </c>
      <c r="E28" s="31">
        <v>39193</v>
      </c>
      <c r="F28" s="288">
        <v>-5.6681428708963129</v>
      </c>
    </row>
    <row r="29" spans="1:7" ht="20.100000000000001" customHeight="1">
      <c r="A29" s="292"/>
      <c r="B29" s="151"/>
      <c r="C29" s="152"/>
      <c r="D29" s="44" t="s">
        <v>258</v>
      </c>
      <c r="E29" s="31">
        <v>21646</v>
      </c>
      <c r="F29" s="288">
        <v>-8.4387293261706358</v>
      </c>
    </row>
    <row r="30" spans="1:7" ht="20.100000000000001" customHeight="1">
      <c r="A30" s="293"/>
      <c r="B30" s="151"/>
      <c r="C30" s="152"/>
      <c r="D30" s="44" t="s">
        <v>284</v>
      </c>
      <c r="E30" s="31">
        <v>6</v>
      </c>
      <c r="F30" s="288">
        <v>-50</v>
      </c>
    </row>
    <row r="31" spans="1:7" ht="20.100000000000001" customHeight="1">
      <c r="A31" s="293"/>
      <c r="B31" s="151"/>
      <c r="C31" s="152"/>
      <c r="D31" s="44"/>
      <c r="E31" s="31"/>
      <c r="F31" s="294"/>
    </row>
    <row r="32" spans="1:7" ht="20.100000000000001" customHeight="1">
      <c r="A32" s="285" t="s">
        <v>259</v>
      </c>
      <c r="B32" s="148">
        <v>673599</v>
      </c>
      <c r="C32" s="150">
        <v>-8.2463947563063673</v>
      </c>
      <c r="D32" s="149" t="s">
        <v>260</v>
      </c>
      <c r="E32" s="148">
        <v>267242</v>
      </c>
      <c r="F32" s="286">
        <v>-27.420125799828355</v>
      </c>
    </row>
    <row r="33" spans="1:6" ht="20.100000000000001" customHeight="1">
      <c r="A33" s="287" t="s">
        <v>305</v>
      </c>
      <c r="B33" s="12">
        <v>282094</v>
      </c>
      <c r="C33" s="111">
        <v>15.103293223817627</v>
      </c>
      <c r="D33" s="44" t="s">
        <v>396</v>
      </c>
      <c r="E33" s="31">
        <v>90595</v>
      </c>
      <c r="F33" s="288">
        <v>22.001966144605895</v>
      </c>
    </row>
    <row r="34" spans="1:6" ht="20.100000000000001" customHeight="1">
      <c r="A34" s="287" t="s">
        <v>486</v>
      </c>
      <c r="B34" s="12">
        <v>25347</v>
      </c>
      <c r="C34" s="111"/>
      <c r="D34" s="44" t="s">
        <v>487</v>
      </c>
      <c r="E34" s="31">
        <v>81796</v>
      </c>
      <c r="F34" s="288"/>
    </row>
    <row r="35" spans="1:6" ht="20.100000000000001" customHeight="1">
      <c r="A35" s="287" t="s">
        <v>261</v>
      </c>
      <c r="B35" s="31">
        <v>81751</v>
      </c>
      <c r="C35" s="111">
        <v>-32.931611590588389</v>
      </c>
      <c r="D35" s="44" t="s">
        <v>262</v>
      </c>
      <c r="E35" s="31">
        <v>94851</v>
      </c>
      <c r="F35" s="288">
        <v>-55.631697859023951</v>
      </c>
    </row>
    <row r="36" spans="1:6" ht="20.100000000000001" customHeight="1">
      <c r="A36" s="287" t="s">
        <v>263</v>
      </c>
      <c r="B36" s="12">
        <v>128153</v>
      </c>
      <c r="C36" s="111">
        <v>104.48532814220293</v>
      </c>
      <c r="D36" s="44" t="s">
        <v>264</v>
      </c>
      <c r="E36" s="31">
        <v>92500</v>
      </c>
      <c r="F36" s="288">
        <v>-56.26477541371159</v>
      </c>
    </row>
    <row r="37" spans="1:6" ht="20.100000000000001" customHeight="1">
      <c r="A37" s="287" t="s">
        <v>265</v>
      </c>
      <c r="B37" s="12">
        <v>92500</v>
      </c>
      <c r="C37" s="111">
        <v>-56.26477541371159</v>
      </c>
      <c r="D37" s="44" t="s">
        <v>420</v>
      </c>
      <c r="E37" s="31">
        <v>2351</v>
      </c>
      <c r="F37" s="288">
        <v>3.0688294607628235</v>
      </c>
    </row>
    <row r="38" spans="1:6" ht="20.100000000000001" customHeight="1">
      <c r="A38" s="287" t="s">
        <v>266</v>
      </c>
      <c r="B38" s="12"/>
      <c r="C38" s="111"/>
      <c r="D38" s="44"/>
      <c r="E38" s="12"/>
      <c r="F38" s="295"/>
    </row>
    <row r="39" spans="1:6" ht="20.100000000000001" customHeight="1">
      <c r="A39" s="287" t="s">
        <v>267</v>
      </c>
      <c r="B39" s="12">
        <v>92500</v>
      </c>
      <c r="C39" s="111">
        <v>-56.26477541371159</v>
      </c>
      <c r="D39" s="44"/>
      <c r="E39" s="31"/>
      <c r="F39" s="295"/>
    </row>
    <row r="40" spans="1:6" ht="20.100000000000001" customHeight="1" thickBot="1">
      <c r="A40" s="296" t="s">
        <v>397</v>
      </c>
      <c r="B40" s="297">
        <v>63754</v>
      </c>
      <c r="C40" s="298">
        <v>-17.516463327856339</v>
      </c>
      <c r="D40" s="299"/>
      <c r="E40" s="300"/>
      <c r="F40" s="301"/>
    </row>
    <row r="41" spans="1:6" ht="53.25" customHeight="1">
      <c r="A41" s="668" t="s">
        <v>1625</v>
      </c>
      <c r="B41" s="668"/>
      <c r="C41" s="668"/>
      <c r="D41" s="668"/>
      <c r="E41" s="668"/>
      <c r="F41" s="668"/>
    </row>
    <row r="42" spans="1:6">
      <c r="F42" s="379"/>
    </row>
  </sheetData>
  <mergeCells count="4">
    <mergeCell ref="A1:F1"/>
    <mergeCell ref="A2:F2"/>
    <mergeCell ref="E3:F3"/>
    <mergeCell ref="A41:F41"/>
  </mergeCells>
  <phoneticPr fontId="1" type="noConversion"/>
  <printOptions horizontalCentered="1"/>
  <pageMargins left="0.23622047244094491" right="0.23622047244094491" top="0.51181102362204722" bottom="0" header="0.31496062992125984" footer="0.31496062992125984"/>
  <pageSetup paperSize="9" scale="90" firstPageNumber="41" orientation="portrait" useFirstPageNumber="1"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569"/>
  <sheetViews>
    <sheetView workbookViewId="0">
      <selection activeCell="G29" sqref="G29"/>
    </sheetView>
  </sheetViews>
  <sheetFormatPr defaultColWidth="21.5" defaultRowHeight="14.25"/>
  <cols>
    <col min="1" max="1" width="48.5" style="426" customWidth="1"/>
    <col min="2" max="2" width="24.5" style="426" customWidth="1"/>
    <col min="3" max="16384" width="21.5" style="426"/>
  </cols>
  <sheetData>
    <row r="1" spans="1:4" ht="18.75">
      <c r="A1" s="646" t="s">
        <v>1547</v>
      </c>
      <c r="B1" s="646"/>
    </row>
    <row r="2" spans="1:4" s="427" customFormat="1" ht="45.75" customHeight="1">
      <c r="A2" s="669" t="s">
        <v>1635</v>
      </c>
      <c r="B2" s="669"/>
    </row>
    <row r="3" spans="1:4" ht="27" customHeight="1" thickBot="1">
      <c r="A3" s="670" t="s">
        <v>903</v>
      </c>
      <c r="B3" s="670"/>
    </row>
    <row r="4" spans="1:4" ht="21" customHeight="1">
      <c r="A4" s="428" t="s">
        <v>1456</v>
      </c>
      <c r="B4" s="429" t="s">
        <v>1457</v>
      </c>
    </row>
    <row r="5" spans="1:4" ht="20.100000000000001" customHeight="1">
      <c r="A5" s="430" t="s">
        <v>4</v>
      </c>
      <c r="B5" s="431">
        <f>SUM(B6,B123,B131,B152,B177,B193,B220,B300,B347,B372,B387,B446,B464,B481,B490,B495,B504,B514,B517,B538,B539,B543,B546)</f>
        <v>990844</v>
      </c>
      <c r="D5" s="488"/>
    </row>
    <row r="6" spans="1:4" ht="20.100000000000001" customHeight="1">
      <c r="A6" s="432" t="s">
        <v>77</v>
      </c>
      <c r="B6" s="433">
        <v>72550</v>
      </c>
    </row>
    <row r="7" spans="1:4" ht="20.100000000000001" customHeight="1">
      <c r="A7" s="432" t="s">
        <v>907</v>
      </c>
      <c r="B7" s="433">
        <v>2466</v>
      </c>
    </row>
    <row r="8" spans="1:4" ht="20.100000000000001" customHeight="1">
      <c r="A8" s="432" t="s">
        <v>908</v>
      </c>
      <c r="B8" s="433">
        <v>1552</v>
      </c>
    </row>
    <row r="9" spans="1:4" ht="20.100000000000001" customHeight="1">
      <c r="A9" s="432" t="s">
        <v>909</v>
      </c>
      <c r="B9" s="433">
        <v>98</v>
      </c>
    </row>
    <row r="10" spans="1:4" ht="20.100000000000001" customHeight="1">
      <c r="A10" s="432" t="s">
        <v>910</v>
      </c>
      <c r="B10" s="433">
        <v>190</v>
      </c>
    </row>
    <row r="11" spans="1:4" ht="20.100000000000001" customHeight="1">
      <c r="A11" s="432" t="s">
        <v>911</v>
      </c>
      <c r="B11" s="433">
        <v>96</v>
      </c>
    </row>
    <row r="12" spans="1:4" ht="20.100000000000001" customHeight="1">
      <c r="A12" s="432" t="s">
        <v>912</v>
      </c>
      <c r="B12" s="433">
        <v>136</v>
      </c>
    </row>
    <row r="13" spans="1:4" ht="20.100000000000001" customHeight="1">
      <c r="A13" s="432" t="s">
        <v>913</v>
      </c>
      <c r="B13" s="433">
        <v>203</v>
      </c>
    </row>
    <row r="14" spans="1:4" ht="20.100000000000001" customHeight="1">
      <c r="A14" s="432" t="s">
        <v>914</v>
      </c>
      <c r="B14" s="433">
        <v>2</v>
      </c>
    </row>
    <row r="15" spans="1:4" ht="20.100000000000001" customHeight="1">
      <c r="A15" s="432" t="s">
        <v>915</v>
      </c>
      <c r="B15" s="433">
        <v>146</v>
      </c>
    </row>
    <row r="16" spans="1:4" ht="20.100000000000001" customHeight="1">
      <c r="A16" s="432" t="s">
        <v>916</v>
      </c>
      <c r="B16" s="433">
        <v>43</v>
      </c>
    </row>
    <row r="17" spans="1:2" ht="20.100000000000001" customHeight="1">
      <c r="A17" s="432" t="s">
        <v>917</v>
      </c>
      <c r="B17" s="433">
        <v>2207</v>
      </c>
    </row>
    <row r="18" spans="1:2" ht="20.100000000000001" customHeight="1">
      <c r="A18" s="432" t="s">
        <v>908</v>
      </c>
      <c r="B18" s="433">
        <v>1085</v>
      </c>
    </row>
    <row r="19" spans="1:2" ht="20.100000000000001" customHeight="1">
      <c r="A19" s="432" t="s">
        <v>909</v>
      </c>
      <c r="B19" s="433">
        <v>266</v>
      </c>
    </row>
    <row r="20" spans="1:2" ht="20.100000000000001" customHeight="1">
      <c r="A20" s="432" t="s">
        <v>918</v>
      </c>
      <c r="B20" s="433">
        <v>200</v>
      </c>
    </row>
    <row r="21" spans="1:2" ht="20.100000000000001" customHeight="1">
      <c r="A21" s="432" t="s">
        <v>919</v>
      </c>
      <c r="B21" s="433">
        <v>30</v>
      </c>
    </row>
    <row r="22" spans="1:2" ht="20.100000000000001" customHeight="1">
      <c r="A22" s="432" t="s">
        <v>920</v>
      </c>
      <c r="B22" s="433">
        <v>487</v>
      </c>
    </row>
    <row r="23" spans="1:2" ht="20.100000000000001" customHeight="1">
      <c r="A23" s="432" t="s">
        <v>915</v>
      </c>
      <c r="B23" s="433">
        <v>139</v>
      </c>
    </row>
    <row r="24" spans="1:2" ht="20.100000000000001" customHeight="1">
      <c r="A24" s="432" t="s">
        <v>922</v>
      </c>
      <c r="B24" s="433">
        <v>18241</v>
      </c>
    </row>
    <row r="25" spans="1:2" ht="20.100000000000001" customHeight="1">
      <c r="A25" s="432" t="s">
        <v>908</v>
      </c>
      <c r="B25" s="433">
        <v>8561</v>
      </c>
    </row>
    <row r="26" spans="1:2" ht="20.100000000000001" customHeight="1">
      <c r="A26" s="432" t="s">
        <v>909</v>
      </c>
      <c r="B26" s="433">
        <v>4587</v>
      </c>
    </row>
    <row r="27" spans="1:2" ht="20.100000000000001" customHeight="1">
      <c r="A27" s="432" t="s">
        <v>923</v>
      </c>
      <c r="B27" s="433">
        <v>364</v>
      </c>
    </row>
    <row r="28" spans="1:2" ht="20.100000000000001" customHeight="1">
      <c r="A28" s="432" t="s">
        <v>924</v>
      </c>
      <c r="B28" s="433">
        <v>70</v>
      </c>
    </row>
    <row r="29" spans="1:2" ht="20.100000000000001" customHeight="1">
      <c r="A29" s="432" t="s">
        <v>925</v>
      </c>
      <c r="B29" s="433">
        <v>1295</v>
      </c>
    </row>
    <row r="30" spans="1:2" ht="20.100000000000001" customHeight="1">
      <c r="A30" s="432" t="s">
        <v>926</v>
      </c>
      <c r="B30" s="433">
        <v>430</v>
      </c>
    </row>
    <row r="31" spans="1:2" ht="20.100000000000001" customHeight="1">
      <c r="A31" s="432" t="s">
        <v>915</v>
      </c>
      <c r="B31" s="433">
        <v>1019</v>
      </c>
    </row>
    <row r="32" spans="1:2" ht="20.100000000000001" customHeight="1">
      <c r="A32" s="432" t="s">
        <v>927</v>
      </c>
      <c r="B32" s="433">
        <v>1915</v>
      </c>
    </row>
    <row r="33" spans="1:2" ht="20.100000000000001" customHeight="1">
      <c r="A33" s="432" t="s">
        <v>928</v>
      </c>
      <c r="B33" s="433">
        <v>3782</v>
      </c>
    </row>
    <row r="34" spans="1:2" ht="20.100000000000001" customHeight="1">
      <c r="A34" s="432" t="s">
        <v>908</v>
      </c>
      <c r="B34" s="433">
        <v>849</v>
      </c>
    </row>
    <row r="35" spans="1:2" ht="20.100000000000001" customHeight="1">
      <c r="A35" s="432" t="s">
        <v>909</v>
      </c>
      <c r="B35" s="433">
        <v>2547</v>
      </c>
    </row>
    <row r="36" spans="1:2" ht="20.100000000000001" customHeight="1">
      <c r="A36" s="432" t="s">
        <v>1458</v>
      </c>
      <c r="B36" s="433">
        <v>1</v>
      </c>
    </row>
    <row r="37" spans="1:2" ht="20.100000000000001" customHeight="1">
      <c r="A37" s="432" t="s">
        <v>915</v>
      </c>
      <c r="B37" s="433">
        <v>385</v>
      </c>
    </row>
    <row r="38" spans="1:2" ht="20.100000000000001" customHeight="1">
      <c r="A38" s="432" t="s">
        <v>929</v>
      </c>
      <c r="B38" s="433">
        <v>1635</v>
      </c>
    </row>
    <row r="39" spans="1:2" ht="20.100000000000001" customHeight="1">
      <c r="A39" s="432" t="s">
        <v>908</v>
      </c>
      <c r="B39" s="433">
        <v>669</v>
      </c>
    </row>
    <row r="40" spans="1:2" ht="20.100000000000001" customHeight="1">
      <c r="A40" s="432" t="s">
        <v>930</v>
      </c>
      <c r="B40" s="433">
        <v>138</v>
      </c>
    </row>
    <row r="41" spans="1:2" ht="20.100000000000001" customHeight="1">
      <c r="A41" s="432" t="s">
        <v>931</v>
      </c>
      <c r="B41" s="433">
        <v>75</v>
      </c>
    </row>
    <row r="42" spans="1:2" ht="20.100000000000001" customHeight="1">
      <c r="A42" s="432" t="s">
        <v>932</v>
      </c>
      <c r="B42" s="433">
        <v>10</v>
      </c>
    </row>
    <row r="43" spans="1:2" ht="20.100000000000001" customHeight="1">
      <c r="A43" s="432" t="s">
        <v>933</v>
      </c>
      <c r="B43" s="433">
        <v>180</v>
      </c>
    </row>
    <row r="44" spans="1:2" ht="20.100000000000001" customHeight="1">
      <c r="A44" s="432" t="s">
        <v>934</v>
      </c>
      <c r="B44" s="433">
        <v>163</v>
      </c>
    </row>
    <row r="45" spans="1:2" ht="20.100000000000001" customHeight="1">
      <c r="A45" s="432" t="s">
        <v>935</v>
      </c>
      <c r="B45" s="433">
        <v>400</v>
      </c>
    </row>
    <row r="46" spans="1:2" ht="20.100000000000001" customHeight="1">
      <c r="A46" s="432" t="s">
        <v>936</v>
      </c>
      <c r="B46" s="433">
        <v>4252</v>
      </c>
    </row>
    <row r="47" spans="1:2" ht="20.100000000000001" customHeight="1">
      <c r="A47" s="432" t="s">
        <v>908</v>
      </c>
      <c r="B47" s="433">
        <v>2309</v>
      </c>
    </row>
    <row r="48" spans="1:2" ht="20.100000000000001" customHeight="1">
      <c r="A48" s="432" t="s">
        <v>909</v>
      </c>
      <c r="B48" s="433">
        <v>383</v>
      </c>
    </row>
    <row r="49" spans="1:2" ht="20.100000000000001" customHeight="1">
      <c r="A49" s="432" t="s">
        <v>937</v>
      </c>
      <c r="B49" s="433">
        <v>120</v>
      </c>
    </row>
    <row r="50" spans="1:2" ht="20.100000000000001" customHeight="1">
      <c r="A50" s="432" t="s">
        <v>938</v>
      </c>
      <c r="B50" s="433">
        <v>260</v>
      </c>
    </row>
    <row r="51" spans="1:2" ht="20.100000000000001" customHeight="1">
      <c r="A51" s="432" t="s">
        <v>915</v>
      </c>
      <c r="B51" s="433">
        <v>61</v>
      </c>
    </row>
    <row r="52" spans="1:2" ht="20.100000000000001" customHeight="1">
      <c r="A52" s="432" t="s">
        <v>940</v>
      </c>
      <c r="B52" s="433">
        <v>1119</v>
      </c>
    </row>
    <row r="53" spans="1:2" ht="20.100000000000001" customHeight="1">
      <c r="A53" s="432" t="s">
        <v>941</v>
      </c>
      <c r="B53" s="433">
        <v>4250</v>
      </c>
    </row>
    <row r="54" spans="1:2" ht="20.100000000000001" customHeight="1">
      <c r="A54" s="432" t="s">
        <v>942</v>
      </c>
      <c r="B54" s="433">
        <v>4250</v>
      </c>
    </row>
    <row r="55" spans="1:2" ht="20.100000000000001" customHeight="1">
      <c r="A55" s="432" t="s">
        <v>943</v>
      </c>
      <c r="B55" s="433">
        <v>700</v>
      </c>
    </row>
    <row r="56" spans="1:2" ht="20.100000000000001" customHeight="1">
      <c r="A56" s="432" t="s">
        <v>944</v>
      </c>
      <c r="B56" s="433">
        <v>700</v>
      </c>
    </row>
    <row r="57" spans="1:2" ht="20.100000000000001" customHeight="1">
      <c r="A57" s="432" t="s">
        <v>946</v>
      </c>
      <c r="B57" s="433">
        <v>4916</v>
      </c>
    </row>
    <row r="58" spans="1:2" ht="20.100000000000001" customHeight="1">
      <c r="A58" s="432" t="s">
        <v>908</v>
      </c>
      <c r="B58" s="433">
        <v>3617</v>
      </c>
    </row>
    <row r="59" spans="1:2" ht="20.100000000000001" customHeight="1">
      <c r="A59" s="432" t="s">
        <v>909</v>
      </c>
      <c r="B59" s="433">
        <v>945</v>
      </c>
    </row>
    <row r="60" spans="1:2" ht="20.100000000000001" customHeight="1">
      <c r="A60" s="432" t="s">
        <v>915</v>
      </c>
      <c r="B60" s="433">
        <v>268</v>
      </c>
    </row>
    <row r="61" spans="1:2" ht="20.100000000000001" customHeight="1">
      <c r="A61" s="432" t="s">
        <v>947</v>
      </c>
      <c r="B61" s="433">
        <v>86</v>
      </c>
    </row>
    <row r="62" spans="1:2" ht="20.100000000000001" customHeight="1">
      <c r="A62" s="432" t="s">
        <v>948</v>
      </c>
      <c r="B62" s="433">
        <v>2736</v>
      </c>
    </row>
    <row r="63" spans="1:2" ht="20.100000000000001" customHeight="1">
      <c r="A63" s="432" t="s">
        <v>908</v>
      </c>
      <c r="B63" s="433">
        <v>578</v>
      </c>
    </row>
    <row r="64" spans="1:2" ht="20.100000000000001" customHeight="1">
      <c r="A64" s="432" t="s">
        <v>909</v>
      </c>
      <c r="B64" s="433">
        <v>219</v>
      </c>
    </row>
    <row r="65" spans="1:2" ht="20.100000000000001" customHeight="1">
      <c r="A65" s="432" t="s">
        <v>915</v>
      </c>
      <c r="B65" s="433">
        <v>370</v>
      </c>
    </row>
    <row r="66" spans="1:2" ht="20.100000000000001" customHeight="1">
      <c r="A66" s="432" t="s">
        <v>950</v>
      </c>
      <c r="B66" s="433">
        <v>1569</v>
      </c>
    </row>
    <row r="67" spans="1:2" ht="20.100000000000001" customHeight="1">
      <c r="A67" s="432" t="s">
        <v>953</v>
      </c>
      <c r="B67" s="433">
        <v>58</v>
      </c>
    </row>
    <row r="68" spans="1:2" ht="20.100000000000001" customHeight="1">
      <c r="A68" s="432" t="s">
        <v>954</v>
      </c>
      <c r="B68" s="433">
        <v>58</v>
      </c>
    </row>
    <row r="69" spans="1:2" ht="20.100000000000001" customHeight="1">
      <c r="A69" s="432" t="s">
        <v>955</v>
      </c>
      <c r="B69" s="433">
        <v>662</v>
      </c>
    </row>
    <row r="70" spans="1:2" ht="20.100000000000001" customHeight="1">
      <c r="A70" s="432" t="s">
        <v>908</v>
      </c>
      <c r="B70" s="433">
        <v>325</v>
      </c>
    </row>
    <row r="71" spans="1:2" ht="20.100000000000001" customHeight="1">
      <c r="A71" s="432" t="s">
        <v>956</v>
      </c>
      <c r="B71" s="433">
        <v>337</v>
      </c>
    </row>
    <row r="72" spans="1:2" ht="20.100000000000001" customHeight="1">
      <c r="A72" s="432" t="s">
        <v>957</v>
      </c>
      <c r="B72" s="433">
        <v>1329</v>
      </c>
    </row>
    <row r="73" spans="1:2" ht="20.100000000000001" customHeight="1">
      <c r="A73" s="432" t="s">
        <v>908</v>
      </c>
      <c r="B73" s="433">
        <v>358</v>
      </c>
    </row>
    <row r="74" spans="1:2" ht="20.100000000000001" customHeight="1">
      <c r="A74" s="432" t="s">
        <v>909</v>
      </c>
      <c r="B74" s="433">
        <v>279</v>
      </c>
    </row>
    <row r="75" spans="1:2" ht="20.100000000000001" customHeight="1">
      <c r="A75" s="432" t="s">
        <v>920</v>
      </c>
      <c r="B75" s="433">
        <v>263</v>
      </c>
    </row>
    <row r="76" spans="1:2" ht="20.100000000000001" customHeight="1">
      <c r="A76" s="432" t="s">
        <v>915</v>
      </c>
      <c r="B76" s="433">
        <v>74</v>
      </c>
    </row>
    <row r="77" spans="1:2" ht="20.100000000000001" customHeight="1">
      <c r="A77" s="432" t="s">
        <v>958</v>
      </c>
      <c r="B77" s="433">
        <v>355</v>
      </c>
    </row>
    <row r="78" spans="1:2" ht="20.100000000000001" customHeight="1">
      <c r="A78" s="432" t="s">
        <v>959</v>
      </c>
      <c r="B78" s="433">
        <v>4575</v>
      </c>
    </row>
    <row r="79" spans="1:2" ht="20.100000000000001" customHeight="1">
      <c r="A79" s="432" t="s">
        <v>908</v>
      </c>
      <c r="B79" s="433">
        <v>2845</v>
      </c>
    </row>
    <row r="80" spans="1:2" ht="20.100000000000001" customHeight="1">
      <c r="A80" s="432" t="s">
        <v>909</v>
      </c>
      <c r="B80" s="433">
        <v>697</v>
      </c>
    </row>
    <row r="81" spans="1:2" ht="20.100000000000001" customHeight="1">
      <c r="A81" s="432" t="s">
        <v>1459</v>
      </c>
      <c r="B81" s="433">
        <v>22</v>
      </c>
    </row>
    <row r="82" spans="1:2" ht="20.100000000000001" customHeight="1">
      <c r="A82" s="432" t="s">
        <v>915</v>
      </c>
      <c r="B82" s="433">
        <v>390</v>
      </c>
    </row>
    <row r="83" spans="1:2" ht="20.100000000000001" customHeight="1">
      <c r="A83" s="432" t="s">
        <v>960</v>
      </c>
      <c r="B83" s="433">
        <v>621</v>
      </c>
    </row>
    <row r="84" spans="1:2" ht="20.100000000000001" customHeight="1">
      <c r="A84" s="432" t="s">
        <v>961</v>
      </c>
      <c r="B84" s="433">
        <v>3149</v>
      </c>
    </row>
    <row r="85" spans="1:2" ht="20.100000000000001" customHeight="1">
      <c r="A85" s="432" t="s">
        <v>908</v>
      </c>
      <c r="B85" s="433">
        <v>2173</v>
      </c>
    </row>
    <row r="86" spans="1:2" ht="20.100000000000001" customHeight="1">
      <c r="A86" s="432" t="s">
        <v>909</v>
      </c>
      <c r="B86" s="433">
        <v>821</v>
      </c>
    </row>
    <row r="87" spans="1:2" ht="20.100000000000001" customHeight="1">
      <c r="A87" s="432" t="s">
        <v>915</v>
      </c>
      <c r="B87" s="433">
        <v>124</v>
      </c>
    </row>
    <row r="88" spans="1:2" ht="20.100000000000001" customHeight="1">
      <c r="A88" s="432" t="s">
        <v>962</v>
      </c>
      <c r="B88" s="433">
        <v>31</v>
      </c>
    </row>
    <row r="89" spans="1:2" ht="20.100000000000001" customHeight="1">
      <c r="A89" s="432" t="s">
        <v>963</v>
      </c>
      <c r="B89" s="433">
        <v>3398</v>
      </c>
    </row>
    <row r="90" spans="1:2" ht="20.100000000000001" customHeight="1">
      <c r="A90" s="432" t="s">
        <v>908</v>
      </c>
      <c r="B90" s="433">
        <v>692</v>
      </c>
    </row>
    <row r="91" spans="1:2" ht="20.100000000000001" customHeight="1">
      <c r="A91" s="432" t="s">
        <v>909</v>
      </c>
      <c r="B91" s="433">
        <v>913</v>
      </c>
    </row>
    <row r="92" spans="1:2" ht="20.100000000000001" customHeight="1">
      <c r="A92" s="432" t="s">
        <v>915</v>
      </c>
      <c r="B92" s="433">
        <v>227</v>
      </c>
    </row>
    <row r="93" spans="1:2" ht="20.100000000000001" customHeight="1">
      <c r="A93" s="432" t="s">
        <v>964</v>
      </c>
      <c r="B93" s="433">
        <v>1566</v>
      </c>
    </row>
    <row r="94" spans="1:2" ht="20.100000000000001" customHeight="1">
      <c r="A94" s="432" t="s">
        <v>965</v>
      </c>
      <c r="B94" s="433">
        <v>3066</v>
      </c>
    </row>
    <row r="95" spans="1:2" ht="20.100000000000001" customHeight="1">
      <c r="A95" s="432" t="s">
        <v>908</v>
      </c>
      <c r="B95" s="433">
        <v>707</v>
      </c>
    </row>
    <row r="96" spans="1:2" ht="20.100000000000001" customHeight="1">
      <c r="A96" s="432" t="s">
        <v>909</v>
      </c>
      <c r="B96" s="433">
        <v>2007</v>
      </c>
    </row>
    <row r="97" spans="1:2" ht="20.100000000000001" customHeight="1">
      <c r="A97" s="432" t="s">
        <v>915</v>
      </c>
      <c r="B97" s="433">
        <v>74</v>
      </c>
    </row>
    <row r="98" spans="1:2" ht="20.100000000000001" customHeight="1">
      <c r="A98" s="432" t="s">
        <v>966</v>
      </c>
      <c r="B98" s="433">
        <v>278</v>
      </c>
    </row>
    <row r="99" spans="1:2" ht="20.100000000000001" customHeight="1">
      <c r="A99" s="432" t="s">
        <v>967</v>
      </c>
      <c r="B99" s="433">
        <v>874</v>
      </c>
    </row>
    <row r="100" spans="1:2" ht="20.100000000000001" customHeight="1">
      <c r="A100" s="432" t="s">
        <v>908</v>
      </c>
      <c r="B100" s="433">
        <v>242</v>
      </c>
    </row>
    <row r="101" spans="1:2" ht="20.100000000000001" customHeight="1">
      <c r="A101" s="432" t="s">
        <v>909</v>
      </c>
      <c r="B101" s="433">
        <v>265</v>
      </c>
    </row>
    <row r="102" spans="1:2" ht="20.100000000000001" customHeight="1">
      <c r="A102" s="432" t="s">
        <v>968</v>
      </c>
      <c r="B102" s="433">
        <v>57</v>
      </c>
    </row>
    <row r="103" spans="1:2" ht="20.100000000000001" customHeight="1">
      <c r="A103" s="432" t="s">
        <v>915</v>
      </c>
      <c r="B103" s="433">
        <v>232</v>
      </c>
    </row>
    <row r="104" spans="1:2" ht="20.100000000000001" customHeight="1">
      <c r="A104" s="432" t="s">
        <v>969</v>
      </c>
      <c r="B104" s="433">
        <v>78</v>
      </c>
    </row>
    <row r="105" spans="1:2" ht="20.100000000000001" customHeight="1">
      <c r="A105" s="432" t="s">
        <v>970</v>
      </c>
      <c r="B105" s="433">
        <v>6578</v>
      </c>
    </row>
    <row r="106" spans="1:2" ht="20.100000000000001" customHeight="1">
      <c r="A106" s="432" t="s">
        <v>908</v>
      </c>
      <c r="B106" s="433">
        <v>1887</v>
      </c>
    </row>
    <row r="107" spans="1:2" ht="20.100000000000001" customHeight="1">
      <c r="A107" s="432" t="s">
        <v>909</v>
      </c>
      <c r="B107" s="433">
        <v>4028</v>
      </c>
    </row>
    <row r="108" spans="1:2" ht="20.100000000000001" customHeight="1">
      <c r="A108" s="432" t="s">
        <v>915</v>
      </c>
      <c r="B108" s="433">
        <v>263</v>
      </c>
    </row>
    <row r="109" spans="1:2" ht="20.100000000000001" customHeight="1">
      <c r="A109" s="432" t="s">
        <v>971</v>
      </c>
      <c r="B109" s="433">
        <v>400</v>
      </c>
    </row>
    <row r="110" spans="1:2" ht="20.100000000000001" customHeight="1">
      <c r="A110" s="432" t="s">
        <v>972</v>
      </c>
      <c r="B110" s="433">
        <v>1167</v>
      </c>
    </row>
    <row r="111" spans="1:2" ht="20.100000000000001" customHeight="1">
      <c r="A111" s="432" t="s">
        <v>908</v>
      </c>
      <c r="B111" s="433">
        <v>129</v>
      </c>
    </row>
    <row r="112" spans="1:2" ht="20.100000000000001" customHeight="1">
      <c r="A112" s="432" t="s">
        <v>909</v>
      </c>
      <c r="B112" s="433">
        <v>780</v>
      </c>
    </row>
    <row r="113" spans="1:2" ht="20.100000000000001" customHeight="1">
      <c r="A113" s="432" t="s">
        <v>915</v>
      </c>
      <c r="B113" s="433">
        <v>258</v>
      </c>
    </row>
    <row r="114" spans="1:2" ht="20.100000000000001" customHeight="1">
      <c r="A114" s="432" t="s">
        <v>973</v>
      </c>
      <c r="B114" s="433">
        <v>2144</v>
      </c>
    </row>
    <row r="115" spans="1:2" ht="20.100000000000001" customHeight="1">
      <c r="A115" s="432" t="s">
        <v>974</v>
      </c>
      <c r="B115" s="433">
        <v>580</v>
      </c>
    </row>
    <row r="116" spans="1:2" ht="20.100000000000001" customHeight="1">
      <c r="A116" s="432" t="s">
        <v>975</v>
      </c>
      <c r="B116" s="433">
        <v>625</v>
      </c>
    </row>
    <row r="117" spans="1:2" ht="20.100000000000001" customHeight="1">
      <c r="A117" s="432" t="s">
        <v>976</v>
      </c>
      <c r="B117" s="433">
        <v>80</v>
      </c>
    </row>
    <row r="118" spans="1:2" ht="20.100000000000001" customHeight="1">
      <c r="A118" s="432" t="s">
        <v>1460</v>
      </c>
      <c r="B118" s="433">
        <v>135</v>
      </c>
    </row>
    <row r="119" spans="1:2" ht="20.100000000000001" customHeight="1">
      <c r="A119" s="432" t="s">
        <v>977</v>
      </c>
      <c r="B119" s="433">
        <v>650</v>
      </c>
    </row>
    <row r="120" spans="1:2" ht="20.100000000000001" customHeight="1">
      <c r="A120" s="432" t="s">
        <v>978</v>
      </c>
      <c r="B120" s="433">
        <v>74</v>
      </c>
    </row>
    <row r="121" spans="1:2" ht="20.100000000000001" customHeight="1">
      <c r="A121" s="432" t="s">
        <v>979</v>
      </c>
      <c r="B121" s="433">
        <v>365</v>
      </c>
    </row>
    <row r="122" spans="1:2" ht="20.100000000000001" customHeight="1">
      <c r="A122" s="432" t="s">
        <v>980</v>
      </c>
      <c r="B122" s="433">
        <v>365</v>
      </c>
    </row>
    <row r="123" spans="1:2" ht="20.100000000000001" customHeight="1">
      <c r="A123" s="432" t="s">
        <v>78</v>
      </c>
      <c r="B123" s="433">
        <v>2194</v>
      </c>
    </row>
    <row r="124" spans="1:2" ht="20.100000000000001" customHeight="1">
      <c r="A124" s="432" t="s">
        <v>981</v>
      </c>
      <c r="B124" s="433">
        <v>2098</v>
      </c>
    </row>
    <row r="125" spans="1:2" ht="20.100000000000001" customHeight="1">
      <c r="A125" s="432" t="s">
        <v>982</v>
      </c>
      <c r="B125" s="433">
        <v>249</v>
      </c>
    </row>
    <row r="126" spans="1:2" ht="20.100000000000001" customHeight="1">
      <c r="A126" s="432" t="s">
        <v>983</v>
      </c>
      <c r="B126" s="433">
        <v>576</v>
      </c>
    </row>
    <row r="127" spans="1:2" ht="20.100000000000001" customHeight="1">
      <c r="A127" s="432" t="s">
        <v>984</v>
      </c>
      <c r="B127" s="433">
        <v>338</v>
      </c>
    </row>
    <row r="128" spans="1:2" ht="20.100000000000001" customHeight="1">
      <c r="A128" s="432" t="s">
        <v>985</v>
      </c>
      <c r="B128" s="433">
        <v>935</v>
      </c>
    </row>
    <row r="129" spans="1:2" ht="20.100000000000001" customHeight="1">
      <c r="A129" s="432" t="s">
        <v>1461</v>
      </c>
      <c r="B129" s="433">
        <v>96</v>
      </c>
    </row>
    <row r="130" spans="1:2" ht="20.100000000000001" customHeight="1">
      <c r="A130" s="432" t="s">
        <v>1462</v>
      </c>
      <c r="B130" s="433">
        <v>96</v>
      </c>
    </row>
    <row r="131" spans="1:2" ht="20.100000000000001" customHeight="1">
      <c r="A131" s="432" t="s">
        <v>79</v>
      </c>
      <c r="B131" s="433">
        <v>89020</v>
      </c>
    </row>
    <row r="132" spans="1:2" ht="20.100000000000001" customHeight="1">
      <c r="A132" s="432" t="s">
        <v>986</v>
      </c>
      <c r="B132" s="433">
        <v>75646</v>
      </c>
    </row>
    <row r="133" spans="1:2" ht="20.100000000000001" customHeight="1">
      <c r="A133" s="432" t="s">
        <v>908</v>
      </c>
      <c r="B133" s="433">
        <v>51501</v>
      </c>
    </row>
    <row r="134" spans="1:2" ht="20.100000000000001" customHeight="1">
      <c r="A134" s="432" t="s">
        <v>909</v>
      </c>
      <c r="B134" s="433">
        <v>23300</v>
      </c>
    </row>
    <row r="135" spans="1:2" ht="20.100000000000001" customHeight="1">
      <c r="A135" s="432" t="s">
        <v>938</v>
      </c>
      <c r="B135" s="433">
        <v>700</v>
      </c>
    </row>
    <row r="136" spans="1:2" ht="20.100000000000001" customHeight="1">
      <c r="A136" s="432" t="s">
        <v>987</v>
      </c>
      <c r="B136" s="433">
        <v>120</v>
      </c>
    </row>
    <row r="137" spans="1:2" ht="20.100000000000001" customHeight="1">
      <c r="A137" s="432" t="s">
        <v>988</v>
      </c>
      <c r="B137" s="433">
        <v>25</v>
      </c>
    </row>
    <row r="138" spans="1:2" ht="20.100000000000001" customHeight="1">
      <c r="A138" s="432" t="s">
        <v>989</v>
      </c>
      <c r="B138" s="433">
        <v>400</v>
      </c>
    </row>
    <row r="139" spans="1:2" ht="20.100000000000001" customHeight="1">
      <c r="A139" s="432" t="s">
        <v>990</v>
      </c>
      <c r="B139" s="433">
        <v>400</v>
      </c>
    </row>
    <row r="140" spans="1:2" ht="20.100000000000001" customHeight="1">
      <c r="A140" s="432" t="s">
        <v>991</v>
      </c>
      <c r="B140" s="433">
        <v>2563</v>
      </c>
    </row>
    <row r="141" spans="1:2" ht="20.100000000000001" customHeight="1">
      <c r="A141" s="432" t="s">
        <v>908</v>
      </c>
      <c r="B141" s="433">
        <v>1108</v>
      </c>
    </row>
    <row r="142" spans="1:2" ht="20.100000000000001" customHeight="1">
      <c r="A142" s="432" t="s">
        <v>909</v>
      </c>
      <c r="B142" s="433">
        <v>98</v>
      </c>
    </row>
    <row r="143" spans="1:2" ht="20.100000000000001" customHeight="1">
      <c r="A143" s="432" t="s">
        <v>992</v>
      </c>
      <c r="B143" s="433">
        <v>343</v>
      </c>
    </row>
    <row r="144" spans="1:2" ht="20.100000000000001" customHeight="1">
      <c r="A144" s="432" t="s">
        <v>993</v>
      </c>
      <c r="B144" s="433">
        <v>56</v>
      </c>
    </row>
    <row r="145" spans="1:2" ht="20.100000000000001" customHeight="1">
      <c r="A145" s="432" t="s">
        <v>994</v>
      </c>
      <c r="B145" s="433">
        <v>300</v>
      </c>
    </row>
    <row r="146" spans="1:2" ht="20.100000000000001" customHeight="1">
      <c r="A146" s="432" t="s">
        <v>995</v>
      </c>
      <c r="B146" s="433">
        <v>56</v>
      </c>
    </row>
    <row r="147" spans="1:2" ht="20.100000000000001" customHeight="1">
      <c r="A147" s="432" t="s">
        <v>996</v>
      </c>
      <c r="B147" s="433">
        <v>218</v>
      </c>
    </row>
    <row r="148" spans="1:2" ht="20.100000000000001" customHeight="1">
      <c r="A148" s="432" t="s">
        <v>915</v>
      </c>
      <c r="B148" s="433">
        <v>76</v>
      </c>
    </row>
    <row r="149" spans="1:2" ht="20.100000000000001" customHeight="1">
      <c r="A149" s="432" t="s">
        <v>998</v>
      </c>
      <c r="B149" s="433">
        <v>308</v>
      </c>
    </row>
    <row r="150" spans="1:2" ht="20.100000000000001" customHeight="1">
      <c r="A150" s="432" t="s">
        <v>999</v>
      </c>
      <c r="B150" s="433">
        <v>10411</v>
      </c>
    </row>
    <row r="151" spans="1:2" ht="20.100000000000001" customHeight="1">
      <c r="A151" s="432" t="s">
        <v>1000</v>
      </c>
      <c r="B151" s="433">
        <v>10411</v>
      </c>
    </row>
    <row r="152" spans="1:2" ht="20.100000000000001" customHeight="1">
      <c r="A152" s="432" t="s">
        <v>80</v>
      </c>
      <c r="B152" s="433">
        <v>264472</v>
      </c>
    </row>
    <row r="153" spans="1:2" ht="20.100000000000001" customHeight="1">
      <c r="A153" s="432" t="s">
        <v>1001</v>
      </c>
      <c r="B153" s="433">
        <v>15734</v>
      </c>
    </row>
    <row r="154" spans="1:2" ht="20.100000000000001" customHeight="1">
      <c r="A154" s="432" t="s">
        <v>908</v>
      </c>
      <c r="B154" s="433">
        <v>846</v>
      </c>
    </row>
    <row r="155" spans="1:2" ht="20.100000000000001" customHeight="1">
      <c r="A155" s="432" t="s">
        <v>909</v>
      </c>
      <c r="B155" s="433">
        <v>14870</v>
      </c>
    </row>
    <row r="156" spans="1:2" ht="20.100000000000001" customHeight="1">
      <c r="A156" s="432" t="s">
        <v>1002</v>
      </c>
      <c r="B156" s="433">
        <v>18</v>
      </c>
    </row>
    <row r="157" spans="1:2" ht="20.100000000000001" customHeight="1">
      <c r="A157" s="432" t="s">
        <v>1003</v>
      </c>
      <c r="B157" s="433">
        <v>225354</v>
      </c>
    </row>
    <row r="158" spans="1:2" ht="20.100000000000001" customHeight="1">
      <c r="A158" s="432" t="s">
        <v>1004</v>
      </c>
      <c r="B158" s="433">
        <v>13286</v>
      </c>
    </row>
    <row r="159" spans="1:2" ht="20.100000000000001" customHeight="1">
      <c r="A159" s="432" t="s">
        <v>1005</v>
      </c>
      <c r="B159" s="433">
        <v>101612</v>
      </c>
    </row>
    <row r="160" spans="1:2" ht="20.100000000000001" customHeight="1">
      <c r="A160" s="432" t="s">
        <v>1006</v>
      </c>
      <c r="B160" s="433">
        <v>59962</v>
      </c>
    </row>
    <row r="161" spans="1:2" ht="20.100000000000001" customHeight="1">
      <c r="A161" s="432" t="s">
        <v>1007</v>
      </c>
      <c r="B161" s="433">
        <v>49955</v>
      </c>
    </row>
    <row r="162" spans="1:2" ht="20.100000000000001" customHeight="1">
      <c r="A162" s="432" t="s">
        <v>1463</v>
      </c>
      <c r="B162" s="433">
        <v>41</v>
      </c>
    </row>
    <row r="163" spans="1:2" ht="20.100000000000001" customHeight="1">
      <c r="A163" s="432" t="s">
        <v>1008</v>
      </c>
      <c r="B163" s="433">
        <v>498</v>
      </c>
    </row>
    <row r="164" spans="1:2" ht="20.100000000000001" customHeight="1">
      <c r="A164" s="432" t="s">
        <v>1009</v>
      </c>
      <c r="B164" s="433">
        <v>17327</v>
      </c>
    </row>
    <row r="165" spans="1:2" ht="20.100000000000001" customHeight="1">
      <c r="A165" s="432" t="s">
        <v>1010</v>
      </c>
      <c r="B165" s="433">
        <v>17327</v>
      </c>
    </row>
    <row r="166" spans="1:2" ht="20.100000000000001" customHeight="1">
      <c r="A166" s="432" t="s">
        <v>1012</v>
      </c>
      <c r="B166" s="433">
        <v>330</v>
      </c>
    </row>
    <row r="167" spans="1:2" ht="20.100000000000001" customHeight="1">
      <c r="A167" s="432" t="s">
        <v>1013</v>
      </c>
      <c r="B167" s="433">
        <v>70</v>
      </c>
    </row>
    <row r="168" spans="1:2" ht="20.100000000000001" customHeight="1">
      <c r="A168" s="432" t="s">
        <v>1464</v>
      </c>
      <c r="B168" s="433">
        <v>260</v>
      </c>
    </row>
    <row r="169" spans="1:2" ht="20.100000000000001" customHeight="1">
      <c r="A169" s="432" t="s">
        <v>1016</v>
      </c>
      <c r="B169" s="433">
        <v>955</v>
      </c>
    </row>
    <row r="170" spans="1:2" ht="20.100000000000001" customHeight="1">
      <c r="A170" s="432" t="s">
        <v>1017</v>
      </c>
      <c r="B170" s="433">
        <v>955</v>
      </c>
    </row>
    <row r="171" spans="1:2" ht="20.100000000000001" customHeight="1">
      <c r="A171" s="432" t="s">
        <v>1019</v>
      </c>
      <c r="B171" s="433">
        <v>3250</v>
      </c>
    </row>
    <row r="172" spans="1:2" ht="20.100000000000001" customHeight="1">
      <c r="A172" s="432" t="s">
        <v>1020</v>
      </c>
      <c r="B172" s="433">
        <v>2046</v>
      </c>
    </row>
    <row r="173" spans="1:2" ht="20.100000000000001" customHeight="1">
      <c r="A173" s="432" t="s">
        <v>1021</v>
      </c>
      <c r="B173" s="433">
        <v>1001</v>
      </c>
    </row>
    <row r="174" spans="1:2" ht="20.100000000000001" customHeight="1">
      <c r="A174" s="432" t="s">
        <v>1022</v>
      </c>
      <c r="B174" s="433">
        <v>203</v>
      </c>
    </row>
    <row r="175" spans="1:2" ht="20.100000000000001" customHeight="1">
      <c r="A175" s="432" t="s">
        <v>1023</v>
      </c>
      <c r="B175" s="433">
        <v>1522</v>
      </c>
    </row>
    <row r="176" spans="1:2" ht="20.100000000000001" customHeight="1">
      <c r="A176" s="432" t="s">
        <v>1024</v>
      </c>
      <c r="B176" s="433">
        <v>1522</v>
      </c>
    </row>
    <row r="177" spans="1:2" ht="20.100000000000001" customHeight="1">
      <c r="A177" s="432" t="s">
        <v>58</v>
      </c>
      <c r="B177" s="433">
        <v>7092</v>
      </c>
    </row>
    <row r="178" spans="1:2" ht="20.100000000000001" customHeight="1">
      <c r="A178" s="432" t="s">
        <v>1025</v>
      </c>
      <c r="B178" s="433">
        <v>423</v>
      </c>
    </row>
    <row r="179" spans="1:2" ht="20.100000000000001" customHeight="1">
      <c r="A179" s="432" t="s">
        <v>908</v>
      </c>
      <c r="B179" s="433">
        <v>202</v>
      </c>
    </row>
    <row r="180" spans="1:2" ht="20.100000000000001" customHeight="1">
      <c r="A180" s="432" t="s">
        <v>909</v>
      </c>
      <c r="B180" s="433">
        <v>60</v>
      </c>
    </row>
    <row r="181" spans="1:2" ht="20.100000000000001" customHeight="1">
      <c r="A181" s="432" t="s">
        <v>1026</v>
      </c>
      <c r="B181" s="433">
        <v>161</v>
      </c>
    </row>
    <row r="182" spans="1:2" ht="20.100000000000001" customHeight="1">
      <c r="A182" s="432" t="s">
        <v>1027</v>
      </c>
      <c r="B182" s="433">
        <v>3462</v>
      </c>
    </row>
    <row r="183" spans="1:2" ht="20.100000000000001" customHeight="1">
      <c r="A183" s="432" t="s">
        <v>1028</v>
      </c>
      <c r="B183" s="433">
        <v>3201</v>
      </c>
    </row>
    <row r="184" spans="1:2" ht="20.100000000000001" customHeight="1">
      <c r="A184" s="432" t="s">
        <v>1029</v>
      </c>
      <c r="B184" s="433">
        <v>261</v>
      </c>
    </row>
    <row r="185" spans="1:2" ht="20.100000000000001" customHeight="1">
      <c r="A185" s="432" t="s">
        <v>1030</v>
      </c>
      <c r="B185" s="433">
        <v>587</v>
      </c>
    </row>
    <row r="186" spans="1:2" ht="20.100000000000001" customHeight="1">
      <c r="A186" s="432" t="s">
        <v>1031</v>
      </c>
      <c r="B186" s="433">
        <v>337</v>
      </c>
    </row>
    <row r="187" spans="1:2" ht="20.100000000000001" customHeight="1">
      <c r="A187" s="432" t="s">
        <v>1032</v>
      </c>
      <c r="B187" s="433">
        <v>250</v>
      </c>
    </row>
    <row r="188" spans="1:2" ht="20.100000000000001" customHeight="1">
      <c r="A188" s="432" t="s">
        <v>1033</v>
      </c>
      <c r="B188" s="433">
        <v>376</v>
      </c>
    </row>
    <row r="189" spans="1:2" ht="20.100000000000001" customHeight="1">
      <c r="A189" s="432" t="s">
        <v>1034</v>
      </c>
      <c r="B189" s="433">
        <v>366</v>
      </c>
    </row>
    <row r="190" spans="1:2" ht="20.100000000000001" customHeight="1">
      <c r="A190" s="432" t="s">
        <v>1036</v>
      </c>
      <c r="B190" s="433">
        <v>10</v>
      </c>
    </row>
    <row r="191" spans="1:2" ht="20.100000000000001" customHeight="1">
      <c r="A191" s="432" t="s">
        <v>1037</v>
      </c>
      <c r="B191" s="433">
        <v>2244</v>
      </c>
    </row>
    <row r="192" spans="1:2" ht="20.100000000000001" customHeight="1">
      <c r="A192" s="432" t="s">
        <v>1038</v>
      </c>
      <c r="B192" s="433">
        <v>2244</v>
      </c>
    </row>
    <row r="193" spans="1:2" ht="20.100000000000001" customHeight="1">
      <c r="A193" s="432" t="s">
        <v>1039</v>
      </c>
      <c r="B193" s="433">
        <v>10325</v>
      </c>
    </row>
    <row r="194" spans="1:2" ht="20.100000000000001" customHeight="1">
      <c r="A194" s="432" t="s">
        <v>1040</v>
      </c>
      <c r="B194" s="433">
        <v>5299</v>
      </c>
    </row>
    <row r="195" spans="1:2" ht="20.100000000000001" customHeight="1">
      <c r="A195" s="432" t="s">
        <v>908</v>
      </c>
      <c r="B195" s="433">
        <v>1096</v>
      </c>
    </row>
    <row r="196" spans="1:2" ht="20.100000000000001" customHeight="1">
      <c r="A196" s="432" t="s">
        <v>1041</v>
      </c>
      <c r="B196" s="433">
        <v>968</v>
      </c>
    </row>
    <row r="197" spans="1:2" ht="20.100000000000001" customHeight="1">
      <c r="A197" s="432" t="s">
        <v>1042</v>
      </c>
      <c r="B197" s="433">
        <v>50</v>
      </c>
    </row>
    <row r="198" spans="1:2" ht="20.100000000000001" customHeight="1">
      <c r="A198" s="432" t="s">
        <v>1043</v>
      </c>
      <c r="B198" s="433">
        <v>89</v>
      </c>
    </row>
    <row r="199" spans="1:2" ht="20.100000000000001" customHeight="1">
      <c r="A199" s="432" t="s">
        <v>1044</v>
      </c>
      <c r="B199" s="433">
        <v>2553</v>
      </c>
    </row>
    <row r="200" spans="1:2" ht="20.100000000000001" customHeight="1">
      <c r="A200" s="432" t="s">
        <v>1045</v>
      </c>
      <c r="B200" s="433">
        <v>35</v>
      </c>
    </row>
    <row r="201" spans="1:2" ht="20.100000000000001" customHeight="1">
      <c r="A201" s="432" t="s">
        <v>1046</v>
      </c>
      <c r="B201" s="433">
        <v>65</v>
      </c>
    </row>
    <row r="202" spans="1:2" ht="20.100000000000001" customHeight="1">
      <c r="A202" s="432" t="s">
        <v>1049</v>
      </c>
      <c r="B202" s="433">
        <v>443</v>
      </c>
    </row>
    <row r="203" spans="1:2" ht="20.100000000000001" customHeight="1">
      <c r="A203" s="432" t="s">
        <v>1050</v>
      </c>
      <c r="B203" s="433">
        <v>521</v>
      </c>
    </row>
    <row r="204" spans="1:2" ht="20.100000000000001" customHeight="1">
      <c r="A204" s="432" t="s">
        <v>1051</v>
      </c>
      <c r="B204" s="433">
        <v>55</v>
      </c>
    </row>
    <row r="205" spans="1:2" ht="20.100000000000001" customHeight="1">
      <c r="A205" s="432" t="s">
        <v>1052</v>
      </c>
      <c r="B205" s="433">
        <v>327</v>
      </c>
    </row>
    <row r="206" spans="1:2" ht="20.100000000000001" customHeight="1">
      <c r="A206" s="432" t="s">
        <v>1053</v>
      </c>
      <c r="B206" s="433">
        <v>139</v>
      </c>
    </row>
    <row r="207" spans="1:2" ht="20.100000000000001" customHeight="1">
      <c r="A207" s="432" t="s">
        <v>1054</v>
      </c>
      <c r="B207" s="433">
        <v>431</v>
      </c>
    </row>
    <row r="208" spans="1:2" ht="20.100000000000001" customHeight="1">
      <c r="A208" s="432" t="s">
        <v>1056</v>
      </c>
      <c r="B208" s="433">
        <v>92</v>
      </c>
    </row>
    <row r="209" spans="1:2" ht="20.100000000000001" customHeight="1">
      <c r="A209" s="432" t="s">
        <v>1057</v>
      </c>
      <c r="B209" s="433">
        <v>8</v>
      </c>
    </row>
    <row r="210" spans="1:2" ht="20.100000000000001" customHeight="1">
      <c r="A210" s="432" t="s">
        <v>1058</v>
      </c>
      <c r="B210" s="433">
        <v>331</v>
      </c>
    </row>
    <row r="211" spans="1:2" ht="20.100000000000001" customHeight="1">
      <c r="A211" s="432" t="s">
        <v>1059</v>
      </c>
      <c r="B211" s="433">
        <v>1224</v>
      </c>
    </row>
    <row r="212" spans="1:2" ht="20.100000000000001" customHeight="1">
      <c r="A212" s="432" t="s">
        <v>1060</v>
      </c>
      <c r="B212" s="433">
        <v>466</v>
      </c>
    </row>
    <row r="213" spans="1:2" ht="20.100000000000001" customHeight="1">
      <c r="A213" s="432" t="s">
        <v>1061</v>
      </c>
      <c r="B213" s="433">
        <v>758</v>
      </c>
    </row>
    <row r="214" spans="1:2" ht="20.100000000000001" customHeight="1">
      <c r="A214" s="432" t="s">
        <v>1062</v>
      </c>
      <c r="B214" s="433">
        <v>2704</v>
      </c>
    </row>
    <row r="215" spans="1:2" ht="20.100000000000001" customHeight="1">
      <c r="A215" s="432" t="s">
        <v>1063</v>
      </c>
      <c r="B215" s="433">
        <v>16</v>
      </c>
    </row>
    <row r="216" spans="1:2" ht="20.100000000000001" customHeight="1">
      <c r="A216" s="432" t="s">
        <v>1064</v>
      </c>
      <c r="B216" s="433">
        <v>2688</v>
      </c>
    </row>
    <row r="217" spans="1:2" ht="20.100000000000001" customHeight="1">
      <c r="A217" s="432" t="s">
        <v>1065</v>
      </c>
      <c r="B217" s="433">
        <v>146</v>
      </c>
    </row>
    <row r="218" spans="1:2" ht="20.100000000000001" customHeight="1">
      <c r="A218" s="432" t="s">
        <v>1066</v>
      </c>
      <c r="B218" s="433">
        <v>38</v>
      </c>
    </row>
    <row r="219" spans="1:2" ht="20.100000000000001" customHeight="1">
      <c r="A219" s="432" t="s">
        <v>1465</v>
      </c>
      <c r="B219" s="433">
        <v>108</v>
      </c>
    </row>
    <row r="220" spans="1:2" ht="20.100000000000001" customHeight="1">
      <c r="A220" s="432" t="s">
        <v>81</v>
      </c>
      <c r="B220" s="433">
        <v>125361</v>
      </c>
    </row>
    <row r="221" spans="1:2" ht="20.100000000000001" customHeight="1">
      <c r="A221" s="432" t="s">
        <v>1068</v>
      </c>
      <c r="B221" s="433">
        <v>5816</v>
      </c>
    </row>
    <row r="222" spans="1:2" ht="20.100000000000001" customHeight="1">
      <c r="A222" s="432" t="s">
        <v>908</v>
      </c>
      <c r="B222" s="433">
        <v>2693</v>
      </c>
    </row>
    <row r="223" spans="1:2" ht="20.100000000000001" customHeight="1">
      <c r="A223" s="432" t="s">
        <v>909</v>
      </c>
      <c r="B223" s="433">
        <v>1021</v>
      </c>
    </row>
    <row r="224" spans="1:2" ht="20.100000000000001" customHeight="1">
      <c r="A224" s="432" t="s">
        <v>1070</v>
      </c>
      <c r="B224" s="433">
        <v>70</v>
      </c>
    </row>
    <row r="225" spans="1:2" ht="20.100000000000001" customHeight="1">
      <c r="A225" s="432" t="s">
        <v>1466</v>
      </c>
      <c r="B225" s="433">
        <v>45</v>
      </c>
    </row>
    <row r="226" spans="1:2" ht="20.100000000000001" customHeight="1">
      <c r="A226" s="432" t="s">
        <v>1071</v>
      </c>
      <c r="B226" s="433">
        <v>512</v>
      </c>
    </row>
    <row r="227" spans="1:2" ht="20.100000000000001" customHeight="1">
      <c r="A227" s="432" t="s">
        <v>1073</v>
      </c>
      <c r="B227" s="433">
        <v>12</v>
      </c>
    </row>
    <row r="228" spans="1:2" ht="20.100000000000001" customHeight="1">
      <c r="A228" s="432" t="s">
        <v>1074</v>
      </c>
      <c r="B228" s="433">
        <v>34</v>
      </c>
    </row>
    <row r="229" spans="1:2" ht="20.100000000000001" customHeight="1">
      <c r="A229" s="432" t="s">
        <v>1075</v>
      </c>
      <c r="B229" s="433">
        <v>1429</v>
      </c>
    </row>
    <row r="230" spans="1:2" ht="20.100000000000001" customHeight="1">
      <c r="A230" s="432" t="s">
        <v>1076</v>
      </c>
      <c r="B230" s="433">
        <v>22450</v>
      </c>
    </row>
    <row r="231" spans="1:2" ht="20.100000000000001" customHeight="1">
      <c r="A231" s="432" t="s">
        <v>908</v>
      </c>
      <c r="B231" s="433">
        <v>1562</v>
      </c>
    </row>
    <row r="232" spans="1:2" ht="20.100000000000001" customHeight="1">
      <c r="A232" s="432" t="s">
        <v>909</v>
      </c>
      <c r="B232" s="433">
        <v>1420</v>
      </c>
    </row>
    <row r="233" spans="1:2" ht="20.100000000000001" customHeight="1">
      <c r="A233" s="432" t="s">
        <v>1077</v>
      </c>
      <c r="B233" s="433">
        <v>450</v>
      </c>
    </row>
    <row r="234" spans="1:2" ht="20.100000000000001" customHeight="1">
      <c r="A234" s="432" t="s">
        <v>1078</v>
      </c>
      <c r="B234" s="433">
        <v>50</v>
      </c>
    </row>
    <row r="235" spans="1:2" ht="20.100000000000001" customHeight="1">
      <c r="A235" s="432" t="s">
        <v>1079</v>
      </c>
      <c r="B235" s="433">
        <v>18230</v>
      </c>
    </row>
    <row r="236" spans="1:2" ht="20.100000000000001" customHeight="1">
      <c r="A236" s="432" t="s">
        <v>1080</v>
      </c>
      <c r="B236" s="433">
        <v>738</v>
      </c>
    </row>
    <row r="237" spans="1:2" ht="20.100000000000001" customHeight="1">
      <c r="A237" s="432" t="s">
        <v>1081</v>
      </c>
      <c r="B237" s="433">
        <v>61754</v>
      </c>
    </row>
    <row r="238" spans="1:2" ht="20.100000000000001" customHeight="1">
      <c r="A238" s="432" t="s">
        <v>1082</v>
      </c>
      <c r="B238" s="433">
        <v>87</v>
      </c>
    </row>
    <row r="239" spans="1:2" ht="20.100000000000001" customHeight="1">
      <c r="A239" s="432" t="s">
        <v>1083</v>
      </c>
      <c r="B239" s="433">
        <v>12</v>
      </c>
    </row>
    <row r="240" spans="1:2" ht="20.100000000000001" customHeight="1">
      <c r="A240" s="432" t="s">
        <v>1084</v>
      </c>
      <c r="B240" s="433">
        <v>1315</v>
      </c>
    </row>
    <row r="241" spans="1:2" ht="20.100000000000001" customHeight="1">
      <c r="A241" s="432" t="s">
        <v>1085</v>
      </c>
      <c r="B241" s="433">
        <v>26428</v>
      </c>
    </row>
    <row r="242" spans="1:2" ht="20.100000000000001" customHeight="1">
      <c r="A242" s="432" t="s">
        <v>1086</v>
      </c>
      <c r="B242" s="433">
        <v>13221</v>
      </c>
    </row>
    <row r="243" spans="1:2" ht="20.100000000000001" customHeight="1">
      <c r="A243" s="432" t="s">
        <v>1467</v>
      </c>
      <c r="B243" s="433">
        <v>14</v>
      </c>
    </row>
    <row r="244" spans="1:2" ht="20.100000000000001" customHeight="1">
      <c r="A244" s="432" t="s">
        <v>1087</v>
      </c>
      <c r="B244" s="433">
        <v>20677</v>
      </c>
    </row>
    <row r="245" spans="1:2" ht="20.100000000000001" customHeight="1">
      <c r="A245" s="432" t="s">
        <v>1088</v>
      </c>
      <c r="B245" s="433">
        <v>8660</v>
      </c>
    </row>
    <row r="246" spans="1:2" ht="20.100000000000001" customHeight="1">
      <c r="A246" s="432" t="s">
        <v>1090</v>
      </c>
      <c r="B246" s="433">
        <v>64</v>
      </c>
    </row>
    <row r="247" spans="1:2" ht="20.100000000000001" customHeight="1">
      <c r="A247" s="432" t="s">
        <v>1091</v>
      </c>
      <c r="B247" s="433">
        <v>5062</v>
      </c>
    </row>
    <row r="248" spans="1:2" ht="20.100000000000001" customHeight="1">
      <c r="A248" s="432" t="s">
        <v>1093</v>
      </c>
      <c r="B248" s="433">
        <v>2530</v>
      </c>
    </row>
    <row r="249" spans="1:2" ht="20.100000000000001" customHeight="1">
      <c r="A249" s="432" t="s">
        <v>1094</v>
      </c>
      <c r="B249" s="433">
        <v>1004</v>
      </c>
    </row>
    <row r="250" spans="1:2" ht="20.100000000000001" customHeight="1">
      <c r="A250" s="432" t="s">
        <v>1095</v>
      </c>
      <c r="B250" s="433">
        <v>5212</v>
      </c>
    </row>
    <row r="251" spans="1:2" ht="20.100000000000001" customHeight="1">
      <c r="A251" s="432" t="s">
        <v>1096</v>
      </c>
      <c r="B251" s="433">
        <v>145</v>
      </c>
    </row>
    <row r="252" spans="1:2" ht="20.100000000000001" customHeight="1">
      <c r="A252" s="432" t="s">
        <v>1097</v>
      </c>
      <c r="B252" s="433">
        <v>969</v>
      </c>
    </row>
    <row r="253" spans="1:2" ht="20.100000000000001" customHeight="1">
      <c r="A253" s="432" t="s">
        <v>1098</v>
      </c>
      <c r="B253" s="433">
        <v>1769</v>
      </c>
    </row>
    <row r="254" spans="1:2" ht="20.100000000000001" customHeight="1">
      <c r="A254" s="432" t="s">
        <v>1099</v>
      </c>
      <c r="B254" s="433">
        <v>1386</v>
      </c>
    </row>
    <row r="255" spans="1:2" ht="20.100000000000001" customHeight="1">
      <c r="A255" s="432" t="s">
        <v>1100</v>
      </c>
      <c r="B255" s="433">
        <v>107</v>
      </c>
    </row>
    <row r="256" spans="1:2" ht="20.100000000000001" customHeight="1">
      <c r="A256" s="432" t="s">
        <v>1101</v>
      </c>
      <c r="B256" s="433">
        <v>20</v>
      </c>
    </row>
    <row r="257" spans="1:2" ht="20.100000000000001" customHeight="1">
      <c r="A257" s="432" t="s">
        <v>1102</v>
      </c>
      <c r="B257" s="433">
        <v>816</v>
      </c>
    </row>
    <row r="258" spans="1:2" ht="20.100000000000001" customHeight="1">
      <c r="A258" s="432" t="s">
        <v>1103</v>
      </c>
      <c r="B258" s="433">
        <v>8659</v>
      </c>
    </row>
    <row r="259" spans="1:2" ht="20.100000000000001" customHeight="1">
      <c r="A259" s="432" t="s">
        <v>1104</v>
      </c>
      <c r="B259" s="433">
        <v>1830</v>
      </c>
    </row>
    <row r="260" spans="1:2" ht="20.100000000000001" customHeight="1">
      <c r="A260" s="432" t="s">
        <v>1105</v>
      </c>
      <c r="B260" s="433">
        <v>4926</v>
      </c>
    </row>
    <row r="261" spans="1:2" ht="20.100000000000001" customHeight="1">
      <c r="A261" s="432" t="s">
        <v>1106</v>
      </c>
      <c r="B261" s="433">
        <v>704</v>
      </c>
    </row>
    <row r="262" spans="1:2" ht="20.100000000000001" customHeight="1">
      <c r="A262" s="432" t="s">
        <v>1107</v>
      </c>
      <c r="B262" s="433">
        <v>15</v>
      </c>
    </row>
    <row r="263" spans="1:2" ht="20.100000000000001" customHeight="1">
      <c r="A263" s="432" t="s">
        <v>1108</v>
      </c>
      <c r="B263" s="433">
        <v>1092</v>
      </c>
    </row>
    <row r="264" spans="1:2" ht="20.100000000000001" customHeight="1">
      <c r="A264" s="432" t="s">
        <v>1109</v>
      </c>
      <c r="B264" s="433">
        <v>92</v>
      </c>
    </row>
    <row r="265" spans="1:2" ht="20.100000000000001" customHeight="1">
      <c r="A265" s="432" t="s">
        <v>1110</v>
      </c>
      <c r="B265" s="433">
        <v>2369</v>
      </c>
    </row>
    <row r="266" spans="1:2" ht="20.100000000000001" customHeight="1">
      <c r="A266" s="432" t="s">
        <v>1111</v>
      </c>
      <c r="B266" s="433">
        <v>278</v>
      </c>
    </row>
    <row r="267" spans="1:2" ht="20.100000000000001" customHeight="1">
      <c r="A267" s="432" t="s">
        <v>1112</v>
      </c>
      <c r="B267" s="433">
        <v>1003</v>
      </c>
    </row>
    <row r="268" spans="1:2" ht="20.100000000000001" customHeight="1">
      <c r="A268" s="432" t="s">
        <v>1113</v>
      </c>
      <c r="B268" s="433">
        <v>495</v>
      </c>
    </row>
    <row r="269" spans="1:2" ht="20.100000000000001" customHeight="1">
      <c r="A269" s="432" t="s">
        <v>1115</v>
      </c>
      <c r="B269" s="433">
        <v>471</v>
      </c>
    </row>
    <row r="270" spans="1:2" ht="20.100000000000001" customHeight="1">
      <c r="A270" s="432" t="s">
        <v>1116</v>
      </c>
      <c r="B270" s="433">
        <v>122</v>
      </c>
    </row>
    <row r="271" spans="1:2" ht="20.100000000000001" customHeight="1">
      <c r="A271" s="432" t="s">
        <v>1117</v>
      </c>
      <c r="B271" s="433">
        <v>3059</v>
      </c>
    </row>
    <row r="272" spans="1:2" ht="20.100000000000001" customHeight="1">
      <c r="A272" s="432" t="s">
        <v>908</v>
      </c>
      <c r="B272" s="433">
        <v>245</v>
      </c>
    </row>
    <row r="273" spans="1:2" ht="20.100000000000001" customHeight="1">
      <c r="A273" s="432" t="s">
        <v>1118</v>
      </c>
      <c r="B273" s="433">
        <v>842</v>
      </c>
    </row>
    <row r="274" spans="1:2" ht="20.100000000000001" customHeight="1">
      <c r="A274" s="432" t="s">
        <v>1119</v>
      </c>
      <c r="B274" s="433">
        <v>112</v>
      </c>
    </row>
    <row r="275" spans="1:2" ht="20.100000000000001" customHeight="1">
      <c r="A275" s="432" t="s">
        <v>1121</v>
      </c>
      <c r="B275" s="433">
        <v>477</v>
      </c>
    </row>
    <row r="276" spans="1:2" ht="20.100000000000001" customHeight="1">
      <c r="A276" s="432" t="s">
        <v>1122</v>
      </c>
      <c r="B276" s="433">
        <v>1383</v>
      </c>
    </row>
    <row r="277" spans="1:2" ht="20.100000000000001" customHeight="1">
      <c r="A277" s="432" t="s">
        <v>1123</v>
      </c>
      <c r="B277" s="433">
        <v>150</v>
      </c>
    </row>
    <row r="278" spans="1:2" ht="20.100000000000001" customHeight="1">
      <c r="A278" s="432" t="s">
        <v>908</v>
      </c>
      <c r="B278" s="433">
        <v>95</v>
      </c>
    </row>
    <row r="279" spans="1:2" ht="20.100000000000001" customHeight="1">
      <c r="A279" s="432" t="s">
        <v>1124</v>
      </c>
      <c r="B279" s="433">
        <v>55</v>
      </c>
    </row>
    <row r="280" spans="1:2" ht="20.100000000000001" customHeight="1">
      <c r="A280" s="432" t="s">
        <v>1125</v>
      </c>
      <c r="B280" s="433">
        <v>2847</v>
      </c>
    </row>
    <row r="281" spans="1:2" ht="20.100000000000001" customHeight="1">
      <c r="A281" s="432" t="s">
        <v>1126</v>
      </c>
      <c r="B281" s="433">
        <v>1760</v>
      </c>
    </row>
    <row r="282" spans="1:2" ht="20.100000000000001" customHeight="1">
      <c r="A282" s="432" t="s">
        <v>1127</v>
      </c>
      <c r="B282" s="433">
        <v>1087</v>
      </c>
    </row>
    <row r="283" spans="1:2" ht="20.100000000000001" customHeight="1">
      <c r="A283" s="432" t="s">
        <v>1128</v>
      </c>
      <c r="B283" s="433">
        <v>1144</v>
      </c>
    </row>
    <row r="284" spans="1:2" ht="20.100000000000001" customHeight="1">
      <c r="A284" s="432" t="s">
        <v>1129</v>
      </c>
      <c r="B284" s="433">
        <v>1088</v>
      </c>
    </row>
    <row r="285" spans="1:2" ht="20.100000000000001" customHeight="1">
      <c r="A285" s="432" t="s">
        <v>1130</v>
      </c>
      <c r="B285" s="433">
        <v>56</v>
      </c>
    </row>
    <row r="286" spans="1:2" ht="20.100000000000001" customHeight="1">
      <c r="A286" s="432" t="s">
        <v>1131</v>
      </c>
      <c r="B286" s="433">
        <v>417</v>
      </c>
    </row>
    <row r="287" spans="1:2" ht="20.100000000000001" customHeight="1">
      <c r="A287" s="432" t="s">
        <v>1132</v>
      </c>
      <c r="B287" s="433">
        <v>235</v>
      </c>
    </row>
    <row r="288" spans="1:2" ht="20.100000000000001" customHeight="1">
      <c r="A288" s="432" t="s">
        <v>1133</v>
      </c>
      <c r="B288" s="433">
        <v>182</v>
      </c>
    </row>
    <row r="289" spans="1:2" ht="20.100000000000001" customHeight="1">
      <c r="A289" s="432" t="s">
        <v>1134</v>
      </c>
      <c r="B289" s="433">
        <v>255</v>
      </c>
    </row>
    <row r="290" spans="1:2" ht="20.100000000000001" customHeight="1">
      <c r="A290" s="432" t="s">
        <v>1135</v>
      </c>
      <c r="B290" s="433">
        <v>100</v>
      </c>
    </row>
    <row r="291" spans="1:2" ht="20.100000000000001" customHeight="1">
      <c r="A291" s="432" t="s">
        <v>1468</v>
      </c>
      <c r="B291" s="433">
        <v>155</v>
      </c>
    </row>
    <row r="292" spans="1:2" ht="20.100000000000001" customHeight="1">
      <c r="A292" s="432" t="s">
        <v>1136</v>
      </c>
      <c r="B292" s="433">
        <v>1831</v>
      </c>
    </row>
    <row r="293" spans="1:2" ht="20.100000000000001" customHeight="1">
      <c r="A293" s="432" t="s">
        <v>908</v>
      </c>
      <c r="B293" s="433">
        <v>205</v>
      </c>
    </row>
    <row r="294" spans="1:2" ht="20.100000000000001" customHeight="1">
      <c r="A294" s="432" t="s">
        <v>909</v>
      </c>
      <c r="B294" s="433">
        <v>15</v>
      </c>
    </row>
    <row r="295" spans="1:2" ht="20.100000000000001" customHeight="1">
      <c r="A295" s="432" t="s">
        <v>1137</v>
      </c>
      <c r="B295" s="433">
        <v>648</v>
      </c>
    </row>
    <row r="296" spans="1:2" ht="20.100000000000001" customHeight="1">
      <c r="A296" s="432" t="s">
        <v>915</v>
      </c>
      <c r="B296" s="433">
        <v>695</v>
      </c>
    </row>
    <row r="297" spans="1:2" ht="20.100000000000001" customHeight="1">
      <c r="A297" s="432" t="s">
        <v>1138</v>
      </c>
      <c r="B297" s="433">
        <v>268</v>
      </c>
    </row>
    <row r="298" spans="1:2" ht="20.100000000000001" customHeight="1">
      <c r="A298" s="432" t="s">
        <v>1139</v>
      </c>
      <c r="B298" s="433">
        <v>738</v>
      </c>
    </row>
    <row r="299" spans="1:2" ht="20.100000000000001" customHeight="1">
      <c r="A299" s="432" t="s">
        <v>1140</v>
      </c>
      <c r="B299" s="433">
        <v>738</v>
      </c>
    </row>
    <row r="300" spans="1:2" ht="20.100000000000001" customHeight="1">
      <c r="A300" s="432" t="s">
        <v>1141</v>
      </c>
      <c r="B300" s="433">
        <v>87406</v>
      </c>
    </row>
    <row r="301" spans="1:2" ht="20.100000000000001" customHeight="1">
      <c r="A301" s="432" t="s">
        <v>1142</v>
      </c>
      <c r="B301" s="433">
        <v>2453</v>
      </c>
    </row>
    <row r="302" spans="1:2" ht="20.100000000000001" customHeight="1">
      <c r="A302" s="432" t="s">
        <v>908</v>
      </c>
      <c r="B302" s="433">
        <v>664</v>
      </c>
    </row>
    <row r="303" spans="1:2" ht="20.100000000000001" customHeight="1">
      <c r="A303" s="432" t="s">
        <v>909</v>
      </c>
      <c r="B303" s="433">
        <v>1366</v>
      </c>
    </row>
    <row r="304" spans="1:2" ht="20.100000000000001" customHeight="1">
      <c r="A304" s="432" t="s">
        <v>1143</v>
      </c>
      <c r="B304" s="433">
        <v>423</v>
      </c>
    </row>
    <row r="305" spans="1:2" ht="20.100000000000001" customHeight="1">
      <c r="A305" s="432" t="s">
        <v>1144</v>
      </c>
      <c r="B305" s="433">
        <v>1908</v>
      </c>
    </row>
    <row r="306" spans="1:2" ht="20.100000000000001" customHeight="1">
      <c r="A306" s="432" t="s">
        <v>1145</v>
      </c>
      <c r="B306" s="433">
        <v>790</v>
      </c>
    </row>
    <row r="307" spans="1:2" ht="20.100000000000001" customHeight="1">
      <c r="A307" s="432" t="s">
        <v>1146</v>
      </c>
      <c r="B307" s="433">
        <v>426</v>
      </c>
    </row>
    <row r="308" spans="1:2" ht="20.100000000000001" customHeight="1">
      <c r="A308" s="432" t="s">
        <v>1469</v>
      </c>
      <c r="B308" s="433">
        <v>692</v>
      </c>
    </row>
    <row r="309" spans="1:2" ht="20.100000000000001" customHeight="1">
      <c r="A309" s="432" t="s">
        <v>1147</v>
      </c>
      <c r="B309" s="433">
        <v>11016</v>
      </c>
    </row>
    <row r="310" spans="1:2" ht="20.100000000000001" customHeight="1">
      <c r="A310" s="432" t="s">
        <v>1148</v>
      </c>
      <c r="B310" s="433">
        <v>3698</v>
      </c>
    </row>
    <row r="311" spans="1:2" ht="20.100000000000001" customHeight="1">
      <c r="A311" s="432" t="s">
        <v>1149</v>
      </c>
      <c r="B311" s="433">
        <v>4656</v>
      </c>
    </row>
    <row r="312" spans="1:2" ht="20.100000000000001" customHeight="1">
      <c r="A312" s="432" t="s">
        <v>1150</v>
      </c>
      <c r="B312" s="433">
        <v>2662</v>
      </c>
    </row>
    <row r="313" spans="1:2" ht="20.100000000000001" customHeight="1">
      <c r="A313" s="432" t="s">
        <v>1151</v>
      </c>
      <c r="B313" s="433">
        <v>31251</v>
      </c>
    </row>
    <row r="314" spans="1:2" ht="20.100000000000001" customHeight="1">
      <c r="A314" s="432" t="s">
        <v>1152</v>
      </c>
      <c r="B314" s="433">
        <v>2544</v>
      </c>
    </row>
    <row r="315" spans="1:2" ht="20.100000000000001" customHeight="1">
      <c r="A315" s="432" t="s">
        <v>1153</v>
      </c>
      <c r="B315" s="433">
        <v>915</v>
      </c>
    </row>
    <row r="316" spans="1:2" ht="20.100000000000001" customHeight="1">
      <c r="A316" s="432" t="s">
        <v>1154</v>
      </c>
      <c r="B316" s="433">
        <v>2313</v>
      </c>
    </row>
    <row r="317" spans="1:2" ht="20.100000000000001" customHeight="1">
      <c r="A317" s="432" t="s">
        <v>1155</v>
      </c>
      <c r="B317" s="433">
        <v>13452</v>
      </c>
    </row>
    <row r="318" spans="1:2" ht="20.100000000000001" customHeight="1">
      <c r="A318" s="432" t="s">
        <v>1156</v>
      </c>
      <c r="B318" s="433">
        <v>2138</v>
      </c>
    </row>
    <row r="319" spans="1:2" ht="20.100000000000001" customHeight="1">
      <c r="A319" s="432" t="s">
        <v>1157</v>
      </c>
      <c r="B319" s="433">
        <v>8838</v>
      </c>
    </row>
    <row r="320" spans="1:2" ht="20.100000000000001" customHeight="1">
      <c r="A320" s="432" t="s">
        <v>1158</v>
      </c>
      <c r="B320" s="433">
        <v>1051</v>
      </c>
    </row>
    <row r="321" spans="1:2" ht="20.100000000000001" customHeight="1">
      <c r="A321" s="432" t="s">
        <v>1159</v>
      </c>
      <c r="B321" s="433">
        <v>40</v>
      </c>
    </row>
    <row r="322" spans="1:2" ht="20.100000000000001" customHeight="1">
      <c r="A322" s="432" t="s">
        <v>1160</v>
      </c>
      <c r="B322" s="433">
        <v>40</v>
      </c>
    </row>
    <row r="323" spans="1:2" ht="20.100000000000001" customHeight="1">
      <c r="A323" s="432" t="s">
        <v>1161</v>
      </c>
      <c r="B323" s="433">
        <v>4084</v>
      </c>
    </row>
    <row r="324" spans="1:2" ht="20.100000000000001" customHeight="1">
      <c r="A324" s="432" t="s">
        <v>1162</v>
      </c>
      <c r="B324" s="433">
        <v>78</v>
      </c>
    </row>
    <row r="325" spans="1:2" ht="20.100000000000001" customHeight="1">
      <c r="A325" s="432" t="s">
        <v>1163</v>
      </c>
      <c r="B325" s="433">
        <v>4006</v>
      </c>
    </row>
    <row r="326" spans="1:2" ht="20.100000000000001" customHeight="1">
      <c r="A326" s="432" t="s">
        <v>1165</v>
      </c>
      <c r="B326" s="433">
        <v>20690</v>
      </c>
    </row>
    <row r="327" spans="1:2" ht="20.100000000000001" customHeight="1">
      <c r="A327" s="432" t="s">
        <v>1166</v>
      </c>
      <c r="B327" s="433">
        <v>6972</v>
      </c>
    </row>
    <row r="328" spans="1:2" ht="20.100000000000001" customHeight="1">
      <c r="A328" s="432" t="s">
        <v>1167</v>
      </c>
      <c r="B328" s="433">
        <v>13718</v>
      </c>
    </row>
    <row r="329" spans="1:2" ht="20.100000000000001" customHeight="1">
      <c r="A329" s="432" t="s">
        <v>1168</v>
      </c>
      <c r="B329" s="433">
        <v>6963</v>
      </c>
    </row>
    <row r="330" spans="1:2" ht="20.100000000000001" customHeight="1">
      <c r="A330" s="432" t="s">
        <v>1169</v>
      </c>
      <c r="B330" s="433">
        <v>6963</v>
      </c>
    </row>
    <row r="331" spans="1:2" ht="20.100000000000001" customHeight="1">
      <c r="A331" s="432" t="s">
        <v>1170</v>
      </c>
      <c r="B331" s="433">
        <v>5539</v>
      </c>
    </row>
    <row r="332" spans="1:2" ht="20.100000000000001" customHeight="1">
      <c r="A332" s="432" t="s">
        <v>1171</v>
      </c>
      <c r="B332" s="433">
        <v>5500</v>
      </c>
    </row>
    <row r="333" spans="1:2" ht="20.100000000000001" customHeight="1">
      <c r="A333" s="432" t="s">
        <v>1172</v>
      </c>
      <c r="B333" s="433">
        <v>39</v>
      </c>
    </row>
    <row r="334" spans="1:2" ht="20.100000000000001" customHeight="1">
      <c r="A334" s="432" t="s">
        <v>1173</v>
      </c>
      <c r="B334" s="433">
        <v>252</v>
      </c>
    </row>
    <row r="335" spans="1:2" ht="20.100000000000001" customHeight="1">
      <c r="A335" s="432" t="s">
        <v>1174</v>
      </c>
      <c r="B335" s="433">
        <v>252</v>
      </c>
    </row>
    <row r="336" spans="1:2" ht="20.100000000000001" customHeight="1">
      <c r="A336" s="432" t="s">
        <v>1175</v>
      </c>
      <c r="B336" s="433">
        <v>1865</v>
      </c>
    </row>
    <row r="337" spans="1:2" ht="20.100000000000001" customHeight="1">
      <c r="A337" s="432" t="s">
        <v>908</v>
      </c>
      <c r="B337" s="433">
        <v>591</v>
      </c>
    </row>
    <row r="338" spans="1:2" ht="20.100000000000001" customHeight="1">
      <c r="A338" s="432" t="s">
        <v>909</v>
      </c>
      <c r="B338" s="433">
        <v>488</v>
      </c>
    </row>
    <row r="339" spans="1:2" ht="20.100000000000001" customHeight="1">
      <c r="A339" s="432" t="s">
        <v>938</v>
      </c>
      <c r="B339" s="433">
        <v>13</v>
      </c>
    </row>
    <row r="340" spans="1:2" ht="20.100000000000001" customHeight="1">
      <c r="A340" s="432" t="s">
        <v>1176</v>
      </c>
      <c r="B340" s="433">
        <v>231</v>
      </c>
    </row>
    <row r="341" spans="1:2" ht="20.100000000000001" customHeight="1">
      <c r="A341" s="432" t="s">
        <v>915</v>
      </c>
      <c r="B341" s="433">
        <v>42</v>
      </c>
    </row>
    <row r="342" spans="1:2" ht="20.100000000000001" customHeight="1">
      <c r="A342" s="432" t="s">
        <v>1177</v>
      </c>
      <c r="B342" s="433">
        <v>500</v>
      </c>
    </row>
    <row r="343" spans="1:2" ht="20.100000000000001" customHeight="1">
      <c r="A343" s="432" t="s">
        <v>1178</v>
      </c>
      <c r="B343" s="433">
        <v>72</v>
      </c>
    </row>
    <row r="344" spans="1:2" ht="20.100000000000001" customHeight="1">
      <c r="A344" s="432" t="s">
        <v>1179</v>
      </c>
      <c r="B344" s="433">
        <v>72</v>
      </c>
    </row>
    <row r="345" spans="1:2" ht="20.100000000000001" customHeight="1">
      <c r="A345" s="432" t="s">
        <v>1180</v>
      </c>
      <c r="B345" s="433">
        <v>1273</v>
      </c>
    </row>
    <row r="346" spans="1:2" ht="20.100000000000001" customHeight="1">
      <c r="A346" s="432" t="s">
        <v>1181</v>
      </c>
      <c r="B346" s="433">
        <v>1273</v>
      </c>
    </row>
    <row r="347" spans="1:2" ht="20.100000000000001" customHeight="1">
      <c r="A347" s="432" t="s">
        <v>82</v>
      </c>
      <c r="B347" s="433">
        <v>12627</v>
      </c>
    </row>
    <row r="348" spans="1:2" ht="20.100000000000001" customHeight="1">
      <c r="A348" s="432" t="s">
        <v>1182</v>
      </c>
      <c r="B348" s="433">
        <v>870</v>
      </c>
    </row>
    <row r="349" spans="1:2" ht="20.100000000000001" customHeight="1">
      <c r="A349" s="432" t="s">
        <v>908</v>
      </c>
      <c r="B349" s="433">
        <v>420</v>
      </c>
    </row>
    <row r="350" spans="1:2" ht="20.100000000000001" customHeight="1">
      <c r="A350" s="432" t="s">
        <v>909</v>
      </c>
      <c r="B350" s="433">
        <v>313</v>
      </c>
    </row>
    <row r="351" spans="1:2" ht="20.100000000000001" customHeight="1">
      <c r="A351" s="432" t="s">
        <v>1183</v>
      </c>
      <c r="B351" s="433">
        <v>134</v>
      </c>
    </row>
    <row r="352" spans="1:2" ht="20.100000000000001" customHeight="1">
      <c r="A352" s="432" t="s">
        <v>1185</v>
      </c>
      <c r="B352" s="433">
        <v>3</v>
      </c>
    </row>
    <row r="353" spans="1:2" ht="20.100000000000001" customHeight="1">
      <c r="A353" s="432" t="s">
        <v>1188</v>
      </c>
      <c r="B353" s="433">
        <v>8941</v>
      </c>
    </row>
    <row r="354" spans="1:2" ht="20.100000000000001" customHeight="1">
      <c r="A354" s="432" t="s">
        <v>1189</v>
      </c>
      <c r="B354" s="433">
        <v>845</v>
      </c>
    </row>
    <row r="355" spans="1:2" ht="20.100000000000001" customHeight="1">
      <c r="A355" s="432" t="s">
        <v>1190</v>
      </c>
      <c r="B355" s="433">
        <v>1408</v>
      </c>
    </row>
    <row r="356" spans="1:2" ht="20.100000000000001" customHeight="1">
      <c r="A356" s="432" t="s">
        <v>1191</v>
      </c>
      <c r="B356" s="433">
        <v>5</v>
      </c>
    </row>
    <row r="357" spans="1:2" ht="20.100000000000001" customHeight="1">
      <c r="A357" s="432" t="s">
        <v>1470</v>
      </c>
      <c r="B357" s="433">
        <v>756</v>
      </c>
    </row>
    <row r="358" spans="1:2" ht="20.100000000000001" customHeight="1">
      <c r="A358" s="432" t="s">
        <v>1192</v>
      </c>
      <c r="B358" s="433">
        <v>5927</v>
      </c>
    </row>
    <row r="359" spans="1:2" ht="20.100000000000001" customHeight="1">
      <c r="A359" s="432" t="s">
        <v>1193</v>
      </c>
      <c r="B359" s="433">
        <v>59</v>
      </c>
    </row>
    <row r="360" spans="1:2" ht="20.100000000000001" customHeight="1">
      <c r="A360" s="432" t="s">
        <v>1194</v>
      </c>
      <c r="B360" s="433">
        <v>59</v>
      </c>
    </row>
    <row r="361" spans="1:2" ht="20.100000000000001" customHeight="1">
      <c r="A361" s="432" t="s">
        <v>1195</v>
      </c>
      <c r="B361" s="433">
        <v>159</v>
      </c>
    </row>
    <row r="362" spans="1:2" ht="20.100000000000001" customHeight="1">
      <c r="A362" s="432" t="s">
        <v>1471</v>
      </c>
      <c r="B362" s="433">
        <v>73</v>
      </c>
    </row>
    <row r="363" spans="1:2" ht="20.100000000000001" customHeight="1">
      <c r="A363" s="432" t="s">
        <v>1196</v>
      </c>
      <c r="B363" s="433">
        <v>86</v>
      </c>
    </row>
    <row r="364" spans="1:2" ht="20.100000000000001" customHeight="1">
      <c r="A364" s="432" t="s">
        <v>1197</v>
      </c>
      <c r="B364" s="433">
        <v>1015</v>
      </c>
    </row>
    <row r="365" spans="1:2" ht="20.100000000000001" customHeight="1">
      <c r="A365" s="432" t="s">
        <v>1198</v>
      </c>
      <c r="B365" s="433">
        <v>991</v>
      </c>
    </row>
    <row r="366" spans="1:2" ht="20.100000000000001" customHeight="1">
      <c r="A366" s="432" t="s">
        <v>1472</v>
      </c>
      <c r="B366" s="433">
        <v>24</v>
      </c>
    </row>
    <row r="367" spans="1:2" ht="20.100000000000001" customHeight="1">
      <c r="A367" s="432" t="s">
        <v>1199</v>
      </c>
      <c r="B367" s="433">
        <v>1485</v>
      </c>
    </row>
    <row r="368" spans="1:2" ht="20.100000000000001" customHeight="1">
      <c r="A368" s="432" t="s">
        <v>1200</v>
      </c>
      <c r="B368" s="433">
        <v>678</v>
      </c>
    </row>
    <row r="369" spans="1:2" ht="20.100000000000001" customHeight="1">
      <c r="A369" s="432" t="s">
        <v>1201</v>
      </c>
      <c r="B369" s="433">
        <v>807</v>
      </c>
    </row>
    <row r="370" spans="1:2" ht="20.100000000000001" customHeight="1">
      <c r="A370" s="432" t="s">
        <v>1202</v>
      </c>
      <c r="B370" s="433">
        <v>98</v>
      </c>
    </row>
    <row r="371" spans="1:2" ht="20.100000000000001" customHeight="1">
      <c r="A371" s="432" t="s">
        <v>1203</v>
      </c>
      <c r="B371" s="433">
        <v>98</v>
      </c>
    </row>
    <row r="372" spans="1:2" ht="20.100000000000001" customHeight="1">
      <c r="A372" s="432" t="s">
        <v>83</v>
      </c>
      <c r="B372" s="433">
        <v>73306</v>
      </c>
    </row>
    <row r="373" spans="1:2" ht="20.100000000000001" customHeight="1">
      <c r="A373" s="432" t="s">
        <v>1204</v>
      </c>
      <c r="B373" s="433">
        <v>26430</v>
      </c>
    </row>
    <row r="374" spans="1:2" ht="20.100000000000001" customHeight="1">
      <c r="A374" s="432" t="s">
        <v>908</v>
      </c>
      <c r="B374" s="433">
        <v>2612</v>
      </c>
    </row>
    <row r="375" spans="1:2" ht="20.100000000000001" customHeight="1">
      <c r="A375" s="432" t="s">
        <v>909</v>
      </c>
      <c r="B375" s="433">
        <v>6771</v>
      </c>
    </row>
    <row r="376" spans="1:2" ht="20.100000000000001" customHeight="1">
      <c r="A376" s="432" t="s">
        <v>1205</v>
      </c>
      <c r="B376" s="433">
        <v>9323</v>
      </c>
    </row>
    <row r="377" spans="1:2" ht="20.100000000000001" customHeight="1">
      <c r="A377" s="432" t="s">
        <v>1206</v>
      </c>
      <c r="B377" s="433">
        <v>26</v>
      </c>
    </row>
    <row r="378" spans="1:2" ht="20.100000000000001" customHeight="1">
      <c r="A378" s="432" t="s">
        <v>1207</v>
      </c>
      <c r="B378" s="433">
        <v>7698</v>
      </c>
    </row>
    <row r="379" spans="1:2" ht="20.100000000000001" customHeight="1">
      <c r="A379" s="432" t="s">
        <v>1210</v>
      </c>
      <c r="B379" s="433">
        <v>320</v>
      </c>
    </row>
    <row r="380" spans="1:2" ht="20.100000000000001" customHeight="1">
      <c r="A380" s="432" t="s">
        <v>1211</v>
      </c>
      <c r="B380" s="433">
        <v>320</v>
      </c>
    </row>
    <row r="381" spans="1:2" ht="20.100000000000001" customHeight="1">
      <c r="A381" s="432" t="s">
        <v>1212</v>
      </c>
      <c r="B381" s="433">
        <v>37950</v>
      </c>
    </row>
    <row r="382" spans="1:2" ht="20.100000000000001" customHeight="1">
      <c r="A382" s="432" t="s">
        <v>1213</v>
      </c>
      <c r="B382" s="433">
        <v>37950</v>
      </c>
    </row>
    <row r="383" spans="1:2" ht="20.100000000000001" customHeight="1">
      <c r="A383" s="432" t="s">
        <v>1214</v>
      </c>
      <c r="B383" s="433">
        <v>1650</v>
      </c>
    </row>
    <row r="384" spans="1:2" ht="20.100000000000001" customHeight="1">
      <c r="A384" s="432" t="s">
        <v>1215</v>
      </c>
      <c r="B384" s="433">
        <v>1650</v>
      </c>
    </row>
    <row r="385" spans="1:2" ht="20.100000000000001" customHeight="1">
      <c r="A385" s="432" t="s">
        <v>1216</v>
      </c>
      <c r="B385" s="433">
        <v>6956</v>
      </c>
    </row>
    <row r="386" spans="1:2" ht="20.100000000000001" customHeight="1">
      <c r="A386" s="432" t="s">
        <v>1217</v>
      </c>
      <c r="B386" s="433">
        <v>6956</v>
      </c>
    </row>
    <row r="387" spans="1:2" ht="20.100000000000001" customHeight="1">
      <c r="A387" s="432" t="s">
        <v>84</v>
      </c>
      <c r="B387" s="433">
        <v>45242</v>
      </c>
    </row>
    <row r="388" spans="1:2" ht="20.100000000000001" customHeight="1">
      <c r="A388" s="432" t="s">
        <v>1218</v>
      </c>
      <c r="B388" s="433">
        <v>19823</v>
      </c>
    </row>
    <row r="389" spans="1:2" ht="20.100000000000001" customHeight="1">
      <c r="A389" s="432" t="s">
        <v>908</v>
      </c>
      <c r="B389" s="433">
        <v>1522</v>
      </c>
    </row>
    <row r="390" spans="1:2" ht="20.100000000000001" customHeight="1">
      <c r="A390" s="432" t="s">
        <v>909</v>
      </c>
      <c r="B390" s="433">
        <v>614</v>
      </c>
    </row>
    <row r="391" spans="1:2" ht="20.100000000000001" customHeight="1">
      <c r="A391" s="432" t="s">
        <v>915</v>
      </c>
      <c r="B391" s="433">
        <v>3486</v>
      </c>
    </row>
    <row r="392" spans="1:2" ht="20.100000000000001" customHeight="1">
      <c r="A392" s="432" t="s">
        <v>1219</v>
      </c>
      <c r="B392" s="433">
        <v>607</v>
      </c>
    </row>
    <row r="393" spans="1:2" ht="20.100000000000001" customHeight="1">
      <c r="A393" s="432" t="s">
        <v>1220</v>
      </c>
      <c r="B393" s="433">
        <v>742</v>
      </c>
    </row>
    <row r="394" spans="1:2" ht="20.100000000000001" customHeight="1">
      <c r="A394" s="432" t="s">
        <v>1221</v>
      </c>
      <c r="B394" s="433">
        <v>200</v>
      </c>
    </row>
    <row r="395" spans="1:2" ht="20.100000000000001" customHeight="1">
      <c r="A395" s="432" t="s">
        <v>1222</v>
      </c>
      <c r="B395" s="433">
        <v>110</v>
      </c>
    </row>
    <row r="396" spans="1:2" ht="20.100000000000001" customHeight="1">
      <c r="A396" s="432" t="s">
        <v>1223</v>
      </c>
      <c r="B396" s="433">
        <v>9</v>
      </c>
    </row>
    <row r="397" spans="1:2" ht="20.100000000000001" customHeight="1">
      <c r="A397" s="432" t="s">
        <v>1224</v>
      </c>
      <c r="B397" s="433">
        <v>289</v>
      </c>
    </row>
    <row r="398" spans="1:2" ht="20.100000000000001" customHeight="1">
      <c r="A398" s="432" t="s">
        <v>1226</v>
      </c>
      <c r="B398" s="433">
        <v>6077</v>
      </c>
    </row>
    <row r="399" spans="1:2" ht="20.100000000000001" customHeight="1">
      <c r="A399" s="432" t="s">
        <v>1227</v>
      </c>
      <c r="B399" s="433">
        <v>131</v>
      </c>
    </row>
    <row r="400" spans="1:2" ht="20.100000000000001" customHeight="1">
      <c r="A400" s="432" t="s">
        <v>1228</v>
      </c>
      <c r="B400" s="433">
        <v>25</v>
      </c>
    </row>
    <row r="401" spans="1:2" ht="20.100000000000001" customHeight="1">
      <c r="A401" s="432" t="s">
        <v>1229</v>
      </c>
      <c r="B401" s="433">
        <v>533</v>
      </c>
    </row>
    <row r="402" spans="1:2" ht="20.100000000000001" customHeight="1">
      <c r="A402" s="432" t="s">
        <v>1473</v>
      </c>
      <c r="B402" s="433">
        <v>85</v>
      </c>
    </row>
    <row r="403" spans="1:2" ht="20.100000000000001" customHeight="1">
      <c r="A403" s="432" t="s">
        <v>1231</v>
      </c>
      <c r="B403" s="433">
        <v>5309</v>
      </c>
    </row>
    <row r="404" spans="1:2" ht="20.100000000000001" customHeight="1">
      <c r="A404" s="432" t="s">
        <v>1232</v>
      </c>
      <c r="B404" s="433">
        <v>84</v>
      </c>
    </row>
    <row r="405" spans="1:2" ht="20.100000000000001" customHeight="1">
      <c r="A405" s="432" t="s">
        <v>1233</v>
      </c>
      <c r="B405" s="433">
        <v>9395</v>
      </c>
    </row>
    <row r="406" spans="1:2" ht="20.100000000000001" customHeight="1">
      <c r="A406" s="432" t="s">
        <v>908</v>
      </c>
      <c r="B406" s="433">
        <v>505</v>
      </c>
    </row>
    <row r="407" spans="1:2" ht="20.100000000000001" customHeight="1">
      <c r="A407" s="432" t="s">
        <v>909</v>
      </c>
      <c r="B407" s="433">
        <v>70</v>
      </c>
    </row>
    <row r="408" spans="1:2" ht="20.100000000000001" customHeight="1">
      <c r="A408" s="432" t="s">
        <v>1234</v>
      </c>
      <c r="B408" s="433">
        <v>2224</v>
      </c>
    </row>
    <row r="409" spans="1:2" ht="20.100000000000001" customHeight="1">
      <c r="A409" s="432" t="s">
        <v>1235</v>
      </c>
      <c r="B409" s="433">
        <v>4415</v>
      </c>
    </row>
    <row r="410" spans="1:2" ht="20.100000000000001" customHeight="1">
      <c r="A410" s="432" t="s">
        <v>1236</v>
      </c>
      <c r="B410" s="433">
        <v>569</v>
      </c>
    </row>
    <row r="411" spans="1:2" ht="20.100000000000001" customHeight="1">
      <c r="A411" s="432" t="s">
        <v>1237</v>
      </c>
      <c r="B411" s="433">
        <v>566</v>
      </c>
    </row>
    <row r="412" spans="1:2" ht="20.100000000000001" customHeight="1">
      <c r="A412" s="432" t="s">
        <v>1238</v>
      </c>
      <c r="B412" s="433">
        <v>20</v>
      </c>
    </row>
    <row r="413" spans="1:2" ht="20.100000000000001" customHeight="1">
      <c r="A413" s="432" t="s">
        <v>1239</v>
      </c>
      <c r="B413" s="433">
        <v>105</v>
      </c>
    </row>
    <row r="414" spans="1:2" ht="20.100000000000001" customHeight="1">
      <c r="A414" s="432" t="s">
        <v>1240</v>
      </c>
      <c r="B414" s="433">
        <v>721</v>
      </c>
    </row>
    <row r="415" spans="1:2" ht="20.100000000000001" customHeight="1">
      <c r="A415" s="432" t="s">
        <v>1241</v>
      </c>
      <c r="B415" s="433">
        <v>200</v>
      </c>
    </row>
    <row r="416" spans="1:2" ht="20.100000000000001" customHeight="1">
      <c r="A416" s="432" t="s">
        <v>1242</v>
      </c>
      <c r="B416" s="433">
        <v>8618</v>
      </c>
    </row>
    <row r="417" spans="1:2" ht="20.100000000000001" customHeight="1">
      <c r="A417" s="432" t="s">
        <v>908</v>
      </c>
      <c r="B417" s="433">
        <v>1146</v>
      </c>
    </row>
    <row r="418" spans="1:2" ht="20.100000000000001" customHeight="1">
      <c r="A418" s="432" t="s">
        <v>909</v>
      </c>
      <c r="B418" s="433">
        <v>133</v>
      </c>
    </row>
    <row r="419" spans="1:2" ht="20.100000000000001" customHeight="1">
      <c r="A419" s="432" t="s">
        <v>1243</v>
      </c>
      <c r="B419" s="433">
        <v>1660</v>
      </c>
    </row>
    <row r="420" spans="1:2" ht="20.100000000000001" customHeight="1">
      <c r="A420" s="432" t="s">
        <v>1244</v>
      </c>
      <c r="B420" s="433">
        <v>150</v>
      </c>
    </row>
    <row r="421" spans="1:2" ht="20.100000000000001" customHeight="1">
      <c r="A421" s="432" t="s">
        <v>1245</v>
      </c>
      <c r="B421" s="433">
        <v>1741</v>
      </c>
    </row>
    <row r="422" spans="1:2" ht="20.100000000000001" customHeight="1">
      <c r="A422" s="432" t="s">
        <v>1246</v>
      </c>
      <c r="B422" s="433">
        <v>10</v>
      </c>
    </row>
    <row r="423" spans="1:2" ht="20.100000000000001" customHeight="1">
      <c r="A423" s="432" t="s">
        <v>1247</v>
      </c>
      <c r="B423" s="433">
        <v>35</v>
      </c>
    </row>
    <row r="424" spans="1:2" ht="20.100000000000001" customHeight="1">
      <c r="A424" s="432" t="s">
        <v>1248</v>
      </c>
      <c r="B424" s="433">
        <v>1621</v>
      </c>
    </row>
    <row r="425" spans="1:2" ht="20.100000000000001" customHeight="1">
      <c r="A425" s="432" t="s">
        <v>1249</v>
      </c>
      <c r="B425" s="433">
        <v>726</v>
      </c>
    </row>
    <row r="426" spans="1:2" ht="20.100000000000001" customHeight="1">
      <c r="A426" s="432" t="s">
        <v>1250</v>
      </c>
      <c r="B426" s="433">
        <v>40</v>
      </c>
    </row>
    <row r="427" spans="1:2" ht="20.100000000000001" customHeight="1">
      <c r="A427" s="432" t="s">
        <v>1251</v>
      </c>
      <c r="B427" s="433">
        <v>218</v>
      </c>
    </row>
    <row r="428" spans="1:2" ht="20.100000000000001" customHeight="1">
      <c r="A428" s="432" t="s">
        <v>1252</v>
      </c>
      <c r="B428" s="433">
        <v>99</v>
      </c>
    </row>
    <row r="429" spans="1:2" ht="20.100000000000001" customHeight="1">
      <c r="A429" s="432" t="s">
        <v>1253</v>
      </c>
      <c r="B429" s="433">
        <v>8</v>
      </c>
    </row>
    <row r="430" spans="1:2" ht="20.100000000000001" customHeight="1">
      <c r="A430" s="432" t="s">
        <v>1254</v>
      </c>
      <c r="B430" s="433">
        <v>12</v>
      </c>
    </row>
    <row r="431" spans="1:2" ht="20.100000000000001" customHeight="1">
      <c r="A431" s="432" t="s">
        <v>1258</v>
      </c>
      <c r="B431" s="433">
        <v>1000</v>
      </c>
    </row>
    <row r="432" spans="1:2" ht="20.100000000000001" customHeight="1">
      <c r="A432" s="432" t="s">
        <v>1259</v>
      </c>
      <c r="B432" s="433">
        <v>19</v>
      </c>
    </row>
    <row r="433" spans="1:2" ht="20.100000000000001" customHeight="1">
      <c r="A433" s="432" t="s">
        <v>1260</v>
      </c>
      <c r="B433" s="433">
        <v>2878</v>
      </c>
    </row>
    <row r="434" spans="1:2" ht="20.100000000000001" customHeight="1">
      <c r="A434" s="432" t="s">
        <v>1474</v>
      </c>
      <c r="B434" s="433">
        <v>392</v>
      </c>
    </row>
    <row r="435" spans="1:2" ht="20.100000000000001" customHeight="1">
      <c r="A435" s="432" t="s">
        <v>1261</v>
      </c>
      <c r="B435" s="433">
        <v>2179</v>
      </c>
    </row>
    <row r="436" spans="1:2" ht="20.100000000000001" customHeight="1">
      <c r="A436" s="432" t="s">
        <v>1262</v>
      </c>
      <c r="B436" s="433">
        <v>31</v>
      </c>
    </row>
    <row r="437" spans="1:2" ht="20.100000000000001" customHeight="1">
      <c r="A437" s="432" t="s">
        <v>1263</v>
      </c>
      <c r="B437" s="433">
        <v>32</v>
      </c>
    </row>
    <row r="438" spans="1:2" ht="20.100000000000001" customHeight="1">
      <c r="A438" s="432" t="s">
        <v>915</v>
      </c>
      <c r="B438" s="433">
        <v>148</v>
      </c>
    </row>
    <row r="439" spans="1:2" ht="20.100000000000001" customHeight="1">
      <c r="A439" s="432" t="s">
        <v>1264</v>
      </c>
      <c r="B439" s="433">
        <v>96</v>
      </c>
    </row>
    <row r="440" spans="1:2" ht="20.100000000000001" customHeight="1">
      <c r="A440" s="432" t="s">
        <v>1265</v>
      </c>
      <c r="B440" s="433">
        <v>3541</v>
      </c>
    </row>
    <row r="441" spans="1:2" ht="20.100000000000001" customHeight="1">
      <c r="A441" s="432" t="s">
        <v>1266</v>
      </c>
      <c r="B441" s="433">
        <v>3141</v>
      </c>
    </row>
    <row r="442" spans="1:2" ht="20.100000000000001" customHeight="1">
      <c r="A442" s="432" t="s">
        <v>1267</v>
      </c>
      <c r="B442" s="433">
        <v>400</v>
      </c>
    </row>
    <row r="443" spans="1:2" ht="20.100000000000001" customHeight="1">
      <c r="A443" s="432" t="s">
        <v>1268</v>
      </c>
      <c r="B443" s="433">
        <v>987</v>
      </c>
    </row>
    <row r="444" spans="1:2" ht="20.100000000000001" customHeight="1">
      <c r="A444" s="432" t="s">
        <v>1269</v>
      </c>
      <c r="B444" s="433">
        <v>342</v>
      </c>
    </row>
    <row r="445" spans="1:2" ht="20.100000000000001" customHeight="1">
      <c r="A445" s="432" t="s">
        <v>1270</v>
      </c>
      <c r="B445" s="433">
        <v>645</v>
      </c>
    </row>
    <row r="446" spans="1:2" ht="20.100000000000001" customHeight="1">
      <c r="A446" s="432" t="s">
        <v>85</v>
      </c>
      <c r="B446" s="433">
        <v>33099</v>
      </c>
    </row>
    <row r="447" spans="1:2" ht="20.100000000000001" customHeight="1">
      <c r="A447" s="432" t="s">
        <v>1271</v>
      </c>
      <c r="B447" s="433">
        <v>17603</v>
      </c>
    </row>
    <row r="448" spans="1:2" ht="20.100000000000001" customHeight="1">
      <c r="A448" s="432" t="s">
        <v>908</v>
      </c>
      <c r="B448" s="433">
        <v>928</v>
      </c>
    </row>
    <row r="449" spans="1:2" ht="20.100000000000001" customHeight="1">
      <c r="A449" s="432" t="s">
        <v>1273</v>
      </c>
      <c r="B449" s="433">
        <v>10476</v>
      </c>
    </row>
    <row r="450" spans="1:2" ht="20.100000000000001" customHeight="1">
      <c r="A450" s="432" t="s">
        <v>1475</v>
      </c>
      <c r="B450" s="433">
        <v>130</v>
      </c>
    </row>
    <row r="451" spans="1:2" ht="20.100000000000001" customHeight="1">
      <c r="A451" s="432" t="s">
        <v>1274</v>
      </c>
      <c r="B451" s="433">
        <v>50</v>
      </c>
    </row>
    <row r="452" spans="1:2" ht="20.100000000000001" customHeight="1">
      <c r="A452" s="432" t="s">
        <v>1275</v>
      </c>
      <c r="B452" s="433">
        <v>5297</v>
      </c>
    </row>
    <row r="453" spans="1:2" ht="20.100000000000001" customHeight="1">
      <c r="A453" s="432" t="s">
        <v>1276</v>
      </c>
      <c r="B453" s="433">
        <v>641</v>
      </c>
    </row>
    <row r="454" spans="1:2" ht="20.100000000000001" customHeight="1">
      <c r="A454" s="432" t="s">
        <v>1277</v>
      </c>
      <c r="B454" s="433">
        <v>81</v>
      </c>
    </row>
    <row r="455" spans="1:2" ht="20.100000000000001" customHeight="1">
      <c r="A455" s="432" t="s">
        <v>1278</v>
      </c>
      <c r="B455" s="433">
        <v>20</v>
      </c>
    </row>
    <row r="456" spans="1:2" ht="20.100000000000001" customHeight="1">
      <c r="A456" s="432" t="s">
        <v>1279</v>
      </c>
      <c r="B456" s="433">
        <v>20</v>
      </c>
    </row>
    <row r="457" spans="1:2" ht="20.100000000000001" customHeight="1">
      <c r="A457" s="432" t="s">
        <v>1282</v>
      </c>
      <c r="B457" s="433">
        <v>54</v>
      </c>
    </row>
    <row r="458" spans="1:2" ht="20.100000000000001" customHeight="1">
      <c r="A458" s="432" t="s">
        <v>1283</v>
      </c>
      <c r="B458" s="433">
        <v>54</v>
      </c>
    </row>
    <row r="459" spans="1:2" ht="20.100000000000001" customHeight="1">
      <c r="A459" s="432" t="s">
        <v>1284</v>
      </c>
      <c r="B459" s="433">
        <v>15394</v>
      </c>
    </row>
    <row r="460" spans="1:2" ht="20.100000000000001" customHeight="1">
      <c r="A460" s="432" t="s">
        <v>1285</v>
      </c>
      <c r="B460" s="433">
        <v>15394</v>
      </c>
    </row>
    <row r="461" spans="1:2" ht="20.100000000000001" customHeight="1">
      <c r="A461" s="432" t="s">
        <v>1287</v>
      </c>
      <c r="B461" s="433">
        <v>28</v>
      </c>
    </row>
    <row r="462" spans="1:2" ht="20.100000000000001" customHeight="1">
      <c r="A462" s="432" t="s">
        <v>1288</v>
      </c>
      <c r="B462" s="433">
        <v>14</v>
      </c>
    </row>
    <row r="463" spans="1:2" ht="20.100000000000001" customHeight="1">
      <c r="A463" s="432" t="s">
        <v>1289</v>
      </c>
      <c r="B463" s="433">
        <v>14</v>
      </c>
    </row>
    <row r="464" spans="1:2" ht="20.100000000000001" customHeight="1">
      <c r="A464" s="432" t="s">
        <v>1290</v>
      </c>
      <c r="B464" s="433">
        <v>13560</v>
      </c>
    </row>
    <row r="465" spans="1:2" ht="20.100000000000001" customHeight="1">
      <c r="A465" s="432" t="s">
        <v>1476</v>
      </c>
      <c r="B465" s="433">
        <v>7</v>
      </c>
    </row>
    <row r="466" spans="1:2" ht="20.100000000000001" customHeight="1">
      <c r="A466" s="432" t="s">
        <v>909</v>
      </c>
      <c r="B466" s="433">
        <v>7</v>
      </c>
    </row>
    <row r="467" spans="1:2" ht="20.100000000000001" customHeight="1">
      <c r="A467" s="432" t="s">
        <v>1291</v>
      </c>
      <c r="B467" s="433">
        <v>9079</v>
      </c>
    </row>
    <row r="468" spans="1:2" ht="20.100000000000001" customHeight="1">
      <c r="A468" s="432" t="s">
        <v>1292</v>
      </c>
      <c r="B468" s="433">
        <v>9079</v>
      </c>
    </row>
    <row r="469" spans="1:2" ht="20.100000000000001" customHeight="1">
      <c r="A469" s="432" t="s">
        <v>1293</v>
      </c>
      <c r="B469" s="433">
        <v>1698</v>
      </c>
    </row>
    <row r="470" spans="1:2" ht="20.100000000000001" customHeight="1">
      <c r="A470" s="432" t="s">
        <v>908</v>
      </c>
      <c r="B470" s="433">
        <v>590</v>
      </c>
    </row>
    <row r="471" spans="1:2" ht="20.100000000000001" customHeight="1">
      <c r="A471" s="432" t="s">
        <v>909</v>
      </c>
      <c r="B471" s="433">
        <v>556</v>
      </c>
    </row>
    <row r="472" spans="1:2" ht="20.100000000000001" customHeight="1">
      <c r="A472" s="432" t="s">
        <v>1294</v>
      </c>
      <c r="B472" s="433">
        <v>111</v>
      </c>
    </row>
    <row r="473" spans="1:2" ht="20.100000000000001" customHeight="1">
      <c r="A473" s="432" t="s">
        <v>915</v>
      </c>
      <c r="B473" s="433">
        <v>381</v>
      </c>
    </row>
    <row r="474" spans="1:2" ht="20.100000000000001" customHeight="1">
      <c r="A474" s="432" t="s">
        <v>1295</v>
      </c>
      <c r="B474" s="433">
        <v>60</v>
      </c>
    </row>
    <row r="475" spans="1:2" ht="20.100000000000001" customHeight="1">
      <c r="A475" s="432" t="s">
        <v>1296</v>
      </c>
      <c r="B475" s="433">
        <v>1056</v>
      </c>
    </row>
    <row r="476" spans="1:2" ht="20.100000000000001" customHeight="1">
      <c r="A476" s="432" t="s">
        <v>908</v>
      </c>
      <c r="B476" s="433">
        <v>440</v>
      </c>
    </row>
    <row r="477" spans="1:2" ht="20.100000000000001" customHeight="1">
      <c r="A477" s="432" t="s">
        <v>909</v>
      </c>
      <c r="B477" s="433">
        <v>208</v>
      </c>
    </row>
    <row r="478" spans="1:2" ht="20.100000000000001" customHeight="1">
      <c r="A478" s="432" t="s">
        <v>1297</v>
      </c>
      <c r="B478" s="433">
        <v>408</v>
      </c>
    </row>
    <row r="479" spans="1:2" ht="20.100000000000001" customHeight="1">
      <c r="A479" s="432" t="s">
        <v>1298</v>
      </c>
      <c r="B479" s="433">
        <v>1720</v>
      </c>
    </row>
    <row r="480" spans="1:2" ht="20.100000000000001" customHeight="1">
      <c r="A480" s="432" t="s">
        <v>1299</v>
      </c>
      <c r="B480" s="433">
        <v>1720</v>
      </c>
    </row>
    <row r="481" spans="1:2" ht="20.100000000000001" customHeight="1">
      <c r="A481" s="432" t="s">
        <v>86</v>
      </c>
      <c r="B481" s="433">
        <v>5823</v>
      </c>
    </row>
    <row r="482" spans="1:2" ht="20.100000000000001" customHeight="1">
      <c r="A482" s="432" t="s">
        <v>1300</v>
      </c>
      <c r="B482" s="433">
        <v>2892</v>
      </c>
    </row>
    <row r="483" spans="1:2" ht="20.100000000000001" customHeight="1">
      <c r="A483" s="432" t="s">
        <v>908</v>
      </c>
      <c r="B483" s="433">
        <v>263</v>
      </c>
    </row>
    <row r="484" spans="1:2" ht="20.100000000000001" customHeight="1">
      <c r="A484" s="432" t="s">
        <v>909</v>
      </c>
      <c r="B484" s="433">
        <v>31</v>
      </c>
    </row>
    <row r="485" spans="1:2" ht="20.100000000000001" customHeight="1">
      <c r="A485" s="432" t="s">
        <v>1301</v>
      </c>
      <c r="B485" s="433">
        <v>2598</v>
      </c>
    </row>
    <row r="486" spans="1:2" ht="20.100000000000001" customHeight="1">
      <c r="A486" s="432" t="s">
        <v>1302</v>
      </c>
      <c r="B486" s="433">
        <v>1831</v>
      </c>
    </row>
    <row r="487" spans="1:2" ht="20.100000000000001" customHeight="1">
      <c r="A487" s="432" t="s">
        <v>1303</v>
      </c>
      <c r="B487" s="433">
        <v>1831</v>
      </c>
    </row>
    <row r="488" spans="1:2" ht="20.100000000000001" customHeight="1">
      <c r="A488" s="432" t="s">
        <v>1304</v>
      </c>
      <c r="B488" s="433">
        <v>1100</v>
      </c>
    </row>
    <row r="489" spans="1:2" ht="20.100000000000001" customHeight="1">
      <c r="A489" s="432" t="s">
        <v>1305</v>
      </c>
      <c r="B489" s="433">
        <v>1100</v>
      </c>
    </row>
    <row r="490" spans="1:2" ht="20.100000000000001" customHeight="1">
      <c r="A490" s="432" t="s">
        <v>59</v>
      </c>
      <c r="B490" s="433">
        <v>422</v>
      </c>
    </row>
    <row r="491" spans="1:2" ht="20.100000000000001" customHeight="1">
      <c r="A491" s="432" t="s">
        <v>1306</v>
      </c>
      <c r="B491" s="433">
        <v>422</v>
      </c>
    </row>
    <row r="492" spans="1:2" ht="20.100000000000001" customHeight="1">
      <c r="A492" s="432" t="s">
        <v>908</v>
      </c>
      <c r="B492" s="433">
        <v>172</v>
      </c>
    </row>
    <row r="493" spans="1:2" ht="20.100000000000001" customHeight="1">
      <c r="A493" s="432" t="s">
        <v>909</v>
      </c>
      <c r="B493" s="433">
        <v>210</v>
      </c>
    </row>
    <row r="494" spans="1:2" ht="20.100000000000001" customHeight="1">
      <c r="A494" s="432" t="s">
        <v>915</v>
      </c>
      <c r="B494" s="433">
        <v>40</v>
      </c>
    </row>
    <row r="495" spans="1:2" ht="20.100000000000001" customHeight="1">
      <c r="A495" s="432" t="s">
        <v>306</v>
      </c>
      <c r="B495" s="433">
        <v>2947</v>
      </c>
    </row>
    <row r="496" spans="1:2" ht="20.100000000000001" customHeight="1">
      <c r="A496" s="432" t="s">
        <v>1309</v>
      </c>
      <c r="B496" s="433">
        <v>2673</v>
      </c>
    </row>
    <row r="497" spans="1:2" ht="20.100000000000001" customHeight="1">
      <c r="A497" s="432" t="s">
        <v>1310</v>
      </c>
      <c r="B497" s="433">
        <v>673</v>
      </c>
    </row>
    <row r="498" spans="1:2" ht="20.100000000000001" customHeight="1">
      <c r="A498" s="432" t="s">
        <v>1311</v>
      </c>
      <c r="B498" s="433">
        <v>2000</v>
      </c>
    </row>
    <row r="499" spans="1:2" ht="20.100000000000001" customHeight="1">
      <c r="A499" s="432" t="s">
        <v>1312</v>
      </c>
      <c r="B499" s="433">
        <v>234</v>
      </c>
    </row>
    <row r="500" spans="1:2" ht="20.100000000000001" customHeight="1">
      <c r="A500" s="432" t="s">
        <v>1313</v>
      </c>
      <c r="B500" s="433">
        <v>58</v>
      </c>
    </row>
    <row r="501" spans="1:2" ht="20.100000000000001" customHeight="1">
      <c r="A501" s="432" t="s">
        <v>1314</v>
      </c>
      <c r="B501" s="433">
        <v>176</v>
      </c>
    </row>
    <row r="502" spans="1:2" ht="20.100000000000001" customHeight="1">
      <c r="A502" s="432" t="s">
        <v>1315</v>
      </c>
      <c r="B502" s="433">
        <v>40</v>
      </c>
    </row>
    <row r="503" spans="1:2" ht="20.100000000000001" customHeight="1">
      <c r="A503" s="432" t="s">
        <v>1316</v>
      </c>
      <c r="B503" s="433">
        <v>40</v>
      </c>
    </row>
    <row r="504" spans="1:2" ht="20.100000000000001" customHeight="1">
      <c r="A504" s="432" t="s">
        <v>88</v>
      </c>
      <c r="B504" s="433">
        <v>43665</v>
      </c>
    </row>
    <row r="505" spans="1:2" ht="20.100000000000001" customHeight="1">
      <c r="A505" s="432" t="s">
        <v>1317</v>
      </c>
      <c r="B505" s="433">
        <v>23187</v>
      </c>
    </row>
    <row r="506" spans="1:2" ht="20.100000000000001" customHeight="1">
      <c r="A506" s="432" t="s">
        <v>1319</v>
      </c>
      <c r="B506" s="433">
        <v>310</v>
      </c>
    </row>
    <row r="507" spans="1:2" ht="20.100000000000001" customHeight="1">
      <c r="A507" s="432" t="s">
        <v>1320</v>
      </c>
      <c r="B507" s="433">
        <v>387</v>
      </c>
    </row>
    <row r="508" spans="1:2" ht="20.100000000000001" customHeight="1">
      <c r="A508" s="432" t="s">
        <v>1321</v>
      </c>
      <c r="B508" s="433">
        <v>8060</v>
      </c>
    </row>
    <row r="509" spans="1:2" ht="20.100000000000001" customHeight="1">
      <c r="A509" s="432" t="s">
        <v>1322</v>
      </c>
      <c r="B509" s="433">
        <v>5479</v>
      </c>
    </row>
    <row r="510" spans="1:2" ht="20.100000000000001" customHeight="1">
      <c r="A510" s="432" t="s">
        <v>1670</v>
      </c>
      <c r="B510" s="433">
        <v>3155</v>
      </c>
    </row>
    <row r="511" spans="1:2" ht="20.100000000000001" customHeight="1">
      <c r="A511" s="432" t="s">
        <v>1323</v>
      </c>
      <c r="B511" s="433">
        <v>5796</v>
      </c>
    </row>
    <row r="512" spans="1:2" ht="20.100000000000001" customHeight="1">
      <c r="A512" s="432" t="s">
        <v>1324</v>
      </c>
      <c r="B512" s="433">
        <v>20478</v>
      </c>
    </row>
    <row r="513" spans="1:2" ht="20.100000000000001" customHeight="1">
      <c r="A513" s="432" t="s">
        <v>1325</v>
      </c>
      <c r="B513" s="433">
        <v>20478</v>
      </c>
    </row>
    <row r="514" spans="1:2" ht="20.100000000000001" customHeight="1">
      <c r="A514" s="432" t="s">
        <v>89</v>
      </c>
      <c r="B514" s="433">
        <v>63</v>
      </c>
    </row>
    <row r="515" spans="1:2" ht="20.100000000000001" customHeight="1">
      <c r="A515" s="432" t="s">
        <v>1329</v>
      </c>
      <c r="B515" s="433">
        <v>63</v>
      </c>
    </row>
    <row r="516" spans="1:2" ht="20.100000000000001" customHeight="1">
      <c r="A516" s="432" t="s">
        <v>1330</v>
      </c>
      <c r="B516" s="433">
        <v>63</v>
      </c>
    </row>
    <row r="517" spans="1:2" ht="20.100000000000001" customHeight="1">
      <c r="A517" s="432" t="s">
        <v>304</v>
      </c>
      <c r="B517" s="433">
        <v>11631</v>
      </c>
    </row>
    <row r="518" spans="1:2" ht="20.100000000000001" customHeight="1">
      <c r="A518" s="432" t="s">
        <v>1332</v>
      </c>
      <c r="B518" s="433">
        <v>2897</v>
      </c>
    </row>
    <row r="519" spans="1:2" ht="20.100000000000001" customHeight="1">
      <c r="A519" s="432" t="s">
        <v>908</v>
      </c>
      <c r="B519" s="433">
        <v>870</v>
      </c>
    </row>
    <row r="520" spans="1:2" ht="20.100000000000001" customHeight="1">
      <c r="A520" s="432" t="s">
        <v>1333</v>
      </c>
      <c r="B520" s="433">
        <v>50</v>
      </c>
    </row>
    <row r="521" spans="1:2" ht="20.100000000000001" customHeight="1">
      <c r="A521" s="432" t="s">
        <v>1334</v>
      </c>
      <c r="B521" s="433">
        <v>494</v>
      </c>
    </row>
    <row r="522" spans="1:2" ht="20.100000000000001" customHeight="1">
      <c r="A522" s="432" t="s">
        <v>1335</v>
      </c>
      <c r="B522" s="433">
        <v>669</v>
      </c>
    </row>
    <row r="523" spans="1:2" ht="20.100000000000001" customHeight="1">
      <c r="A523" s="432" t="s">
        <v>915</v>
      </c>
      <c r="B523" s="433">
        <v>699</v>
      </c>
    </row>
    <row r="524" spans="1:2" ht="20.100000000000001" customHeight="1">
      <c r="A524" s="432" t="s">
        <v>1336</v>
      </c>
      <c r="B524" s="433">
        <v>115</v>
      </c>
    </row>
    <row r="525" spans="1:2" ht="20.100000000000001" customHeight="1">
      <c r="A525" s="432" t="s">
        <v>1337</v>
      </c>
      <c r="B525" s="433">
        <v>7288</v>
      </c>
    </row>
    <row r="526" spans="1:2" ht="20.100000000000001" customHeight="1">
      <c r="A526" s="432" t="s">
        <v>908</v>
      </c>
      <c r="B526" s="433">
        <v>3163</v>
      </c>
    </row>
    <row r="527" spans="1:2" ht="20.100000000000001" customHeight="1">
      <c r="A527" s="432" t="s">
        <v>909</v>
      </c>
      <c r="B527" s="433">
        <v>15</v>
      </c>
    </row>
    <row r="528" spans="1:2" ht="20.100000000000001" customHeight="1">
      <c r="A528" s="432" t="s">
        <v>1338</v>
      </c>
      <c r="B528" s="433">
        <v>4014</v>
      </c>
    </row>
    <row r="529" spans="1:2" ht="20.100000000000001" customHeight="1">
      <c r="A529" s="432" t="s">
        <v>1339</v>
      </c>
      <c r="B529" s="433">
        <v>96</v>
      </c>
    </row>
    <row r="530" spans="1:2" ht="20.100000000000001" customHeight="1">
      <c r="A530" s="432" t="s">
        <v>1340</v>
      </c>
      <c r="B530" s="433">
        <v>1129</v>
      </c>
    </row>
    <row r="531" spans="1:2" ht="20.100000000000001" customHeight="1">
      <c r="A531" s="432" t="s">
        <v>1341</v>
      </c>
      <c r="B531" s="433">
        <v>1120</v>
      </c>
    </row>
    <row r="532" spans="1:2" ht="20.100000000000001" customHeight="1">
      <c r="A532" s="432" t="s">
        <v>1342</v>
      </c>
      <c r="B532" s="433">
        <v>9</v>
      </c>
    </row>
    <row r="533" spans="1:2" ht="20.100000000000001" customHeight="1">
      <c r="A533" s="432" t="s">
        <v>1343</v>
      </c>
      <c r="B533" s="433">
        <v>307</v>
      </c>
    </row>
    <row r="534" spans="1:2" ht="20.100000000000001" customHeight="1">
      <c r="A534" s="432" t="s">
        <v>1344</v>
      </c>
      <c r="B534" s="433">
        <v>42</v>
      </c>
    </row>
    <row r="535" spans="1:2" ht="20.100000000000001" customHeight="1">
      <c r="A535" s="432" t="s">
        <v>1477</v>
      </c>
      <c r="B535" s="433">
        <v>265</v>
      </c>
    </row>
    <row r="536" spans="1:2" ht="20.100000000000001" customHeight="1">
      <c r="A536" s="432" t="s">
        <v>1345</v>
      </c>
      <c r="B536" s="433">
        <v>10</v>
      </c>
    </row>
    <row r="537" spans="1:2" ht="20.100000000000001" customHeight="1">
      <c r="A537" s="432" t="s">
        <v>1346</v>
      </c>
      <c r="B537" s="433">
        <v>10</v>
      </c>
    </row>
    <row r="538" spans="1:2" ht="20.100000000000001" customHeight="1">
      <c r="A538" s="432" t="s">
        <v>90</v>
      </c>
      <c r="B538" s="433">
        <v>29194</v>
      </c>
    </row>
    <row r="539" spans="1:2" ht="20.100000000000001" customHeight="1">
      <c r="A539" s="432" t="s">
        <v>1347</v>
      </c>
      <c r="B539" s="433">
        <v>39193</v>
      </c>
    </row>
    <row r="540" spans="1:2" ht="20.100000000000001" customHeight="1">
      <c r="A540" s="432" t="s">
        <v>1348</v>
      </c>
      <c r="B540" s="433">
        <v>39193</v>
      </c>
    </row>
    <row r="541" spans="1:2" ht="20.100000000000001" customHeight="1">
      <c r="A541" s="432" t="s">
        <v>1669</v>
      </c>
      <c r="B541" s="433">
        <v>39008</v>
      </c>
    </row>
    <row r="542" spans="1:2" ht="20.100000000000001" customHeight="1">
      <c r="A542" s="432" t="s">
        <v>1349</v>
      </c>
      <c r="B542" s="433">
        <v>185</v>
      </c>
    </row>
    <row r="543" spans="1:2" ht="20.100000000000001" customHeight="1">
      <c r="A543" s="432" t="s">
        <v>92</v>
      </c>
      <c r="B543" s="433">
        <v>21646</v>
      </c>
    </row>
    <row r="544" spans="1:2" ht="20.100000000000001" customHeight="1">
      <c r="A544" s="432" t="s">
        <v>1350</v>
      </c>
      <c r="B544" s="433">
        <v>21646</v>
      </c>
    </row>
    <row r="545" spans="1:2" ht="20.100000000000001" customHeight="1">
      <c r="A545" s="432" t="s">
        <v>1351</v>
      </c>
      <c r="B545" s="433">
        <v>21646</v>
      </c>
    </row>
    <row r="546" spans="1:2" ht="20.100000000000001" customHeight="1">
      <c r="A546" s="432" t="s">
        <v>288</v>
      </c>
      <c r="B546" s="433">
        <v>6</v>
      </c>
    </row>
    <row r="547" spans="1:2" ht="20.100000000000001" customHeight="1" thickBot="1">
      <c r="A547" s="544" t="s">
        <v>1353</v>
      </c>
      <c r="B547" s="545">
        <v>6</v>
      </c>
    </row>
    <row r="548" spans="1:2" ht="20.100000000000001" customHeight="1"/>
    <row r="549" spans="1:2" ht="20.100000000000001" customHeight="1"/>
    <row r="550" spans="1:2" ht="20.100000000000001" customHeight="1"/>
    <row r="551" spans="1:2" ht="20.100000000000001" customHeight="1"/>
    <row r="552" spans="1:2" ht="20.100000000000001" customHeight="1"/>
    <row r="553" spans="1:2" ht="20.100000000000001" customHeight="1"/>
    <row r="554" spans="1:2" ht="20.100000000000001" customHeight="1"/>
    <row r="555" spans="1:2" ht="20.100000000000001" customHeight="1"/>
    <row r="556" spans="1:2" ht="20.100000000000001" customHeight="1"/>
    <row r="557" spans="1:2" ht="20.100000000000001" customHeight="1"/>
    <row r="558" spans="1:2" ht="20.100000000000001" customHeight="1"/>
    <row r="559" spans="1:2" ht="20.100000000000001" customHeight="1"/>
    <row r="560" spans="1:2"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sheetData>
  <mergeCells count="3">
    <mergeCell ref="A1:B1"/>
    <mergeCell ref="A2:B2"/>
    <mergeCell ref="A3:B3"/>
  </mergeCells>
  <phoneticPr fontId="1" type="noConversion"/>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1"/>
  <sheetViews>
    <sheetView workbookViewId="0">
      <selection activeCell="E20" sqref="E20"/>
    </sheetView>
  </sheetViews>
  <sheetFormatPr defaultColWidth="9" defaultRowHeight="12.75"/>
  <cols>
    <col min="1" max="1" width="34" style="434" customWidth="1"/>
    <col min="2" max="4" width="16.375" style="454" customWidth="1"/>
    <col min="5" max="5" width="16.5" style="434" customWidth="1"/>
    <col min="6" max="16384" width="9" style="434"/>
  </cols>
  <sheetData>
    <row r="1" spans="1:6" ht="18.75">
      <c r="A1" s="646" t="s">
        <v>1548</v>
      </c>
      <c r="B1" s="646"/>
      <c r="C1" s="646"/>
      <c r="D1" s="646"/>
    </row>
    <row r="2" spans="1:6" ht="24">
      <c r="A2" s="649" t="s">
        <v>1636</v>
      </c>
      <c r="B2" s="649"/>
      <c r="C2" s="649"/>
      <c r="D2" s="649"/>
    </row>
    <row r="3" spans="1:6" ht="14.25">
      <c r="A3" s="671" t="s">
        <v>1595</v>
      </c>
      <c r="B3" s="671"/>
      <c r="C3" s="671"/>
      <c r="D3" s="671"/>
    </row>
    <row r="4" spans="1:6" ht="14.25" thickBot="1">
      <c r="A4" s="672"/>
      <c r="B4" s="672"/>
      <c r="C4" s="672"/>
      <c r="D4" s="435" t="s">
        <v>903</v>
      </c>
    </row>
    <row r="5" spans="1:6" s="436" customFormat="1">
      <c r="A5" s="673" t="s">
        <v>1479</v>
      </c>
      <c r="B5" s="675" t="s">
        <v>1480</v>
      </c>
      <c r="C5" s="675"/>
      <c r="D5" s="676"/>
    </row>
    <row r="6" spans="1:6" s="436" customFormat="1">
      <c r="A6" s="674"/>
      <c r="B6" s="437" t="s">
        <v>1481</v>
      </c>
      <c r="C6" s="437" t="s">
        <v>1482</v>
      </c>
      <c r="D6" s="438" t="s">
        <v>1483</v>
      </c>
    </row>
    <row r="7" spans="1:6">
      <c r="A7" s="439" t="s">
        <v>1484</v>
      </c>
      <c r="B7" s="440">
        <f>C7+D7</f>
        <v>990844</v>
      </c>
      <c r="C7" s="440">
        <f>SUM(C8:C31)</f>
        <v>465261</v>
      </c>
      <c r="D7" s="441">
        <f>SUM(D8:D31)</f>
        <v>525583</v>
      </c>
    </row>
    <row r="8" spans="1:6">
      <c r="A8" s="442" t="s">
        <v>77</v>
      </c>
      <c r="B8" s="443">
        <f>SUM(C8:D8)</f>
        <v>72550</v>
      </c>
      <c r="C8" s="443">
        <v>32660</v>
      </c>
      <c r="D8" s="444">
        <v>39890</v>
      </c>
      <c r="F8" s="445"/>
    </row>
    <row r="9" spans="1:6">
      <c r="A9" s="442" t="s">
        <v>78</v>
      </c>
      <c r="B9" s="443">
        <f t="shared" ref="B9:B31" si="0">SUM(C9:D9)</f>
        <v>2194</v>
      </c>
      <c r="C9" s="443">
        <v>0</v>
      </c>
      <c r="D9" s="444">
        <v>2194</v>
      </c>
      <c r="F9" s="445"/>
    </row>
    <row r="10" spans="1:6">
      <c r="A10" s="442" t="s">
        <v>79</v>
      </c>
      <c r="B10" s="443">
        <f t="shared" si="0"/>
        <v>89020</v>
      </c>
      <c r="C10" s="443">
        <v>53626</v>
      </c>
      <c r="D10" s="444">
        <v>35394</v>
      </c>
      <c r="F10" s="445"/>
    </row>
    <row r="11" spans="1:6">
      <c r="A11" s="442" t="s">
        <v>80</v>
      </c>
      <c r="B11" s="443">
        <f t="shared" si="0"/>
        <v>264472</v>
      </c>
      <c r="C11" s="443">
        <v>186738</v>
      </c>
      <c r="D11" s="444">
        <v>77734</v>
      </c>
      <c r="F11" s="445"/>
    </row>
    <row r="12" spans="1:6">
      <c r="A12" s="442" t="s">
        <v>58</v>
      </c>
      <c r="B12" s="443">
        <f t="shared" si="0"/>
        <v>7092</v>
      </c>
      <c r="C12" s="443">
        <v>600</v>
      </c>
      <c r="D12" s="444">
        <v>6492</v>
      </c>
      <c r="F12" s="445"/>
    </row>
    <row r="13" spans="1:6">
      <c r="A13" s="446" t="s">
        <v>1039</v>
      </c>
      <c r="B13" s="443">
        <f t="shared" si="0"/>
        <v>10325</v>
      </c>
      <c r="C13" s="443">
        <v>4292</v>
      </c>
      <c r="D13" s="447">
        <v>6033</v>
      </c>
      <c r="F13" s="445"/>
    </row>
    <row r="14" spans="1:6">
      <c r="A14" s="446" t="s">
        <v>81</v>
      </c>
      <c r="B14" s="443">
        <f t="shared" si="0"/>
        <v>125361</v>
      </c>
      <c r="C14" s="443">
        <v>83683</v>
      </c>
      <c r="D14" s="447">
        <v>41678</v>
      </c>
      <c r="F14" s="445"/>
    </row>
    <row r="15" spans="1:6">
      <c r="A15" s="446" t="s">
        <v>1485</v>
      </c>
      <c r="B15" s="443">
        <f t="shared" si="0"/>
        <v>87406</v>
      </c>
      <c r="C15" s="443">
        <v>44996</v>
      </c>
      <c r="D15" s="447">
        <v>42410</v>
      </c>
      <c r="F15" s="445"/>
    </row>
    <row r="16" spans="1:6">
      <c r="A16" s="446" t="s">
        <v>82</v>
      </c>
      <c r="B16" s="443">
        <f t="shared" si="0"/>
        <v>12627</v>
      </c>
      <c r="C16" s="443">
        <v>1821</v>
      </c>
      <c r="D16" s="447">
        <v>10806</v>
      </c>
      <c r="F16" s="445"/>
    </row>
    <row r="17" spans="1:6">
      <c r="A17" s="446" t="s">
        <v>83</v>
      </c>
      <c r="B17" s="443">
        <f t="shared" si="0"/>
        <v>73306</v>
      </c>
      <c r="C17" s="443">
        <v>14591</v>
      </c>
      <c r="D17" s="447">
        <v>58715</v>
      </c>
      <c r="F17" s="445"/>
    </row>
    <row r="18" spans="1:6">
      <c r="A18" s="448" t="s">
        <v>84</v>
      </c>
      <c r="B18" s="449">
        <f t="shared" si="0"/>
        <v>45242</v>
      </c>
      <c r="C18" s="443">
        <v>10633</v>
      </c>
      <c r="D18" s="450">
        <v>34609</v>
      </c>
      <c r="F18" s="445"/>
    </row>
    <row r="19" spans="1:6">
      <c r="A19" s="448" t="s">
        <v>85</v>
      </c>
      <c r="B19" s="449">
        <f t="shared" si="0"/>
        <v>33099</v>
      </c>
      <c r="C19" s="443">
        <v>3797</v>
      </c>
      <c r="D19" s="450">
        <v>29302</v>
      </c>
      <c r="F19" s="445"/>
    </row>
    <row r="20" spans="1:6">
      <c r="A20" s="448" t="s">
        <v>1290</v>
      </c>
      <c r="B20" s="449">
        <f t="shared" si="0"/>
        <v>13560</v>
      </c>
      <c r="C20" s="443">
        <v>1497</v>
      </c>
      <c r="D20" s="450">
        <v>12063</v>
      </c>
      <c r="F20" s="445"/>
    </row>
    <row r="21" spans="1:6">
      <c r="A21" s="448" t="s">
        <v>86</v>
      </c>
      <c r="B21" s="449">
        <f t="shared" si="0"/>
        <v>5823</v>
      </c>
      <c r="C21" s="443">
        <v>263</v>
      </c>
      <c r="D21" s="450">
        <v>5560</v>
      </c>
      <c r="F21" s="445"/>
    </row>
    <row r="22" spans="1:6">
      <c r="A22" s="448" t="s">
        <v>59</v>
      </c>
      <c r="B22" s="449">
        <f t="shared" si="0"/>
        <v>422</v>
      </c>
      <c r="C22" s="443">
        <v>212</v>
      </c>
      <c r="D22" s="450">
        <v>210</v>
      </c>
      <c r="F22" s="445"/>
    </row>
    <row r="23" spans="1:6">
      <c r="A23" s="448" t="s">
        <v>87</v>
      </c>
      <c r="B23" s="449">
        <f t="shared" si="0"/>
        <v>0</v>
      </c>
      <c r="C23" s="443">
        <v>0</v>
      </c>
      <c r="D23" s="450">
        <v>0</v>
      </c>
      <c r="F23" s="445"/>
    </row>
    <row r="24" spans="1:6">
      <c r="A24" s="448" t="s">
        <v>1486</v>
      </c>
      <c r="B24" s="449">
        <f t="shared" si="0"/>
        <v>2947</v>
      </c>
      <c r="C24" s="443">
        <v>642</v>
      </c>
      <c r="D24" s="450">
        <v>2305</v>
      </c>
      <c r="F24" s="445"/>
    </row>
    <row r="25" spans="1:6">
      <c r="A25" s="448" t="s">
        <v>88</v>
      </c>
      <c r="B25" s="449">
        <f t="shared" si="0"/>
        <v>43665</v>
      </c>
      <c r="C25" s="443">
        <v>20478</v>
      </c>
      <c r="D25" s="450">
        <v>23187</v>
      </c>
      <c r="F25" s="445"/>
    </row>
    <row r="26" spans="1:6">
      <c r="A26" s="448" t="s">
        <v>89</v>
      </c>
      <c r="B26" s="449">
        <f t="shared" si="0"/>
        <v>63</v>
      </c>
      <c r="C26" s="443">
        <v>0</v>
      </c>
      <c r="D26" s="450">
        <v>63</v>
      </c>
      <c r="F26" s="445"/>
    </row>
    <row r="27" spans="1:6">
      <c r="A27" s="448" t="s">
        <v>304</v>
      </c>
      <c r="B27" s="449">
        <f t="shared" si="0"/>
        <v>11631</v>
      </c>
      <c r="C27" s="443">
        <v>4732</v>
      </c>
      <c r="D27" s="450">
        <v>6899</v>
      </c>
      <c r="F27" s="445"/>
    </row>
    <row r="28" spans="1:6">
      <c r="A28" s="448" t="s">
        <v>90</v>
      </c>
      <c r="B28" s="449">
        <f t="shared" si="0"/>
        <v>29194</v>
      </c>
      <c r="C28" s="443">
        <v>0</v>
      </c>
      <c r="D28" s="450">
        <v>29194</v>
      </c>
      <c r="F28" s="445"/>
    </row>
    <row r="29" spans="1:6">
      <c r="A29" s="448" t="s">
        <v>91</v>
      </c>
      <c r="B29" s="449">
        <f t="shared" si="0"/>
        <v>39193</v>
      </c>
      <c r="C29" s="443">
        <v>0</v>
      </c>
      <c r="D29" s="450">
        <v>39193</v>
      </c>
      <c r="F29" s="445"/>
    </row>
    <row r="30" spans="1:6">
      <c r="A30" s="448" t="s">
        <v>92</v>
      </c>
      <c r="B30" s="449">
        <f t="shared" si="0"/>
        <v>21646</v>
      </c>
      <c r="C30" s="443">
        <v>0</v>
      </c>
      <c r="D30" s="450">
        <v>21646</v>
      </c>
      <c r="F30" s="445"/>
    </row>
    <row r="31" spans="1:6" ht="13.5" thickBot="1">
      <c r="A31" s="451" t="s">
        <v>288</v>
      </c>
      <c r="B31" s="452">
        <f t="shared" si="0"/>
        <v>6</v>
      </c>
      <c r="C31" s="487">
        <v>0</v>
      </c>
      <c r="D31" s="453">
        <v>6</v>
      </c>
      <c r="F31" s="445"/>
    </row>
  </sheetData>
  <mergeCells count="6">
    <mergeCell ref="A1:D1"/>
    <mergeCell ref="A2:D2"/>
    <mergeCell ref="A3:D3"/>
    <mergeCell ref="A4:C4"/>
    <mergeCell ref="A5:A6"/>
    <mergeCell ref="B5:D5"/>
  </mergeCells>
  <phoneticPr fontId="1" type="noConversion"/>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30"/>
  <sheetViews>
    <sheetView workbookViewId="0">
      <selection activeCell="C11" sqref="C11"/>
    </sheetView>
  </sheetViews>
  <sheetFormatPr defaultColWidth="21.5" defaultRowHeight="14.25"/>
  <cols>
    <col min="1" max="1" width="45.25" style="1" customWidth="1"/>
    <col min="2" max="2" width="28.5" style="1" customWidth="1"/>
    <col min="3" max="16384" width="21.5" style="1"/>
  </cols>
  <sheetData>
    <row r="1" spans="1:2" ht="23.25" customHeight="1">
      <c r="A1" s="646" t="s">
        <v>1549</v>
      </c>
      <c r="B1" s="646"/>
    </row>
    <row r="2" spans="1:2" s="404" customFormat="1" ht="30.75" customHeight="1">
      <c r="A2" s="677" t="s">
        <v>1639</v>
      </c>
      <c r="B2" s="677"/>
    </row>
    <row r="3" spans="1:2" s="404" customFormat="1" ht="21" customHeight="1">
      <c r="A3" s="678" t="s">
        <v>1591</v>
      </c>
      <c r="B3" s="678"/>
    </row>
    <row r="4" spans="1:2" ht="21.95" customHeight="1" thickBot="1">
      <c r="A4" s="395"/>
      <c r="B4" s="455" t="s">
        <v>903</v>
      </c>
    </row>
    <row r="5" spans="1:2" ht="20.100000000000001" customHeight="1">
      <c r="A5" s="302" t="s">
        <v>1487</v>
      </c>
      <c r="B5" s="456" t="s">
        <v>1488</v>
      </c>
    </row>
    <row r="6" spans="1:2" ht="20.100000000000001" customHeight="1">
      <c r="A6" s="457" t="s">
        <v>1489</v>
      </c>
      <c r="B6" s="458">
        <f>B7+B12+B23+B26</f>
        <v>465261</v>
      </c>
    </row>
    <row r="7" spans="1:2" ht="20.100000000000001" customHeight="1">
      <c r="A7" s="459" t="s">
        <v>1495</v>
      </c>
      <c r="B7" s="305">
        <f>SUM(B8:B11)</f>
        <v>102050</v>
      </c>
    </row>
    <row r="8" spans="1:2" ht="20.100000000000001" customHeight="1">
      <c r="A8" s="460" t="s">
        <v>1491</v>
      </c>
      <c r="B8" s="305">
        <v>72309</v>
      </c>
    </row>
    <row r="9" spans="1:2" ht="20.100000000000001" customHeight="1">
      <c r="A9" s="460" t="s">
        <v>1492</v>
      </c>
      <c r="B9" s="305">
        <v>20158</v>
      </c>
    </row>
    <row r="10" spans="1:2" ht="20.100000000000001" customHeight="1">
      <c r="A10" s="460" t="s">
        <v>1493</v>
      </c>
      <c r="B10" s="305">
        <v>8516</v>
      </c>
    </row>
    <row r="11" spans="1:2" ht="20.100000000000001" customHeight="1">
      <c r="A11" s="460" t="s">
        <v>1494</v>
      </c>
      <c r="B11" s="305">
        <v>1067</v>
      </c>
    </row>
    <row r="12" spans="1:2" ht="20.100000000000001" customHeight="1">
      <c r="A12" s="461" t="s">
        <v>1496</v>
      </c>
      <c r="B12" s="305">
        <f>SUM(B13:B22)</f>
        <v>36729</v>
      </c>
    </row>
    <row r="13" spans="1:2" ht="20.100000000000001" customHeight="1">
      <c r="A13" s="462" t="s">
        <v>1497</v>
      </c>
      <c r="B13" s="305">
        <v>23946</v>
      </c>
    </row>
    <row r="14" spans="1:2" ht="20.100000000000001" customHeight="1">
      <c r="A14" s="462" t="s">
        <v>1498</v>
      </c>
      <c r="B14" s="305">
        <v>121</v>
      </c>
    </row>
    <row r="15" spans="1:2" ht="20.100000000000001" customHeight="1">
      <c r="A15" s="462" t="s">
        <v>1499</v>
      </c>
      <c r="B15" s="305">
        <v>417</v>
      </c>
    </row>
    <row r="16" spans="1:2" ht="20.100000000000001" customHeight="1">
      <c r="A16" s="462" t="s">
        <v>1500</v>
      </c>
      <c r="B16" s="305">
        <v>111</v>
      </c>
    </row>
    <row r="17" spans="1:2" ht="20.100000000000001" customHeight="1">
      <c r="A17" s="462" t="s">
        <v>1501</v>
      </c>
      <c r="B17" s="305">
        <v>1379</v>
      </c>
    </row>
    <row r="18" spans="1:2" ht="20.100000000000001" customHeight="1">
      <c r="A18" s="462" t="s">
        <v>1502</v>
      </c>
      <c r="B18" s="305">
        <v>282</v>
      </c>
    </row>
    <row r="19" spans="1:2" ht="20.100000000000001" customHeight="1">
      <c r="A19" s="462" t="s">
        <v>1503</v>
      </c>
      <c r="B19" s="305">
        <v>0</v>
      </c>
    </row>
    <row r="20" spans="1:2" ht="20.100000000000001" customHeight="1">
      <c r="A20" s="462" t="s">
        <v>1504</v>
      </c>
      <c r="B20" s="307">
        <v>3047</v>
      </c>
    </row>
    <row r="21" spans="1:2" ht="20.100000000000001" customHeight="1">
      <c r="A21" s="462" t="s">
        <v>1505</v>
      </c>
      <c r="B21" s="305">
        <v>709</v>
      </c>
    </row>
    <row r="22" spans="1:2" ht="20.100000000000001" customHeight="1">
      <c r="A22" s="462" t="s">
        <v>1506</v>
      </c>
      <c r="B22" s="305">
        <v>6717</v>
      </c>
    </row>
    <row r="23" spans="1:2" ht="20.100000000000001" customHeight="1">
      <c r="A23" s="472" t="s">
        <v>1507</v>
      </c>
      <c r="B23" s="305">
        <f>SUM(B24:B25)</f>
        <v>290874</v>
      </c>
    </row>
    <row r="24" spans="1:2" ht="20.100000000000001" customHeight="1">
      <c r="A24" s="462" t="s">
        <v>1508</v>
      </c>
      <c r="B24" s="305">
        <v>240010</v>
      </c>
    </row>
    <row r="25" spans="1:2" ht="20.100000000000001" customHeight="1">
      <c r="A25" s="462" t="s">
        <v>1509</v>
      </c>
      <c r="B25" s="305">
        <v>50864</v>
      </c>
    </row>
    <row r="26" spans="1:2" ht="20.100000000000001" customHeight="1">
      <c r="A26" s="461" t="s">
        <v>1510</v>
      </c>
      <c r="B26" s="305">
        <f>SUM(B27:B30)</f>
        <v>35608</v>
      </c>
    </row>
    <row r="27" spans="1:2" ht="20.100000000000001" customHeight="1">
      <c r="A27" s="462" t="s">
        <v>1511</v>
      </c>
      <c r="B27" s="305">
        <v>35509</v>
      </c>
    </row>
    <row r="28" spans="1:2" ht="20.100000000000001" customHeight="1">
      <c r="A28" s="462" t="s">
        <v>1512</v>
      </c>
      <c r="B28" s="305">
        <v>0</v>
      </c>
    </row>
    <row r="29" spans="1:2" ht="20.100000000000001" customHeight="1">
      <c r="A29" s="462" t="s">
        <v>1513</v>
      </c>
      <c r="B29" s="305">
        <v>0</v>
      </c>
    </row>
    <row r="30" spans="1:2" ht="20.100000000000001" customHeight="1" thickBot="1">
      <c r="A30" s="463" t="s">
        <v>1514</v>
      </c>
      <c r="B30" s="473">
        <v>99</v>
      </c>
    </row>
  </sheetData>
  <mergeCells count="3">
    <mergeCell ref="A1:B1"/>
    <mergeCell ref="A2:B2"/>
    <mergeCell ref="A3:B3"/>
  </mergeCells>
  <phoneticPr fontId="1" type="noConversion"/>
  <pageMargins left="0.70866141732283472" right="0.70866141732283472" top="0.74803149606299213" bottom="0.74803149606299213" header="0.31496062992125984" footer="0.31496062992125984"/>
  <pageSetup paperSize="9" orientation="portrait" r:id="rId1"/>
  <headerFoot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7030A0"/>
  </sheetPr>
  <dimension ref="A1:E104"/>
  <sheetViews>
    <sheetView showZeros="0" zoomScaleNormal="100" workbookViewId="0">
      <selection activeCell="L45" sqref="L45"/>
    </sheetView>
  </sheetViews>
  <sheetFormatPr defaultRowHeight="14.25"/>
  <cols>
    <col min="1" max="1" width="50.25" style="8" customWidth="1"/>
    <col min="2" max="2" width="14.875" style="8" customWidth="1"/>
    <col min="3" max="3" width="28" style="9" customWidth="1"/>
    <col min="4" max="4" width="15.625" style="9" customWidth="1"/>
    <col min="5" max="16384" width="9" style="9"/>
  </cols>
  <sheetData>
    <row r="1" spans="1:4" ht="20.25" customHeight="1">
      <c r="A1" s="646" t="s">
        <v>485</v>
      </c>
      <c r="B1" s="646"/>
      <c r="C1" s="646"/>
      <c r="D1" s="646"/>
    </row>
    <row r="2" spans="1:4" ht="24">
      <c r="A2" s="649" t="s">
        <v>1640</v>
      </c>
      <c r="B2" s="649"/>
      <c r="C2" s="649"/>
      <c r="D2" s="649"/>
    </row>
    <row r="3" spans="1:4" ht="20.25" customHeight="1" thickBot="1">
      <c r="A3" s="679"/>
      <c r="B3" s="679"/>
      <c r="D3" s="48" t="s">
        <v>234</v>
      </c>
    </row>
    <row r="4" spans="1:4" ht="24" customHeight="1">
      <c r="A4" s="302" t="s">
        <v>235</v>
      </c>
      <c r="B4" s="303" t="s">
        <v>236</v>
      </c>
      <c r="C4" s="303" t="s">
        <v>237</v>
      </c>
      <c r="D4" s="304" t="s">
        <v>236</v>
      </c>
    </row>
    <row r="5" spans="1:4" ht="20.100000000000001" customHeight="1">
      <c r="A5" s="270" t="s">
        <v>391</v>
      </c>
      <c r="B5" s="176">
        <f>B6+B11+B32</f>
        <v>282094</v>
      </c>
      <c r="C5" s="175" t="s">
        <v>392</v>
      </c>
      <c r="D5" s="305">
        <f>D6+D35</f>
        <v>72498</v>
      </c>
    </row>
    <row r="6" spans="1:4" ht="20.100000000000001" customHeight="1">
      <c r="A6" s="270" t="s">
        <v>357</v>
      </c>
      <c r="B6" s="176">
        <f>SUM(B7:B10)</f>
        <v>78545</v>
      </c>
      <c r="C6" s="175" t="s">
        <v>271</v>
      </c>
      <c r="D6" s="305">
        <f>SUM(D7:D8)</f>
        <v>65013</v>
      </c>
    </row>
    <row r="7" spans="1:4" ht="20.100000000000001" customHeight="1">
      <c r="A7" s="306" t="s">
        <v>399</v>
      </c>
      <c r="B7" s="176">
        <v>5684</v>
      </c>
      <c r="C7" s="177" t="s">
        <v>410</v>
      </c>
      <c r="D7" s="305">
        <v>63969</v>
      </c>
    </row>
    <row r="8" spans="1:4" ht="20.100000000000001" customHeight="1">
      <c r="A8" s="306" t="s">
        <v>400</v>
      </c>
      <c r="B8" s="176">
        <v>10867</v>
      </c>
      <c r="C8" s="178" t="s">
        <v>411</v>
      </c>
      <c r="D8" s="305">
        <v>1044</v>
      </c>
    </row>
    <row r="9" spans="1:4" ht="20.100000000000001" customHeight="1">
      <c r="A9" s="306" t="s">
        <v>398</v>
      </c>
      <c r="B9" s="176">
        <v>4842</v>
      </c>
      <c r="C9" s="178"/>
      <c r="D9" s="305"/>
    </row>
    <row r="10" spans="1:4" ht="20.100000000000001" customHeight="1">
      <c r="A10" s="306" t="s">
        <v>401</v>
      </c>
      <c r="B10" s="176">
        <v>57152</v>
      </c>
      <c r="C10" s="178"/>
      <c r="D10" s="305"/>
    </row>
    <row r="11" spans="1:4" ht="20.100000000000001" customHeight="1">
      <c r="A11" s="270" t="s">
        <v>358</v>
      </c>
      <c r="B11" s="176">
        <f>SUM(B12:B18,B31)</f>
        <v>186616</v>
      </c>
      <c r="C11" s="178"/>
      <c r="D11" s="305"/>
    </row>
    <row r="12" spans="1:4" ht="20.100000000000001" customHeight="1">
      <c r="A12" s="306" t="s">
        <v>359</v>
      </c>
      <c r="B12" s="176">
        <v>2675</v>
      </c>
      <c r="C12" s="178"/>
      <c r="D12" s="305"/>
    </row>
    <row r="13" spans="1:4" ht="20.100000000000001" customHeight="1">
      <c r="A13" s="306" t="s">
        <v>360</v>
      </c>
      <c r="B13" s="176">
        <v>20048</v>
      </c>
      <c r="C13" s="178"/>
      <c r="D13" s="305"/>
    </row>
    <row r="14" spans="1:4" ht="20.100000000000001" customHeight="1">
      <c r="A14" s="306" t="s">
        <v>361</v>
      </c>
      <c r="B14" s="176">
        <v>6271</v>
      </c>
      <c r="C14" s="178"/>
      <c r="D14" s="305"/>
    </row>
    <row r="15" spans="1:4" ht="20.100000000000001" customHeight="1">
      <c r="A15" s="306" t="s">
        <v>471</v>
      </c>
      <c r="B15" s="176">
        <v>2205</v>
      </c>
      <c r="C15" s="178"/>
      <c r="D15" s="305"/>
    </row>
    <row r="16" spans="1:4" ht="20.100000000000001" customHeight="1">
      <c r="A16" s="256" t="s">
        <v>362</v>
      </c>
      <c r="B16" s="45">
        <v>15123</v>
      </c>
      <c r="C16" s="123"/>
      <c r="D16" s="307"/>
    </row>
    <row r="17" spans="1:4" ht="20.100000000000001" customHeight="1">
      <c r="A17" s="256" t="s">
        <v>363</v>
      </c>
      <c r="B17" s="45">
        <v>14660</v>
      </c>
      <c r="C17" s="123"/>
      <c r="D17" s="307"/>
    </row>
    <row r="18" spans="1:4" ht="20.100000000000001" customHeight="1">
      <c r="A18" s="256" t="s">
        <v>364</v>
      </c>
      <c r="B18" s="45">
        <f>SUM(B19:B30)</f>
        <v>124813</v>
      </c>
      <c r="C18" s="123"/>
      <c r="D18" s="307"/>
    </row>
    <row r="19" spans="1:4" ht="20.100000000000001" customHeight="1">
      <c r="A19" s="130" t="s">
        <v>366</v>
      </c>
      <c r="B19" s="45">
        <v>2748</v>
      </c>
      <c r="C19" s="123"/>
      <c r="D19" s="307"/>
    </row>
    <row r="20" spans="1:4" ht="20.100000000000001" customHeight="1">
      <c r="A20" s="130" t="s">
        <v>367</v>
      </c>
      <c r="B20" s="45">
        <v>24535</v>
      </c>
      <c r="C20" s="123"/>
      <c r="D20" s="307"/>
    </row>
    <row r="21" spans="1:4" ht="20.100000000000001" customHeight="1">
      <c r="A21" s="130" t="s">
        <v>408</v>
      </c>
      <c r="B21" s="45">
        <v>343</v>
      </c>
      <c r="C21" s="123"/>
      <c r="D21" s="307"/>
    </row>
    <row r="22" spans="1:4" ht="20.100000000000001" customHeight="1">
      <c r="A22" s="130" t="s">
        <v>368</v>
      </c>
      <c r="B22" s="45">
        <v>28456</v>
      </c>
      <c r="C22" s="123"/>
      <c r="D22" s="307"/>
    </row>
    <row r="23" spans="1:4" ht="20.100000000000001" customHeight="1">
      <c r="A23" s="130" t="s">
        <v>369</v>
      </c>
      <c r="B23" s="45">
        <v>19395</v>
      </c>
      <c r="C23" s="123"/>
      <c r="D23" s="307"/>
    </row>
    <row r="24" spans="1:4" ht="20.100000000000001" customHeight="1">
      <c r="A24" s="130" t="s">
        <v>370</v>
      </c>
      <c r="B24" s="45">
        <v>9297</v>
      </c>
      <c r="C24" s="123"/>
      <c r="D24" s="307"/>
    </row>
    <row r="25" spans="1:4" ht="20.100000000000001" customHeight="1">
      <c r="A25" s="130" t="s">
        <v>472</v>
      </c>
      <c r="B25" s="45">
        <v>12444</v>
      </c>
      <c r="C25" s="123"/>
      <c r="D25" s="307"/>
    </row>
    <row r="26" spans="1:4" ht="20.100000000000001" customHeight="1">
      <c r="A26" s="130" t="s">
        <v>371</v>
      </c>
      <c r="B26" s="45">
        <v>9999</v>
      </c>
      <c r="C26" s="123"/>
      <c r="D26" s="307"/>
    </row>
    <row r="27" spans="1:4" ht="20.100000000000001" customHeight="1">
      <c r="A27" s="130" t="s">
        <v>372</v>
      </c>
      <c r="B27" s="45">
        <v>216</v>
      </c>
      <c r="C27" s="123"/>
      <c r="D27" s="307"/>
    </row>
    <row r="28" spans="1:4" ht="20.100000000000001" customHeight="1">
      <c r="A28" s="130" t="s">
        <v>373</v>
      </c>
      <c r="B28" s="45">
        <v>380</v>
      </c>
      <c r="C28" s="123"/>
      <c r="D28" s="307"/>
    </row>
    <row r="29" spans="1:4" ht="20.100000000000001" customHeight="1">
      <c r="A29" s="130" t="s">
        <v>473</v>
      </c>
      <c r="B29" s="45">
        <v>9000</v>
      </c>
      <c r="C29" s="123"/>
      <c r="D29" s="307"/>
    </row>
    <row r="30" spans="1:4" ht="20.100000000000001" customHeight="1">
      <c r="A30" s="130" t="s">
        <v>474</v>
      </c>
      <c r="B30" s="45">
        <v>8000</v>
      </c>
      <c r="C30" s="123"/>
      <c r="D30" s="307"/>
    </row>
    <row r="31" spans="1:4" ht="20.100000000000001" customHeight="1">
      <c r="A31" s="248" t="s">
        <v>365</v>
      </c>
      <c r="B31" s="45">
        <v>821</v>
      </c>
      <c r="C31" s="123"/>
      <c r="D31" s="307"/>
    </row>
    <row r="32" spans="1:4" ht="20.100000000000001" customHeight="1">
      <c r="A32" s="247" t="s">
        <v>280</v>
      </c>
      <c r="B32" s="45">
        <f>SUM(B33:B42)</f>
        <v>16933</v>
      </c>
      <c r="C32" s="30" t="s">
        <v>281</v>
      </c>
      <c r="D32" s="307">
        <f>SUM(D33:D39)</f>
        <v>16874</v>
      </c>
    </row>
    <row r="33" spans="1:5" ht="20.100000000000001" customHeight="1">
      <c r="A33" s="248" t="s">
        <v>475</v>
      </c>
      <c r="B33" s="45">
        <v>20</v>
      </c>
      <c r="C33" s="124" t="s">
        <v>238</v>
      </c>
      <c r="D33" s="307">
        <v>380</v>
      </c>
    </row>
    <row r="34" spans="1:5" ht="20.100000000000001" customHeight="1">
      <c r="A34" s="248" t="s">
        <v>273</v>
      </c>
      <c r="B34" s="45">
        <v>1178</v>
      </c>
      <c r="C34" s="124" t="s">
        <v>412</v>
      </c>
      <c r="D34" s="307">
        <v>1265</v>
      </c>
    </row>
    <row r="35" spans="1:5" ht="20.100000000000001" customHeight="1">
      <c r="A35" s="248" t="s">
        <v>274</v>
      </c>
      <c r="B35" s="45">
        <v>39</v>
      </c>
      <c r="C35" s="124" t="s">
        <v>239</v>
      </c>
      <c r="D35" s="307">
        <v>7485</v>
      </c>
    </row>
    <row r="36" spans="1:5" ht="20.100000000000001" customHeight="1">
      <c r="A36" s="247" t="s">
        <v>275</v>
      </c>
      <c r="B36" s="45">
        <v>1200</v>
      </c>
      <c r="C36" s="124" t="s">
        <v>240</v>
      </c>
      <c r="D36" s="307">
        <v>4791</v>
      </c>
    </row>
    <row r="37" spans="1:5" ht="20.100000000000001" customHeight="1">
      <c r="A37" s="248" t="s">
        <v>276</v>
      </c>
      <c r="B37" s="45">
        <v>821</v>
      </c>
      <c r="C37" s="124" t="s">
        <v>241</v>
      </c>
      <c r="D37" s="307">
        <v>2879</v>
      </c>
    </row>
    <row r="38" spans="1:5" ht="20.100000000000001" customHeight="1">
      <c r="A38" s="248" t="s">
        <v>277</v>
      </c>
      <c r="B38" s="45">
        <v>3243</v>
      </c>
      <c r="C38" s="124" t="s">
        <v>242</v>
      </c>
      <c r="D38" s="307">
        <v>23</v>
      </c>
    </row>
    <row r="39" spans="1:5" ht="20.100000000000001" customHeight="1">
      <c r="A39" s="248" t="s">
        <v>278</v>
      </c>
      <c r="B39" s="45">
        <v>95</v>
      </c>
      <c r="C39" s="124" t="s">
        <v>243</v>
      </c>
      <c r="D39" s="307">
        <v>51</v>
      </c>
    </row>
    <row r="40" spans="1:5" ht="20.100000000000001" customHeight="1">
      <c r="A40" s="248" t="s">
        <v>285</v>
      </c>
      <c r="B40" s="45">
        <v>7720</v>
      </c>
      <c r="C40" s="124"/>
      <c r="D40" s="307"/>
    </row>
    <row r="41" spans="1:5" ht="20.100000000000001" customHeight="1">
      <c r="A41" s="248" t="s">
        <v>279</v>
      </c>
      <c r="B41" s="45">
        <v>2567</v>
      </c>
      <c r="C41" s="124"/>
      <c r="D41" s="307"/>
    </row>
    <row r="42" spans="1:5" ht="20.100000000000001" customHeight="1" thickBot="1">
      <c r="A42" s="257" t="s">
        <v>409</v>
      </c>
      <c r="B42" s="308">
        <v>50</v>
      </c>
      <c r="C42" s="309"/>
      <c r="D42" s="310"/>
    </row>
    <row r="43" spans="1:5" ht="24.75" customHeight="1">
      <c r="A43" s="668" t="s">
        <v>1390</v>
      </c>
      <c r="B43" s="668"/>
      <c r="C43" s="668"/>
      <c r="D43" s="668"/>
      <c r="E43" s="29"/>
    </row>
    <row r="44" spans="1:5" ht="19.5" customHeight="1">
      <c r="C44" s="67"/>
      <c r="D44" s="67"/>
    </row>
    <row r="45" spans="1:5" ht="19.5" customHeight="1">
      <c r="C45" s="67"/>
      <c r="D45" s="67"/>
    </row>
    <row r="46" spans="1:5" ht="20.100000000000001" customHeight="1"/>
    <row r="47" spans="1:5" ht="31.5" customHeight="1">
      <c r="A47" s="9"/>
      <c r="B47" s="9"/>
    </row>
    <row r="48" spans="1:5" ht="20.100000000000001" customHeight="1">
      <c r="A48" s="9"/>
      <c r="B48" s="9"/>
    </row>
    <row r="49" spans="1:2" ht="20.100000000000001" customHeight="1">
      <c r="A49" s="9"/>
      <c r="B49" s="9"/>
    </row>
    <row r="50" spans="1:2" ht="20.100000000000001" customHeight="1">
      <c r="A50" s="9"/>
      <c r="B50" s="9"/>
    </row>
    <row r="51" spans="1:2" ht="20.100000000000001" customHeight="1">
      <c r="A51" s="9"/>
      <c r="B51" s="9"/>
    </row>
    <row r="52" spans="1:2" ht="20.100000000000001" customHeight="1">
      <c r="A52" s="9"/>
      <c r="B52" s="9"/>
    </row>
    <row r="53" spans="1:2" ht="20.100000000000001" customHeight="1">
      <c r="A53" s="9"/>
      <c r="B53" s="9"/>
    </row>
    <row r="54" spans="1:2" ht="20.100000000000001" customHeight="1">
      <c r="A54" s="9"/>
      <c r="B54" s="9"/>
    </row>
    <row r="55" spans="1:2" ht="20.100000000000001" customHeight="1">
      <c r="A55" s="9"/>
      <c r="B55" s="9"/>
    </row>
    <row r="56" spans="1:2" ht="20.100000000000001" customHeight="1">
      <c r="A56" s="9"/>
      <c r="B56" s="9"/>
    </row>
    <row r="57" spans="1:2" ht="20.100000000000001" customHeight="1">
      <c r="A57" s="9"/>
      <c r="B57" s="9"/>
    </row>
    <row r="58" spans="1:2" ht="20.100000000000001" customHeight="1">
      <c r="A58" s="9"/>
      <c r="B58" s="9"/>
    </row>
    <row r="59" spans="1:2" ht="20.100000000000001" customHeight="1">
      <c r="A59" s="9"/>
      <c r="B59" s="9"/>
    </row>
    <row r="60" spans="1:2" ht="20.100000000000001" customHeight="1">
      <c r="A60" s="9"/>
      <c r="B60" s="9"/>
    </row>
    <row r="61" spans="1:2" ht="20.100000000000001" customHeight="1">
      <c r="A61" s="9"/>
      <c r="B61" s="9"/>
    </row>
    <row r="62" spans="1:2" ht="20.100000000000001" customHeight="1">
      <c r="A62" s="9"/>
      <c r="B62" s="9"/>
    </row>
    <row r="63" spans="1:2" ht="20.100000000000001" customHeight="1">
      <c r="A63" s="9"/>
      <c r="B63" s="9"/>
    </row>
    <row r="64" spans="1:2" ht="20.100000000000001" customHeight="1">
      <c r="A64" s="9"/>
      <c r="B64" s="9"/>
    </row>
    <row r="65" spans="1:2" ht="20.100000000000001" customHeight="1">
      <c r="A65" s="9"/>
      <c r="B65" s="9"/>
    </row>
    <row r="66" spans="1:2" ht="20.100000000000001" customHeight="1">
      <c r="A66" s="9"/>
      <c r="B66" s="9"/>
    </row>
    <row r="67" spans="1:2" ht="20.100000000000001" customHeight="1">
      <c r="A67" s="9"/>
      <c r="B67" s="9"/>
    </row>
    <row r="68" spans="1:2" ht="20.100000000000001" customHeight="1">
      <c r="A68" s="9"/>
      <c r="B68" s="9"/>
    </row>
    <row r="69" spans="1:2" ht="20.100000000000001" customHeight="1">
      <c r="A69" s="9"/>
      <c r="B69" s="9"/>
    </row>
    <row r="70" spans="1:2" ht="20.100000000000001" customHeight="1">
      <c r="A70" s="9"/>
      <c r="B70" s="9"/>
    </row>
    <row r="71" spans="1:2" ht="20.100000000000001" customHeight="1">
      <c r="A71" s="9"/>
      <c r="B71" s="9"/>
    </row>
    <row r="72" spans="1:2" ht="20.100000000000001" customHeight="1">
      <c r="A72" s="9"/>
      <c r="B72" s="9"/>
    </row>
    <row r="73" spans="1:2" ht="20.100000000000001" customHeight="1">
      <c r="A73" s="9"/>
      <c r="B73" s="9"/>
    </row>
    <row r="74" spans="1:2" ht="20.100000000000001" customHeight="1">
      <c r="A74" s="9"/>
      <c r="B74" s="9"/>
    </row>
    <row r="75" spans="1:2" ht="20.100000000000001" customHeight="1">
      <c r="A75" s="9"/>
      <c r="B75" s="9"/>
    </row>
    <row r="76" spans="1:2" ht="20.100000000000001" customHeight="1">
      <c r="A76" s="9"/>
      <c r="B76" s="9"/>
    </row>
    <row r="77" spans="1:2" ht="20.100000000000001" customHeight="1">
      <c r="A77" s="9"/>
      <c r="B77" s="9"/>
    </row>
    <row r="78" spans="1:2" ht="20.100000000000001" customHeight="1">
      <c r="A78" s="9"/>
      <c r="B78" s="9"/>
    </row>
    <row r="79" spans="1:2" ht="20.100000000000001" customHeight="1">
      <c r="A79" s="9"/>
      <c r="B79" s="9"/>
    </row>
    <row r="80" spans="1:2" ht="20.100000000000001" customHeight="1">
      <c r="A80" s="9"/>
      <c r="B80" s="9"/>
    </row>
    <row r="81" spans="1:2" ht="20.100000000000001" customHeight="1">
      <c r="A81" s="9"/>
      <c r="B81" s="9"/>
    </row>
    <row r="82" spans="1:2" ht="20.100000000000001" customHeight="1">
      <c r="A82" s="9"/>
      <c r="B82" s="9"/>
    </row>
    <row r="83" spans="1:2" ht="20.100000000000001" customHeight="1">
      <c r="A83" s="9"/>
      <c r="B83" s="9"/>
    </row>
    <row r="84" spans="1:2" ht="20.100000000000001" customHeight="1">
      <c r="A84" s="9"/>
      <c r="B84" s="9"/>
    </row>
    <row r="85" spans="1:2" ht="20.100000000000001" customHeight="1"/>
    <row r="86" spans="1:2" ht="20.100000000000001" customHeight="1"/>
    <row r="87" spans="1:2" ht="20.100000000000001" customHeight="1"/>
    <row r="88" spans="1:2" ht="20.100000000000001" customHeight="1"/>
    <row r="89" spans="1:2" ht="20.100000000000001" customHeight="1"/>
    <row r="90" spans="1:2" ht="20.100000000000001" customHeight="1"/>
    <row r="91" spans="1:2" ht="20.100000000000001" customHeight="1"/>
    <row r="92" spans="1:2" ht="20.100000000000001" customHeight="1"/>
    <row r="93" spans="1:2" ht="20.100000000000001" customHeight="1"/>
    <row r="94" spans="1:2" ht="20.100000000000001" customHeight="1"/>
    <row r="95" spans="1:2" ht="20.100000000000001" customHeight="1"/>
    <row r="96" spans="1:2"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sheetData>
  <mergeCells count="4">
    <mergeCell ref="A3:B3"/>
    <mergeCell ref="A2:D2"/>
    <mergeCell ref="A1:D1"/>
    <mergeCell ref="A43:D43"/>
  </mergeCells>
  <phoneticPr fontId="1" type="noConversion"/>
  <printOptions horizontalCentered="1"/>
  <pageMargins left="0.23622047244094491" right="0.23622047244094491" top="0.51181102362204722" bottom="0.47244094488188981" header="0.31496062992125984" footer="0.19685039370078741"/>
  <pageSetup paperSize="9" scale="85" firstPageNumber="60" orientation="portrait" blackAndWhite="1" useFirstPageNumber="1" errors="blank"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7030A0"/>
  </sheetPr>
  <dimension ref="A1:B17"/>
  <sheetViews>
    <sheetView workbookViewId="0">
      <selection activeCell="G13" sqref="G13"/>
    </sheetView>
  </sheetViews>
  <sheetFormatPr defaultColWidth="9" defaultRowHeight="13.5"/>
  <cols>
    <col min="1" max="1" width="44.75" style="25" customWidth="1"/>
    <col min="2" max="2" width="37.125" style="25" customWidth="1"/>
    <col min="3" max="16384" width="9" style="25"/>
  </cols>
  <sheetData>
    <row r="1" spans="1:2" ht="18.75">
      <c r="A1" s="68" t="s">
        <v>1550</v>
      </c>
      <c r="B1" s="121"/>
    </row>
    <row r="2" spans="1:2" ht="25.5" customHeight="1">
      <c r="A2" s="677" t="s">
        <v>1646</v>
      </c>
      <c r="B2" s="677"/>
    </row>
    <row r="3" spans="1:2" ht="20.25" customHeight="1">
      <c r="A3" s="654" t="s">
        <v>1590</v>
      </c>
      <c r="B3" s="654"/>
    </row>
    <row r="4" spans="1:2" ht="20.100000000000001" customHeight="1" thickBot="1">
      <c r="A4" s="26"/>
      <c r="B4" s="49" t="s">
        <v>233</v>
      </c>
    </row>
    <row r="5" spans="1:2" ht="37.5" customHeight="1">
      <c r="A5" s="268" t="s">
        <v>451</v>
      </c>
      <c r="B5" s="269" t="s">
        <v>270</v>
      </c>
    </row>
    <row r="6" spans="1:2" s="27" customFormat="1" ht="30" customHeight="1">
      <c r="A6" s="374" t="s">
        <v>319</v>
      </c>
      <c r="B6" s="375">
        <f>SUM(B7:B17)</f>
        <v>65013</v>
      </c>
    </row>
    <row r="7" spans="1:2" s="27" customFormat="1" ht="30" customHeight="1">
      <c r="A7" s="312" t="s">
        <v>308</v>
      </c>
      <c r="B7" s="311">
        <v>128</v>
      </c>
    </row>
    <row r="8" spans="1:2" s="27" customFormat="1" ht="30" customHeight="1">
      <c r="A8" s="312" t="s">
        <v>309</v>
      </c>
      <c r="B8" s="311">
        <v>5636</v>
      </c>
    </row>
    <row r="9" spans="1:2" s="27" customFormat="1" ht="30" customHeight="1">
      <c r="A9" s="313" t="s">
        <v>310</v>
      </c>
      <c r="B9" s="311">
        <v>5942</v>
      </c>
    </row>
    <row r="10" spans="1:2" ht="30" customHeight="1">
      <c r="A10" s="313" t="s">
        <v>311</v>
      </c>
      <c r="B10" s="311">
        <v>6104</v>
      </c>
    </row>
    <row r="11" spans="1:2" ht="30" customHeight="1">
      <c r="A11" s="313" t="s">
        <v>312</v>
      </c>
      <c r="B11" s="311">
        <v>5840</v>
      </c>
    </row>
    <row r="12" spans="1:2" ht="30" customHeight="1">
      <c r="A12" s="314" t="s">
        <v>313</v>
      </c>
      <c r="B12" s="315">
        <v>7130</v>
      </c>
    </row>
    <row r="13" spans="1:2" ht="30" customHeight="1">
      <c r="A13" s="314" t="s">
        <v>314</v>
      </c>
      <c r="B13" s="315">
        <v>7402</v>
      </c>
    </row>
    <row r="14" spans="1:2" ht="30" customHeight="1">
      <c r="A14" s="314" t="s">
        <v>315</v>
      </c>
      <c r="B14" s="315">
        <v>8059</v>
      </c>
    </row>
    <row r="15" spans="1:2" ht="30" customHeight="1">
      <c r="A15" s="314" t="s">
        <v>316</v>
      </c>
      <c r="B15" s="315">
        <v>7038</v>
      </c>
    </row>
    <row r="16" spans="1:2" ht="30" customHeight="1">
      <c r="A16" s="314" t="s">
        <v>317</v>
      </c>
      <c r="B16" s="315">
        <v>6488</v>
      </c>
    </row>
    <row r="17" spans="1:2" ht="30" customHeight="1" thickBot="1">
      <c r="A17" s="316" t="s">
        <v>318</v>
      </c>
      <c r="B17" s="317">
        <v>5246</v>
      </c>
    </row>
  </sheetData>
  <mergeCells count="2">
    <mergeCell ref="A2:B2"/>
    <mergeCell ref="A3:B3"/>
  </mergeCells>
  <phoneticPr fontId="1" type="noConversion"/>
  <printOptions horizontalCentered="1"/>
  <pageMargins left="0.23622047244094491" right="0.23622047244094491" top="0.47244094488188981" bottom="0" header="0.11811023622047245" footer="3.937007874015748E-2"/>
  <pageSetup paperSize="9" firstPageNumber="61" fitToWidth="0" fitToHeight="0" orientation="portrait" blackAndWhite="1" useFirstPageNumber="1" errors="blank"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7030A0"/>
  </sheetPr>
  <dimension ref="A1:B373"/>
  <sheetViews>
    <sheetView showZeros="0" workbookViewId="0">
      <selection activeCell="G18" sqref="G18"/>
    </sheetView>
  </sheetViews>
  <sheetFormatPr defaultColWidth="10" defaultRowHeight="13.5"/>
  <cols>
    <col min="1" max="1" width="58.375" style="28" customWidth="1"/>
    <col min="2" max="2" width="21.875" style="28" customWidth="1"/>
    <col min="3" max="16384" width="10" style="28"/>
  </cols>
  <sheetData>
    <row r="1" spans="1:2" ht="18.75">
      <c r="A1" s="646" t="s">
        <v>1551</v>
      </c>
      <c r="B1" s="646"/>
    </row>
    <row r="2" spans="1:2" ht="35.25" customHeight="1">
      <c r="A2" s="680" t="s">
        <v>1647</v>
      </c>
      <c r="B2" s="677"/>
    </row>
    <row r="3" spans="1:2">
      <c r="A3" s="654" t="s">
        <v>1598</v>
      </c>
      <c r="B3" s="654"/>
    </row>
    <row r="4" spans="1:2" ht="20.25" customHeight="1" thickBot="1">
      <c r="A4" s="26"/>
      <c r="B4" s="49" t="s">
        <v>244</v>
      </c>
    </row>
    <row r="5" spans="1:2" ht="20.100000000000001" customHeight="1">
      <c r="A5" s="268" t="s">
        <v>451</v>
      </c>
      <c r="B5" s="269" t="s">
        <v>270</v>
      </c>
    </row>
    <row r="6" spans="1:2" ht="20.100000000000001" customHeight="1">
      <c r="A6" s="374" t="s">
        <v>319</v>
      </c>
      <c r="B6" s="546">
        <f>SUM(B7,B38,B71,B105,B136,B170,B205,B237,B271,B306,B340)</f>
        <v>16874</v>
      </c>
    </row>
    <row r="7" spans="1:2" ht="20.100000000000001" customHeight="1">
      <c r="A7" s="312" t="s">
        <v>308</v>
      </c>
      <c r="B7" s="425">
        <f>SUM(B8:B37)</f>
        <v>1064</v>
      </c>
    </row>
    <row r="8" spans="1:2" ht="20.100000000000001" customHeight="1">
      <c r="A8" s="424" t="s">
        <v>1391</v>
      </c>
      <c r="B8" s="425">
        <v>4</v>
      </c>
    </row>
    <row r="9" spans="1:2" ht="20.100000000000001" customHeight="1">
      <c r="A9" s="424" t="s">
        <v>1392</v>
      </c>
      <c r="B9" s="425">
        <v>10</v>
      </c>
    </row>
    <row r="10" spans="1:2" ht="20.100000000000001" customHeight="1">
      <c r="A10" s="424" t="s">
        <v>1393</v>
      </c>
      <c r="B10" s="425">
        <v>5</v>
      </c>
    </row>
    <row r="11" spans="1:2" ht="20.100000000000001" customHeight="1">
      <c r="A11" s="424" t="s">
        <v>1394</v>
      </c>
      <c r="B11" s="425">
        <v>13</v>
      </c>
    </row>
    <row r="12" spans="1:2" ht="20.100000000000001" customHeight="1">
      <c r="A12" s="424" t="s">
        <v>1395</v>
      </c>
      <c r="B12" s="425">
        <v>2</v>
      </c>
    </row>
    <row r="13" spans="1:2" ht="20.100000000000001" customHeight="1">
      <c r="A13" s="424" t="s">
        <v>1396</v>
      </c>
      <c r="B13" s="425">
        <v>10</v>
      </c>
    </row>
    <row r="14" spans="1:2" ht="20.100000000000001" customHeight="1">
      <c r="A14" s="424" t="s">
        <v>1397</v>
      </c>
      <c r="B14" s="425">
        <v>5</v>
      </c>
    </row>
    <row r="15" spans="1:2" ht="20.100000000000001" customHeight="1">
      <c r="A15" s="424" t="s">
        <v>1398</v>
      </c>
      <c r="B15" s="425">
        <v>1</v>
      </c>
    </row>
    <row r="16" spans="1:2" ht="20.100000000000001" customHeight="1">
      <c r="A16" s="424" t="s">
        <v>1399</v>
      </c>
      <c r="B16" s="425">
        <v>62</v>
      </c>
    </row>
    <row r="17" spans="1:2" ht="20.100000000000001" customHeight="1">
      <c r="A17" s="424" t="s">
        <v>1400</v>
      </c>
      <c r="B17" s="425">
        <v>9</v>
      </c>
    </row>
    <row r="18" spans="1:2" ht="20.100000000000001" customHeight="1">
      <c r="A18" s="424" t="s">
        <v>1401</v>
      </c>
      <c r="B18" s="425">
        <v>5</v>
      </c>
    </row>
    <row r="19" spans="1:2" ht="20.100000000000001" customHeight="1">
      <c r="A19" s="424" t="s">
        <v>1402</v>
      </c>
      <c r="B19" s="425">
        <v>54</v>
      </c>
    </row>
    <row r="20" spans="1:2" ht="20.100000000000001" customHeight="1">
      <c r="A20" s="424" t="s">
        <v>1403</v>
      </c>
      <c r="B20" s="425">
        <v>29</v>
      </c>
    </row>
    <row r="21" spans="1:2" ht="20.100000000000001" customHeight="1">
      <c r="A21" s="424" t="s">
        <v>1404</v>
      </c>
      <c r="B21" s="425">
        <v>27</v>
      </c>
    </row>
    <row r="22" spans="1:2" ht="20.100000000000001" customHeight="1">
      <c r="A22" s="424" t="s">
        <v>1405</v>
      </c>
      <c r="B22" s="425">
        <v>43</v>
      </c>
    </row>
    <row r="23" spans="1:2" ht="20.100000000000001" customHeight="1">
      <c r="A23" s="424" t="s">
        <v>1406</v>
      </c>
      <c r="B23" s="425">
        <v>98</v>
      </c>
    </row>
    <row r="24" spans="1:2" ht="20.100000000000001" customHeight="1">
      <c r="A24" s="424" t="s">
        <v>1407</v>
      </c>
      <c r="B24" s="425">
        <v>47</v>
      </c>
    </row>
    <row r="25" spans="1:2" ht="20.100000000000001" customHeight="1">
      <c r="A25" s="424" t="s">
        <v>1408</v>
      </c>
      <c r="B25" s="425">
        <v>12</v>
      </c>
    </row>
    <row r="26" spans="1:2" ht="20.100000000000001" customHeight="1">
      <c r="A26" s="424" t="s">
        <v>1409</v>
      </c>
      <c r="B26" s="425">
        <v>40</v>
      </c>
    </row>
    <row r="27" spans="1:2" ht="20.100000000000001" customHeight="1">
      <c r="A27" s="424" t="s">
        <v>1410</v>
      </c>
      <c r="B27" s="425">
        <v>8</v>
      </c>
    </row>
    <row r="28" spans="1:2" ht="20.100000000000001" customHeight="1">
      <c r="A28" s="424" t="s">
        <v>1411</v>
      </c>
      <c r="B28" s="425">
        <v>61</v>
      </c>
    </row>
    <row r="29" spans="1:2" ht="20.100000000000001" customHeight="1">
      <c r="A29" s="424" t="s">
        <v>1412</v>
      </c>
      <c r="B29" s="425">
        <v>8</v>
      </c>
    </row>
    <row r="30" spans="1:2" ht="20.100000000000001" customHeight="1">
      <c r="A30" s="424" t="s">
        <v>1413</v>
      </c>
      <c r="B30" s="425">
        <v>270</v>
      </c>
    </row>
    <row r="31" spans="1:2" ht="20.100000000000001" customHeight="1">
      <c r="A31" s="424" t="s">
        <v>1414</v>
      </c>
      <c r="B31" s="425">
        <v>92</v>
      </c>
    </row>
    <row r="32" spans="1:2" ht="20.100000000000001" customHeight="1">
      <c r="A32" s="424" t="s">
        <v>1415</v>
      </c>
      <c r="B32" s="425">
        <v>84</v>
      </c>
    </row>
    <row r="33" spans="1:2" ht="20.100000000000001" customHeight="1">
      <c r="A33" s="424" t="s">
        <v>1416</v>
      </c>
      <c r="B33" s="425">
        <v>16</v>
      </c>
    </row>
    <row r="34" spans="1:2" ht="20.100000000000001" customHeight="1">
      <c r="A34" s="424" t="s">
        <v>1417</v>
      </c>
      <c r="B34" s="425">
        <v>21</v>
      </c>
    </row>
    <row r="35" spans="1:2" ht="20.100000000000001" customHeight="1">
      <c r="A35" s="424" t="s">
        <v>1418</v>
      </c>
      <c r="B35" s="425">
        <v>24</v>
      </c>
    </row>
    <row r="36" spans="1:2" ht="20.100000000000001" customHeight="1">
      <c r="A36" s="424" t="s">
        <v>1419</v>
      </c>
      <c r="B36" s="425">
        <v>3</v>
      </c>
    </row>
    <row r="37" spans="1:2" ht="20.100000000000001" customHeight="1">
      <c r="A37" s="424" t="s">
        <v>1421</v>
      </c>
      <c r="B37" s="425">
        <v>1</v>
      </c>
    </row>
    <row r="38" spans="1:2" ht="20.100000000000001" customHeight="1">
      <c r="A38" s="423" t="s">
        <v>1422</v>
      </c>
      <c r="B38" s="425">
        <f>SUM(B39:B70)</f>
        <v>1521</v>
      </c>
    </row>
    <row r="39" spans="1:2" ht="20.100000000000001" customHeight="1">
      <c r="A39" s="424" t="s">
        <v>1423</v>
      </c>
      <c r="B39" s="425">
        <v>5</v>
      </c>
    </row>
    <row r="40" spans="1:2" ht="20.100000000000001" customHeight="1">
      <c r="A40" s="424" t="s">
        <v>1424</v>
      </c>
      <c r="B40" s="425">
        <v>10</v>
      </c>
    </row>
    <row r="41" spans="1:2" ht="20.100000000000001" customHeight="1">
      <c r="A41" s="424" t="s">
        <v>1425</v>
      </c>
      <c r="B41" s="425">
        <v>5</v>
      </c>
    </row>
    <row r="42" spans="1:2" ht="20.100000000000001" customHeight="1">
      <c r="A42" s="424" t="s">
        <v>1426</v>
      </c>
      <c r="B42" s="425">
        <v>10</v>
      </c>
    </row>
    <row r="43" spans="1:2" ht="20.100000000000001" customHeight="1">
      <c r="A43" s="424" t="s">
        <v>1427</v>
      </c>
      <c r="B43" s="425">
        <v>3</v>
      </c>
    </row>
    <row r="44" spans="1:2" ht="20.100000000000001" customHeight="1">
      <c r="A44" s="424" t="s">
        <v>1396</v>
      </c>
      <c r="B44" s="425">
        <v>10</v>
      </c>
    </row>
    <row r="45" spans="1:2" ht="20.100000000000001" customHeight="1">
      <c r="A45" s="424" t="s">
        <v>1428</v>
      </c>
      <c r="B45" s="425">
        <v>5</v>
      </c>
    </row>
    <row r="46" spans="1:2" ht="20.100000000000001" customHeight="1">
      <c r="A46" s="424" t="s">
        <v>1398</v>
      </c>
      <c r="B46" s="425">
        <v>2</v>
      </c>
    </row>
    <row r="47" spans="1:2" ht="20.100000000000001" customHeight="1">
      <c r="A47" s="424" t="s">
        <v>1429</v>
      </c>
      <c r="B47" s="425">
        <v>268</v>
      </c>
    </row>
    <row r="48" spans="1:2" ht="20.100000000000001" customHeight="1">
      <c r="A48" s="424" t="s">
        <v>1430</v>
      </c>
      <c r="B48" s="425">
        <v>6</v>
      </c>
    </row>
    <row r="49" spans="1:2" ht="20.100000000000001" customHeight="1">
      <c r="A49" s="424" t="s">
        <v>1431</v>
      </c>
      <c r="B49" s="425">
        <v>7</v>
      </c>
    </row>
    <row r="50" spans="1:2" ht="20.100000000000001" customHeight="1">
      <c r="A50" s="424" t="s">
        <v>1402</v>
      </c>
      <c r="B50" s="425">
        <v>59</v>
      </c>
    </row>
    <row r="51" spans="1:2" ht="20.100000000000001" customHeight="1">
      <c r="A51" s="424" t="s">
        <v>1432</v>
      </c>
      <c r="B51" s="425">
        <v>36</v>
      </c>
    </row>
    <row r="52" spans="1:2" ht="20.100000000000001" customHeight="1">
      <c r="A52" s="424" t="s">
        <v>1433</v>
      </c>
      <c r="B52" s="425">
        <v>30</v>
      </c>
    </row>
    <row r="53" spans="1:2" ht="20.100000000000001" customHeight="1">
      <c r="A53" s="424" t="s">
        <v>1405</v>
      </c>
      <c r="B53" s="425">
        <v>42</v>
      </c>
    </row>
    <row r="54" spans="1:2" ht="20.100000000000001" customHeight="1">
      <c r="A54" s="424" t="s">
        <v>1406</v>
      </c>
      <c r="B54" s="425">
        <v>293</v>
      </c>
    </row>
    <row r="55" spans="1:2" ht="20.100000000000001" customHeight="1">
      <c r="A55" s="424" t="s">
        <v>1407</v>
      </c>
      <c r="B55" s="425">
        <v>67</v>
      </c>
    </row>
    <row r="56" spans="1:2" ht="20.100000000000001" customHeight="1">
      <c r="A56" s="424" t="s">
        <v>1408</v>
      </c>
      <c r="B56" s="425">
        <v>9</v>
      </c>
    </row>
    <row r="57" spans="1:2" ht="20.100000000000001" customHeight="1">
      <c r="A57" s="424" t="s">
        <v>1409</v>
      </c>
      <c r="B57" s="425">
        <v>70</v>
      </c>
    </row>
    <row r="58" spans="1:2" ht="20.100000000000001" customHeight="1">
      <c r="A58" s="424" t="s">
        <v>1434</v>
      </c>
      <c r="B58" s="425">
        <v>8</v>
      </c>
    </row>
    <row r="59" spans="1:2" ht="20.100000000000001" customHeight="1">
      <c r="A59" s="424" t="s">
        <v>1411</v>
      </c>
      <c r="B59" s="425">
        <v>81</v>
      </c>
    </row>
    <row r="60" spans="1:2" ht="20.100000000000001" customHeight="1">
      <c r="A60" s="424" t="s">
        <v>1435</v>
      </c>
      <c r="B60" s="425">
        <v>3</v>
      </c>
    </row>
    <row r="61" spans="1:2" ht="20.100000000000001" customHeight="1">
      <c r="A61" s="424" t="s">
        <v>1413</v>
      </c>
      <c r="B61" s="425">
        <v>300</v>
      </c>
    </row>
    <row r="62" spans="1:2" ht="20.100000000000001" customHeight="1">
      <c r="A62" s="424" t="s">
        <v>1414</v>
      </c>
      <c r="B62" s="425">
        <v>63</v>
      </c>
    </row>
    <row r="63" spans="1:2" ht="20.100000000000001" customHeight="1">
      <c r="A63" s="424" t="s">
        <v>1416</v>
      </c>
      <c r="B63" s="425">
        <v>32</v>
      </c>
    </row>
    <row r="64" spans="1:2" ht="20.100000000000001" customHeight="1">
      <c r="A64" s="424" t="s">
        <v>1417</v>
      </c>
      <c r="B64" s="425">
        <v>24</v>
      </c>
    </row>
    <row r="65" spans="1:2" ht="20.100000000000001" customHeight="1">
      <c r="A65" s="424" t="s">
        <v>1418</v>
      </c>
      <c r="B65" s="425">
        <v>33</v>
      </c>
    </row>
    <row r="66" spans="1:2" ht="20.100000000000001" customHeight="1">
      <c r="A66" s="424" t="s">
        <v>1436</v>
      </c>
      <c r="B66" s="425">
        <v>23</v>
      </c>
    </row>
    <row r="67" spans="1:2" ht="20.100000000000001" customHeight="1">
      <c r="A67" s="424" t="s">
        <v>1437</v>
      </c>
      <c r="B67" s="425">
        <v>2</v>
      </c>
    </row>
    <row r="68" spans="1:2" ht="20.100000000000001" customHeight="1">
      <c r="A68" s="424" t="s">
        <v>1419</v>
      </c>
      <c r="B68" s="425">
        <v>13</v>
      </c>
    </row>
    <row r="69" spans="1:2" ht="20.100000000000001" customHeight="1">
      <c r="A69" s="424" t="s">
        <v>1420</v>
      </c>
      <c r="B69" s="425">
        <v>1</v>
      </c>
    </row>
    <row r="70" spans="1:2" ht="20.100000000000001" customHeight="1">
      <c r="A70" s="424" t="s">
        <v>1421</v>
      </c>
      <c r="B70" s="425">
        <v>1</v>
      </c>
    </row>
    <row r="71" spans="1:2" ht="20.100000000000001" customHeight="1">
      <c r="A71" s="423" t="s">
        <v>1438</v>
      </c>
      <c r="B71" s="425">
        <f>SUM(B72:B104)</f>
        <v>1399</v>
      </c>
    </row>
    <row r="72" spans="1:2" ht="20.100000000000001" customHeight="1">
      <c r="A72" s="424" t="s">
        <v>1423</v>
      </c>
      <c r="B72" s="425">
        <v>4</v>
      </c>
    </row>
    <row r="73" spans="1:2" ht="20.100000000000001" customHeight="1">
      <c r="A73" s="424" t="s">
        <v>1424</v>
      </c>
      <c r="B73" s="425">
        <v>10</v>
      </c>
    </row>
    <row r="74" spans="1:2" ht="20.100000000000001" customHeight="1">
      <c r="A74" s="424" t="s">
        <v>1425</v>
      </c>
      <c r="B74" s="425">
        <v>5</v>
      </c>
    </row>
    <row r="75" spans="1:2" ht="20.100000000000001" customHeight="1">
      <c r="A75" s="424" t="s">
        <v>1426</v>
      </c>
      <c r="B75" s="425">
        <v>6</v>
      </c>
    </row>
    <row r="76" spans="1:2" ht="20.100000000000001" customHeight="1">
      <c r="A76" s="424" t="s">
        <v>1427</v>
      </c>
      <c r="B76" s="425">
        <v>2</v>
      </c>
    </row>
    <row r="77" spans="1:2" ht="20.100000000000001" customHeight="1">
      <c r="A77" s="424" t="s">
        <v>1396</v>
      </c>
      <c r="B77" s="425">
        <v>10</v>
      </c>
    </row>
    <row r="78" spans="1:2" ht="20.100000000000001" customHeight="1">
      <c r="A78" s="424" t="s">
        <v>1428</v>
      </c>
      <c r="B78" s="425">
        <v>5</v>
      </c>
    </row>
    <row r="79" spans="1:2" ht="20.100000000000001" customHeight="1">
      <c r="A79" s="424" t="s">
        <v>1398</v>
      </c>
      <c r="B79" s="425">
        <v>2</v>
      </c>
    </row>
    <row r="80" spans="1:2" ht="20.100000000000001" customHeight="1">
      <c r="A80" s="424" t="s">
        <v>1429</v>
      </c>
      <c r="B80" s="425">
        <v>40</v>
      </c>
    </row>
    <row r="81" spans="1:2" ht="20.100000000000001" customHeight="1">
      <c r="A81" s="424" t="s">
        <v>1430</v>
      </c>
      <c r="B81" s="425">
        <v>9</v>
      </c>
    </row>
    <row r="82" spans="1:2" ht="20.100000000000001" customHeight="1">
      <c r="A82" s="424" t="s">
        <v>1431</v>
      </c>
      <c r="B82" s="425">
        <v>5</v>
      </c>
    </row>
    <row r="83" spans="1:2" ht="20.100000000000001" customHeight="1">
      <c r="A83" s="424" t="s">
        <v>1402</v>
      </c>
      <c r="B83" s="425">
        <v>81</v>
      </c>
    </row>
    <row r="84" spans="1:2" ht="20.100000000000001" customHeight="1">
      <c r="A84" s="424" t="s">
        <v>1432</v>
      </c>
      <c r="B84" s="425">
        <v>35</v>
      </c>
    </row>
    <row r="85" spans="1:2" ht="20.100000000000001" customHeight="1">
      <c r="A85" s="424" t="s">
        <v>1433</v>
      </c>
      <c r="B85" s="425">
        <v>32</v>
      </c>
    </row>
    <row r="86" spans="1:2" ht="20.100000000000001" customHeight="1">
      <c r="A86" s="424" t="s">
        <v>1405</v>
      </c>
      <c r="B86" s="425">
        <v>22</v>
      </c>
    </row>
    <row r="87" spans="1:2" ht="20.100000000000001" customHeight="1">
      <c r="A87" s="424" t="s">
        <v>1406</v>
      </c>
      <c r="B87" s="425">
        <v>348</v>
      </c>
    </row>
    <row r="88" spans="1:2" ht="20.100000000000001" customHeight="1">
      <c r="A88" s="424" t="s">
        <v>1407</v>
      </c>
      <c r="B88" s="425">
        <v>61</v>
      </c>
    </row>
    <row r="89" spans="1:2" ht="20.100000000000001" customHeight="1">
      <c r="A89" s="424" t="s">
        <v>1408</v>
      </c>
      <c r="B89" s="425">
        <v>15</v>
      </c>
    </row>
    <row r="90" spans="1:2" ht="20.100000000000001" customHeight="1">
      <c r="A90" s="424" t="s">
        <v>1409</v>
      </c>
      <c r="B90" s="425">
        <v>56</v>
      </c>
    </row>
    <row r="91" spans="1:2" ht="20.100000000000001" customHeight="1">
      <c r="A91" s="424" t="s">
        <v>1434</v>
      </c>
      <c r="B91" s="425">
        <v>8</v>
      </c>
    </row>
    <row r="92" spans="1:2" ht="20.100000000000001" customHeight="1">
      <c r="A92" s="424" t="s">
        <v>1411</v>
      </c>
      <c r="B92" s="425">
        <v>73</v>
      </c>
    </row>
    <row r="93" spans="1:2" ht="20.100000000000001" customHeight="1">
      <c r="A93" s="424" t="s">
        <v>1435</v>
      </c>
      <c r="B93" s="425">
        <v>7</v>
      </c>
    </row>
    <row r="94" spans="1:2" ht="20.100000000000001" customHeight="1">
      <c r="A94" s="424" t="s">
        <v>1413</v>
      </c>
      <c r="B94" s="425">
        <v>300</v>
      </c>
    </row>
    <row r="95" spans="1:2" ht="20.100000000000001" customHeight="1">
      <c r="A95" s="424" t="s">
        <v>1414</v>
      </c>
      <c r="B95" s="425">
        <v>69</v>
      </c>
    </row>
    <row r="96" spans="1:2" ht="20.100000000000001" customHeight="1">
      <c r="A96" s="424" t="s">
        <v>1415</v>
      </c>
      <c r="B96" s="425">
        <v>76</v>
      </c>
    </row>
    <row r="97" spans="1:2" ht="20.100000000000001" customHeight="1">
      <c r="A97" s="424" t="s">
        <v>1454</v>
      </c>
      <c r="B97" s="425">
        <v>25</v>
      </c>
    </row>
    <row r="98" spans="1:2" ht="20.100000000000001" customHeight="1">
      <c r="A98" s="424" t="s">
        <v>584</v>
      </c>
      <c r="B98" s="425">
        <v>25</v>
      </c>
    </row>
    <row r="99" spans="1:2" ht="20.100000000000001" customHeight="1">
      <c r="A99" s="424" t="s">
        <v>582</v>
      </c>
      <c r="B99" s="425">
        <v>33</v>
      </c>
    </row>
    <row r="100" spans="1:2" ht="20.100000000000001" customHeight="1">
      <c r="A100" s="424" t="s">
        <v>1437</v>
      </c>
      <c r="B100" s="425">
        <v>2</v>
      </c>
    </row>
    <row r="101" spans="1:2" ht="20.100000000000001" customHeight="1">
      <c r="A101" s="424" t="s">
        <v>1419</v>
      </c>
      <c r="B101" s="425">
        <v>26</v>
      </c>
    </row>
    <row r="102" spans="1:2" ht="20.100000000000001" customHeight="1">
      <c r="A102" s="424" t="s">
        <v>1420</v>
      </c>
      <c r="B102" s="425">
        <v>2</v>
      </c>
    </row>
    <row r="103" spans="1:2" ht="20.100000000000001" customHeight="1">
      <c r="A103" s="424" t="s">
        <v>1439</v>
      </c>
      <c r="B103" s="425">
        <v>2</v>
      </c>
    </row>
    <row r="104" spans="1:2" ht="20.100000000000001" customHeight="1">
      <c r="A104" s="424" t="s">
        <v>1421</v>
      </c>
      <c r="B104" s="425">
        <v>3</v>
      </c>
    </row>
    <row r="105" spans="1:2" ht="20.100000000000001" customHeight="1">
      <c r="A105" s="423" t="s">
        <v>1440</v>
      </c>
      <c r="B105" s="425">
        <f>SUM(B106:B135)</f>
        <v>1262</v>
      </c>
    </row>
    <row r="106" spans="1:2" ht="20.100000000000001" customHeight="1">
      <c r="A106" s="424" t="s">
        <v>1423</v>
      </c>
      <c r="B106" s="425">
        <v>4</v>
      </c>
    </row>
    <row r="107" spans="1:2" ht="20.100000000000001" customHeight="1">
      <c r="A107" s="424" t="s">
        <v>1424</v>
      </c>
      <c r="B107" s="425">
        <v>10</v>
      </c>
    </row>
    <row r="108" spans="1:2" ht="20.100000000000001" customHeight="1">
      <c r="A108" s="424" t="s">
        <v>1425</v>
      </c>
      <c r="B108" s="425">
        <v>5</v>
      </c>
    </row>
    <row r="109" spans="1:2" ht="20.100000000000001" customHeight="1">
      <c r="A109" s="424" t="s">
        <v>1426</v>
      </c>
      <c r="B109" s="425">
        <v>7</v>
      </c>
    </row>
    <row r="110" spans="1:2" ht="20.100000000000001" customHeight="1">
      <c r="A110" s="424" t="s">
        <v>1427</v>
      </c>
      <c r="B110" s="425">
        <v>2</v>
      </c>
    </row>
    <row r="111" spans="1:2" ht="20.100000000000001" customHeight="1">
      <c r="A111" s="424" t="s">
        <v>1396</v>
      </c>
      <c r="B111" s="425">
        <v>10</v>
      </c>
    </row>
    <row r="112" spans="1:2" ht="20.100000000000001" customHeight="1">
      <c r="A112" s="424" t="s">
        <v>1428</v>
      </c>
      <c r="B112" s="425">
        <v>5</v>
      </c>
    </row>
    <row r="113" spans="1:2" ht="20.100000000000001" customHeight="1">
      <c r="A113" s="424" t="s">
        <v>1398</v>
      </c>
      <c r="B113" s="425">
        <v>2</v>
      </c>
    </row>
    <row r="114" spans="1:2" ht="20.100000000000001" customHeight="1">
      <c r="A114" s="424" t="s">
        <v>1429</v>
      </c>
      <c r="B114" s="425">
        <v>51</v>
      </c>
    </row>
    <row r="115" spans="1:2" ht="20.100000000000001" customHeight="1">
      <c r="A115" s="424" t="s">
        <v>1430</v>
      </c>
      <c r="B115" s="425">
        <v>6</v>
      </c>
    </row>
    <row r="116" spans="1:2" ht="20.100000000000001" customHeight="1">
      <c r="A116" s="424" t="s">
        <v>1431</v>
      </c>
      <c r="B116" s="425">
        <v>6</v>
      </c>
    </row>
    <row r="117" spans="1:2" ht="20.100000000000001" customHeight="1">
      <c r="A117" s="424" t="s">
        <v>1402</v>
      </c>
      <c r="B117" s="425">
        <v>81</v>
      </c>
    </row>
    <row r="118" spans="1:2" ht="20.100000000000001" customHeight="1">
      <c r="A118" s="424" t="s">
        <v>1432</v>
      </c>
      <c r="B118" s="425">
        <v>39</v>
      </c>
    </row>
    <row r="119" spans="1:2" ht="20.100000000000001" customHeight="1">
      <c r="A119" s="424" t="s">
        <v>1433</v>
      </c>
      <c r="B119" s="425">
        <v>36</v>
      </c>
    </row>
    <row r="120" spans="1:2" ht="20.100000000000001" customHeight="1">
      <c r="A120" s="424" t="s">
        <v>1405</v>
      </c>
      <c r="B120" s="425">
        <v>17</v>
      </c>
    </row>
    <row r="121" spans="1:2" ht="20.100000000000001" customHeight="1">
      <c r="A121" s="424" t="s">
        <v>1406</v>
      </c>
      <c r="B121" s="425">
        <v>257</v>
      </c>
    </row>
    <row r="122" spans="1:2" ht="20.100000000000001" customHeight="1">
      <c r="A122" s="424" t="s">
        <v>1407</v>
      </c>
      <c r="B122" s="425">
        <v>67</v>
      </c>
    </row>
    <row r="123" spans="1:2" ht="20.100000000000001" customHeight="1">
      <c r="A123" s="424" t="s">
        <v>1408</v>
      </c>
      <c r="B123" s="425">
        <v>12</v>
      </c>
    </row>
    <row r="124" spans="1:2" ht="20.100000000000001" customHeight="1">
      <c r="A124" s="424" t="s">
        <v>1409</v>
      </c>
      <c r="B124" s="425">
        <v>55</v>
      </c>
    </row>
    <row r="125" spans="1:2" ht="20.100000000000001" customHeight="1">
      <c r="A125" s="424" t="s">
        <v>1434</v>
      </c>
      <c r="B125" s="425">
        <v>8</v>
      </c>
    </row>
    <row r="126" spans="1:2" ht="20.100000000000001" customHeight="1">
      <c r="A126" s="424" t="s">
        <v>1411</v>
      </c>
      <c r="B126" s="425">
        <v>70</v>
      </c>
    </row>
    <row r="127" spans="1:2" ht="20.100000000000001" customHeight="1">
      <c r="A127" s="424" t="s">
        <v>1435</v>
      </c>
      <c r="B127" s="425">
        <v>3</v>
      </c>
    </row>
    <row r="128" spans="1:2" ht="20.100000000000001" customHeight="1">
      <c r="A128" s="424" t="s">
        <v>1413</v>
      </c>
      <c r="B128" s="425">
        <v>330</v>
      </c>
    </row>
    <row r="129" spans="1:2" ht="20.100000000000001" customHeight="1">
      <c r="A129" s="424" t="s">
        <v>1414</v>
      </c>
      <c r="B129" s="425">
        <v>84</v>
      </c>
    </row>
    <row r="130" spans="1:2" ht="20.100000000000001" customHeight="1">
      <c r="A130" s="424" t="s">
        <v>1452</v>
      </c>
      <c r="B130" s="425">
        <v>12</v>
      </c>
    </row>
    <row r="131" spans="1:2" ht="20.100000000000001" customHeight="1">
      <c r="A131" s="424" t="s">
        <v>1455</v>
      </c>
      <c r="B131" s="425">
        <v>23</v>
      </c>
    </row>
    <row r="132" spans="1:2" ht="20.100000000000001" customHeight="1">
      <c r="A132" s="424" t="s">
        <v>582</v>
      </c>
      <c r="B132" s="425">
        <v>35</v>
      </c>
    </row>
    <row r="133" spans="1:2" ht="20.100000000000001" customHeight="1">
      <c r="A133" s="424" t="s">
        <v>1437</v>
      </c>
      <c r="B133" s="425">
        <v>16</v>
      </c>
    </row>
    <row r="134" spans="1:2" ht="20.100000000000001" customHeight="1">
      <c r="A134" s="424" t="s">
        <v>1419</v>
      </c>
      <c r="B134" s="425">
        <v>6</v>
      </c>
    </row>
    <row r="135" spans="1:2" ht="20.100000000000001" customHeight="1">
      <c r="A135" s="424" t="s">
        <v>1421</v>
      </c>
      <c r="B135" s="425">
        <v>3</v>
      </c>
    </row>
    <row r="136" spans="1:2" ht="20.100000000000001" customHeight="1">
      <c r="A136" s="423" t="s">
        <v>1441</v>
      </c>
      <c r="B136" s="425">
        <f>SUM(B137:B169)</f>
        <v>1328</v>
      </c>
    </row>
    <row r="137" spans="1:2" ht="20.100000000000001" customHeight="1">
      <c r="A137" s="424" t="s">
        <v>1423</v>
      </c>
      <c r="B137" s="425">
        <v>4</v>
      </c>
    </row>
    <row r="138" spans="1:2" ht="20.100000000000001" customHeight="1">
      <c r="A138" s="424" t="s">
        <v>1424</v>
      </c>
      <c r="B138" s="425">
        <v>10</v>
      </c>
    </row>
    <row r="139" spans="1:2" ht="20.100000000000001" customHeight="1">
      <c r="A139" s="424" t="s">
        <v>1425</v>
      </c>
      <c r="B139" s="425">
        <v>5</v>
      </c>
    </row>
    <row r="140" spans="1:2" ht="20.100000000000001" customHeight="1">
      <c r="A140" s="424" t="s">
        <v>1426</v>
      </c>
      <c r="B140" s="425">
        <v>8</v>
      </c>
    </row>
    <row r="141" spans="1:2" ht="20.100000000000001" customHeight="1">
      <c r="A141" s="424" t="s">
        <v>1427</v>
      </c>
      <c r="B141" s="425">
        <v>3</v>
      </c>
    </row>
    <row r="142" spans="1:2" ht="20.100000000000001" customHeight="1">
      <c r="A142" s="424" t="s">
        <v>1396</v>
      </c>
      <c r="B142" s="425">
        <v>10</v>
      </c>
    </row>
    <row r="143" spans="1:2" ht="20.100000000000001" customHeight="1">
      <c r="A143" s="424" t="s">
        <v>1428</v>
      </c>
      <c r="B143" s="425">
        <v>5</v>
      </c>
    </row>
    <row r="144" spans="1:2" ht="20.100000000000001" customHeight="1">
      <c r="A144" s="424" t="s">
        <v>1398</v>
      </c>
      <c r="B144" s="425">
        <v>2</v>
      </c>
    </row>
    <row r="145" spans="1:2" ht="20.100000000000001" customHeight="1">
      <c r="A145" s="424" t="s">
        <v>1429</v>
      </c>
      <c r="B145" s="425">
        <v>65</v>
      </c>
    </row>
    <row r="146" spans="1:2" ht="20.100000000000001" customHeight="1">
      <c r="A146" s="424" t="s">
        <v>1430</v>
      </c>
      <c r="B146" s="425">
        <v>10</v>
      </c>
    </row>
    <row r="147" spans="1:2" ht="20.100000000000001" customHeight="1">
      <c r="A147" s="424" t="s">
        <v>1431</v>
      </c>
      <c r="B147" s="425">
        <v>6</v>
      </c>
    </row>
    <row r="148" spans="1:2" ht="20.100000000000001" customHeight="1">
      <c r="A148" s="424" t="s">
        <v>1402</v>
      </c>
      <c r="B148" s="425">
        <v>86</v>
      </c>
    </row>
    <row r="149" spans="1:2" ht="20.100000000000001" customHeight="1">
      <c r="A149" s="424" t="s">
        <v>1432</v>
      </c>
      <c r="B149" s="425">
        <v>41</v>
      </c>
    </row>
    <row r="150" spans="1:2" ht="20.100000000000001" customHeight="1">
      <c r="A150" s="424" t="s">
        <v>1433</v>
      </c>
      <c r="B150" s="425">
        <v>38</v>
      </c>
    </row>
    <row r="151" spans="1:2" ht="20.100000000000001" customHeight="1">
      <c r="A151" s="424" t="s">
        <v>1405</v>
      </c>
      <c r="B151" s="425">
        <v>18</v>
      </c>
    </row>
    <row r="152" spans="1:2" ht="20.100000000000001" customHeight="1">
      <c r="A152" s="424" t="s">
        <v>1406</v>
      </c>
      <c r="B152" s="425">
        <v>294</v>
      </c>
    </row>
    <row r="153" spans="1:2" ht="20.100000000000001" customHeight="1">
      <c r="A153" s="424" t="s">
        <v>1407</v>
      </c>
      <c r="B153" s="425">
        <v>68</v>
      </c>
    </row>
    <row r="154" spans="1:2" ht="20.100000000000001" customHeight="1">
      <c r="A154" s="424" t="s">
        <v>1408</v>
      </c>
      <c r="B154" s="425">
        <v>21</v>
      </c>
    </row>
    <row r="155" spans="1:2" ht="20.100000000000001" customHeight="1">
      <c r="A155" s="424" t="s">
        <v>1409</v>
      </c>
      <c r="B155" s="425">
        <v>58</v>
      </c>
    </row>
    <row r="156" spans="1:2" ht="20.100000000000001" customHeight="1">
      <c r="A156" s="424" t="s">
        <v>1434</v>
      </c>
      <c r="B156" s="425">
        <v>8</v>
      </c>
    </row>
    <row r="157" spans="1:2" ht="20.100000000000001" customHeight="1">
      <c r="A157" s="424" t="s">
        <v>1411</v>
      </c>
      <c r="B157" s="425">
        <v>70</v>
      </c>
    </row>
    <row r="158" spans="1:2" ht="20.100000000000001" customHeight="1">
      <c r="A158" s="424" t="s">
        <v>1435</v>
      </c>
      <c r="B158" s="425">
        <v>9</v>
      </c>
    </row>
    <row r="159" spans="1:2" ht="20.100000000000001" customHeight="1">
      <c r="A159" s="424" t="s">
        <v>1413</v>
      </c>
      <c r="B159" s="425">
        <v>200</v>
      </c>
    </row>
    <row r="160" spans="1:2" ht="20.100000000000001" customHeight="1">
      <c r="A160" s="424" t="s">
        <v>1414</v>
      </c>
      <c r="B160" s="425">
        <v>118</v>
      </c>
    </row>
    <row r="161" spans="1:2" ht="20.100000000000001" customHeight="1">
      <c r="A161" s="424" t="s">
        <v>1452</v>
      </c>
      <c r="B161" s="425">
        <v>32</v>
      </c>
    </row>
    <row r="162" spans="1:2" ht="20.100000000000001" customHeight="1">
      <c r="A162" s="424" t="s">
        <v>584</v>
      </c>
      <c r="B162" s="425">
        <v>24</v>
      </c>
    </row>
    <row r="163" spans="1:2" ht="20.100000000000001" customHeight="1">
      <c r="A163" s="424" t="s">
        <v>582</v>
      </c>
      <c r="B163" s="425">
        <v>36</v>
      </c>
    </row>
    <row r="164" spans="1:2" ht="20.100000000000001" customHeight="1">
      <c r="A164" s="424" t="s">
        <v>1437</v>
      </c>
      <c r="B164" s="425">
        <v>3</v>
      </c>
    </row>
    <row r="165" spans="1:2" ht="20.100000000000001" customHeight="1">
      <c r="A165" s="424" t="s">
        <v>1442</v>
      </c>
      <c r="B165" s="425">
        <v>8</v>
      </c>
    </row>
    <row r="166" spans="1:2" ht="20.100000000000001" customHeight="1">
      <c r="A166" s="424" t="s">
        <v>1419</v>
      </c>
      <c r="B166" s="425">
        <v>53</v>
      </c>
    </row>
    <row r="167" spans="1:2" ht="20.100000000000001" customHeight="1">
      <c r="A167" s="424" t="s">
        <v>1420</v>
      </c>
      <c r="B167" s="425">
        <v>4</v>
      </c>
    </row>
    <row r="168" spans="1:2" ht="20.100000000000001" customHeight="1">
      <c r="A168" s="424" t="s">
        <v>1439</v>
      </c>
      <c r="B168" s="425">
        <v>8</v>
      </c>
    </row>
    <row r="169" spans="1:2" ht="20.100000000000001" customHeight="1">
      <c r="A169" s="424" t="s">
        <v>1421</v>
      </c>
      <c r="B169" s="425">
        <v>3</v>
      </c>
    </row>
    <row r="170" spans="1:2" ht="20.100000000000001" customHeight="1">
      <c r="A170" s="423" t="s">
        <v>1443</v>
      </c>
      <c r="B170" s="425">
        <f>SUM(B171:B204)</f>
        <v>1818</v>
      </c>
    </row>
    <row r="171" spans="1:2" ht="20.100000000000001" customHeight="1">
      <c r="A171" s="424" t="s">
        <v>1423</v>
      </c>
      <c r="B171" s="425">
        <v>5</v>
      </c>
    </row>
    <row r="172" spans="1:2" ht="20.100000000000001" customHeight="1">
      <c r="A172" s="424" t="s">
        <v>1424</v>
      </c>
      <c r="B172" s="425">
        <v>10</v>
      </c>
    </row>
    <row r="173" spans="1:2" ht="20.100000000000001" customHeight="1">
      <c r="A173" s="424" t="s">
        <v>1425</v>
      </c>
      <c r="B173" s="425">
        <v>5</v>
      </c>
    </row>
    <row r="174" spans="1:2" ht="20.100000000000001" customHeight="1">
      <c r="A174" s="424" t="s">
        <v>1426</v>
      </c>
      <c r="B174" s="425">
        <v>8</v>
      </c>
    </row>
    <row r="175" spans="1:2" ht="20.100000000000001" customHeight="1">
      <c r="A175" s="424" t="s">
        <v>1427</v>
      </c>
      <c r="B175" s="425">
        <v>4</v>
      </c>
    </row>
    <row r="176" spans="1:2" ht="20.100000000000001" customHeight="1">
      <c r="A176" s="424" t="s">
        <v>1396</v>
      </c>
      <c r="B176" s="425">
        <v>10</v>
      </c>
    </row>
    <row r="177" spans="1:2" ht="20.100000000000001" customHeight="1">
      <c r="A177" s="424" t="s">
        <v>1428</v>
      </c>
      <c r="B177" s="425">
        <v>5</v>
      </c>
    </row>
    <row r="178" spans="1:2" ht="20.100000000000001" customHeight="1">
      <c r="A178" s="424" t="s">
        <v>1398</v>
      </c>
      <c r="B178" s="425">
        <v>3</v>
      </c>
    </row>
    <row r="179" spans="1:2" ht="20.100000000000001" customHeight="1">
      <c r="A179" s="424" t="s">
        <v>1429</v>
      </c>
      <c r="B179" s="425">
        <v>49</v>
      </c>
    </row>
    <row r="180" spans="1:2" ht="20.100000000000001" customHeight="1">
      <c r="A180" s="424" t="s">
        <v>1430</v>
      </c>
      <c r="B180" s="425">
        <v>15</v>
      </c>
    </row>
    <row r="181" spans="1:2" ht="20.100000000000001" customHeight="1">
      <c r="A181" s="424" t="s">
        <v>1431</v>
      </c>
      <c r="B181" s="425">
        <v>9</v>
      </c>
    </row>
    <row r="182" spans="1:2" ht="20.100000000000001" customHeight="1">
      <c r="A182" s="424" t="s">
        <v>1402</v>
      </c>
      <c r="B182" s="425">
        <v>124</v>
      </c>
    </row>
    <row r="183" spans="1:2" ht="20.100000000000001" customHeight="1">
      <c r="A183" s="424" t="s">
        <v>1432</v>
      </c>
      <c r="B183" s="425">
        <v>47</v>
      </c>
    </row>
    <row r="184" spans="1:2" ht="20.100000000000001" customHeight="1">
      <c r="A184" s="424" t="s">
        <v>1433</v>
      </c>
      <c r="B184" s="425">
        <v>39</v>
      </c>
    </row>
    <row r="185" spans="1:2" ht="20.100000000000001" customHeight="1">
      <c r="A185" s="424" t="s">
        <v>1405</v>
      </c>
      <c r="B185" s="425">
        <v>20</v>
      </c>
    </row>
    <row r="186" spans="1:2" ht="20.100000000000001" customHeight="1">
      <c r="A186" s="424" t="s">
        <v>1406</v>
      </c>
      <c r="B186" s="425">
        <v>509</v>
      </c>
    </row>
    <row r="187" spans="1:2" ht="20.100000000000001" customHeight="1">
      <c r="A187" s="424" t="s">
        <v>1407</v>
      </c>
      <c r="B187" s="425">
        <v>88</v>
      </c>
    </row>
    <row r="188" spans="1:2" ht="20.100000000000001" customHeight="1">
      <c r="A188" s="424" t="s">
        <v>1408</v>
      </c>
      <c r="B188" s="425">
        <v>22</v>
      </c>
    </row>
    <row r="189" spans="1:2" ht="20.100000000000001" customHeight="1">
      <c r="A189" s="424" t="s">
        <v>1409</v>
      </c>
      <c r="B189" s="425">
        <v>74</v>
      </c>
    </row>
    <row r="190" spans="1:2" ht="20.100000000000001" customHeight="1">
      <c r="A190" s="424" t="s">
        <v>1434</v>
      </c>
      <c r="B190" s="425">
        <v>8</v>
      </c>
    </row>
    <row r="191" spans="1:2" ht="20.100000000000001" customHeight="1">
      <c r="A191" s="424" t="s">
        <v>1411</v>
      </c>
      <c r="B191" s="425">
        <v>92</v>
      </c>
    </row>
    <row r="192" spans="1:2" ht="20.100000000000001" customHeight="1">
      <c r="A192" s="424" t="s">
        <v>1435</v>
      </c>
      <c r="B192" s="425">
        <v>12</v>
      </c>
    </row>
    <row r="193" spans="1:2" ht="20.100000000000001" customHeight="1">
      <c r="A193" s="424" t="s">
        <v>1413</v>
      </c>
      <c r="B193" s="425">
        <v>250</v>
      </c>
    </row>
    <row r="194" spans="1:2" ht="20.100000000000001" customHeight="1">
      <c r="A194" s="424" t="s">
        <v>1414</v>
      </c>
      <c r="B194" s="425">
        <v>130</v>
      </c>
    </row>
    <row r="195" spans="1:2" ht="20.100000000000001" customHeight="1">
      <c r="A195" s="424" t="s">
        <v>1415</v>
      </c>
      <c r="B195" s="425">
        <v>113</v>
      </c>
    </row>
    <row r="196" spans="1:2" ht="20.100000000000001" customHeight="1">
      <c r="A196" s="424" t="s">
        <v>1444</v>
      </c>
      <c r="B196" s="425">
        <v>4</v>
      </c>
    </row>
    <row r="197" spans="1:2" ht="20.100000000000001" customHeight="1">
      <c r="A197" s="424" t="s">
        <v>1454</v>
      </c>
      <c r="B197" s="425">
        <v>23</v>
      </c>
    </row>
    <row r="198" spans="1:2" ht="20.100000000000001" customHeight="1">
      <c r="A198" s="424" t="s">
        <v>584</v>
      </c>
      <c r="B198" s="425">
        <v>26</v>
      </c>
    </row>
    <row r="199" spans="1:2" ht="20.100000000000001" customHeight="1">
      <c r="A199" s="424" t="s">
        <v>582</v>
      </c>
      <c r="B199" s="425">
        <v>36</v>
      </c>
    </row>
    <row r="200" spans="1:2" ht="20.100000000000001" customHeight="1">
      <c r="A200" s="424" t="s">
        <v>1437</v>
      </c>
      <c r="B200" s="425">
        <v>1</v>
      </c>
    </row>
    <row r="201" spans="1:2" ht="20.100000000000001" customHeight="1">
      <c r="A201" s="424" t="s">
        <v>1419</v>
      </c>
      <c r="B201" s="425">
        <v>62</v>
      </c>
    </row>
    <row r="202" spans="1:2" ht="20.100000000000001" customHeight="1">
      <c r="A202" s="424" t="s">
        <v>1420</v>
      </c>
      <c r="B202" s="425">
        <v>4</v>
      </c>
    </row>
    <row r="203" spans="1:2" ht="20.100000000000001" customHeight="1">
      <c r="A203" s="424" t="s">
        <v>1439</v>
      </c>
      <c r="B203" s="425">
        <v>8</v>
      </c>
    </row>
    <row r="204" spans="1:2" ht="20.100000000000001" customHeight="1">
      <c r="A204" s="424" t="s">
        <v>1421</v>
      </c>
      <c r="B204" s="425">
        <v>3</v>
      </c>
    </row>
    <row r="205" spans="1:2" ht="20.100000000000001" customHeight="1">
      <c r="A205" s="423" t="s">
        <v>1445</v>
      </c>
      <c r="B205" s="425">
        <f>SUM(B206:B236)</f>
        <v>1451</v>
      </c>
    </row>
    <row r="206" spans="1:2" ht="20.100000000000001" customHeight="1">
      <c r="A206" s="424" t="s">
        <v>1423</v>
      </c>
      <c r="B206" s="425">
        <v>7</v>
      </c>
    </row>
    <row r="207" spans="1:2" ht="20.100000000000001" customHeight="1">
      <c r="A207" s="424" t="s">
        <v>1424</v>
      </c>
      <c r="B207" s="425">
        <v>13</v>
      </c>
    </row>
    <row r="208" spans="1:2" ht="20.100000000000001" customHeight="1">
      <c r="A208" s="424" t="s">
        <v>1425</v>
      </c>
      <c r="B208" s="425">
        <v>5</v>
      </c>
    </row>
    <row r="209" spans="1:2" ht="20.100000000000001" customHeight="1">
      <c r="A209" s="424" t="s">
        <v>1426</v>
      </c>
      <c r="B209" s="425">
        <v>6</v>
      </c>
    </row>
    <row r="210" spans="1:2" ht="20.100000000000001" customHeight="1">
      <c r="A210" s="424" t="s">
        <v>1427</v>
      </c>
      <c r="B210" s="425">
        <v>3</v>
      </c>
    </row>
    <row r="211" spans="1:2" ht="20.100000000000001" customHeight="1">
      <c r="A211" s="424" t="s">
        <v>1396</v>
      </c>
      <c r="B211" s="425">
        <v>10</v>
      </c>
    </row>
    <row r="212" spans="1:2" ht="20.100000000000001" customHeight="1">
      <c r="A212" s="424" t="s">
        <v>1428</v>
      </c>
      <c r="B212" s="425">
        <v>5</v>
      </c>
    </row>
    <row r="213" spans="1:2" ht="20.100000000000001" customHeight="1">
      <c r="A213" s="424" t="s">
        <v>1398</v>
      </c>
      <c r="B213" s="425">
        <v>2</v>
      </c>
    </row>
    <row r="214" spans="1:2" ht="20.100000000000001" customHeight="1">
      <c r="A214" s="424" t="s">
        <v>1429</v>
      </c>
      <c r="B214" s="425">
        <v>225</v>
      </c>
    </row>
    <row r="215" spans="1:2" ht="20.100000000000001" customHeight="1">
      <c r="A215" s="424" t="s">
        <v>1430</v>
      </c>
      <c r="B215" s="425">
        <v>14</v>
      </c>
    </row>
    <row r="216" spans="1:2" ht="20.100000000000001" customHeight="1">
      <c r="A216" s="424" t="s">
        <v>1431</v>
      </c>
      <c r="B216" s="425">
        <v>9</v>
      </c>
    </row>
    <row r="217" spans="1:2" ht="20.100000000000001" customHeight="1">
      <c r="A217" s="424" t="s">
        <v>1402</v>
      </c>
      <c r="B217" s="425">
        <v>22</v>
      </c>
    </row>
    <row r="218" spans="1:2" ht="20.100000000000001" customHeight="1">
      <c r="A218" s="424" t="s">
        <v>1432</v>
      </c>
      <c r="B218" s="425">
        <v>58</v>
      </c>
    </row>
    <row r="219" spans="1:2" ht="20.100000000000001" customHeight="1">
      <c r="A219" s="424" t="s">
        <v>1433</v>
      </c>
      <c r="B219" s="425">
        <v>51</v>
      </c>
    </row>
    <row r="220" spans="1:2" ht="20.100000000000001" customHeight="1">
      <c r="A220" s="424" t="s">
        <v>1405</v>
      </c>
      <c r="B220" s="425">
        <v>215</v>
      </c>
    </row>
    <row r="221" spans="1:2" ht="20.100000000000001" customHeight="1">
      <c r="A221" s="424" t="s">
        <v>1406</v>
      </c>
      <c r="B221" s="425">
        <v>82</v>
      </c>
    </row>
    <row r="222" spans="1:2" ht="20.100000000000001" customHeight="1">
      <c r="A222" s="424" t="s">
        <v>1407</v>
      </c>
      <c r="B222" s="425">
        <v>72</v>
      </c>
    </row>
    <row r="223" spans="1:2" ht="20.100000000000001" customHeight="1">
      <c r="A223" s="424" t="s">
        <v>1408</v>
      </c>
      <c r="B223" s="425">
        <v>13</v>
      </c>
    </row>
    <row r="224" spans="1:2" ht="20.100000000000001" customHeight="1">
      <c r="A224" s="424" t="s">
        <v>1409</v>
      </c>
      <c r="B224" s="425">
        <v>81</v>
      </c>
    </row>
    <row r="225" spans="1:2" ht="20.100000000000001" customHeight="1">
      <c r="A225" s="424" t="s">
        <v>1434</v>
      </c>
      <c r="B225" s="425">
        <v>8</v>
      </c>
    </row>
    <row r="226" spans="1:2" ht="20.100000000000001" customHeight="1">
      <c r="A226" s="424" t="s">
        <v>1411</v>
      </c>
      <c r="B226" s="425">
        <v>117</v>
      </c>
    </row>
    <row r="227" spans="1:2" ht="20.100000000000001" customHeight="1">
      <c r="A227" s="424" t="s">
        <v>1435</v>
      </c>
      <c r="B227" s="425">
        <v>18</v>
      </c>
    </row>
    <row r="228" spans="1:2" ht="20.100000000000001" customHeight="1">
      <c r="A228" s="424" t="s">
        <v>1413</v>
      </c>
      <c r="B228" s="425">
        <v>300</v>
      </c>
    </row>
    <row r="229" spans="1:2" ht="20.100000000000001" customHeight="1">
      <c r="A229" s="424" t="s">
        <v>1414</v>
      </c>
      <c r="B229" s="425">
        <v>33</v>
      </c>
    </row>
    <row r="230" spans="1:2" ht="20.100000000000001" customHeight="1">
      <c r="A230" s="424" t="s">
        <v>1452</v>
      </c>
      <c r="B230" s="425">
        <v>15</v>
      </c>
    </row>
    <row r="231" spans="1:2" ht="20.100000000000001" customHeight="1">
      <c r="A231" s="424" t="s">
        <v>584</v>
      </c>
      <c r="B231" s="425">
        <v>24</v>
      </c>
    </row>
    <row r="232" spans="1:2" ht="20.100000000000001" customHeight="1">
      <c r="A232" s="424" t="s">
        <v>582</v>
      </c>
      <c r="B232" s="425">
        <v>26</v>
      </c>
    </row>
    <row r="233" spans="1:2" ht="20.100000000000001" customHeight="1">
      <c r="A233" s="424" t="s">
        <v>1446</v>
      </c>
      <c r="B233" s="425">
        <v>4</v>
      </c>
    </row>
    <row r="234" spans="1:2" ht="20.100000000000001" customHeight="1">
      <c r="A234" s="424" t="s">
        <v>1437</v>
      </c>
      <c r="B234" s="425">
        <v>11</v>
      </c>
    </row>
    <row r="235" spans="1:2" ht="20.100000000000001" customHeight="1">
      <c r="A235" s="424" t="s">
        <v>1419</v>
      </c>
      <c r="B235" s="425">
        <v>1</v>
      </c>
    </row>
    <row r="236" spans="1:2" ht="20.100000000000001" customHeight="1">
      <c r="A236" s="424" t="s">
        <v>1421</v>
      </c>
      <c r="B236" s="425">
        <v>1</v>
      </c>
    </row>
    <row r="237" spans="1:2" ht="20.100000000000001" customHeight="1">
      <c r="A237" s="423" t="s">
        <v>1447</v>
      </c>
      <c r="B237" s="425">
        <f>SUM(B238:B270)</f>
        <v>2250</v>
      </c>
    </row>
    <row r="238" spans="1:2" ht="20.100000000000001" customHeight="1">
      <c r="A238" s="424" t="s">
        <v>1423</v>
      </c>
      <c r="B238" s="425">
        <v>7</v>
      </c>
    </row>
    <row r="239" spans="1:2" ht="20.100000000000001" customHeight="1">
      <c r="A239" s="424" t="s">
        <v>1424</v>
      </c>
      <c r="B239" s="425">
        <v>13</v>
      </c>
    </row>
    <row r="240" spans="1:2" ht="20.100000000000001" customHeight="1">
      <c r="A240" s="424" t="s">
        <v>1425</v>
      </c>
      <c r="B240" s="425">
        <v>5</v>
      </c>
    </row>
    <row r="241" spans="1:2" ht="20.100000000000001" customHeight="1">
      <c r="A241" s="424" t="s">
        <v>1426</v>
      </c>
      <c r="B241" s="425">
        <v>7</v>
      </c>
    </row>
    <row r="242" spans="1:2" ht="20.100000000000001" customHeight="1">
      <c r="A242" s="424" t="s">
        <v>1427</v>
      </c>
      <c r="B242" s="425">
        <v>4</v>
      </c>
    </row>
    <row r="243" spans="1:2" ht="20.100000000000001" customHeight="1">
      <c r="A243" s="424" t="s">
        <v>1396</v>
      </c>
      <c r="B243" s="425">
        <v>10</v>
      </c>
    </row>
    <row r="244" spans="1:2" ht="20.100000000000001" customHeight="1">
      <c r="A244" s="424" t="s">
        <v>1428</v>
      </c>
      <c r="B244" s="425">
        <v>5</v>
      </c>
    </row>
    <row r="245" spans="1:2" ht="20.100000000000001" customHeight="1">
      <c r="A245" s="424" t="s">
        <v>1398</v>
      </c>
      <c r="B245" s="425">
        <v>3</v>
      </c>
    </row>
    <row r="246" spans="1:2" ht="20.100000000000001" customHeight="1">
      <c r="A246" s="424" t="s">
        <v>1429</v>
      </c>
      <c r="B246" s="425">
        <v>92</v>
      </c>
    </row>
    <row r="247" spans="1:2" ht="20.100000000000001" customHeight="1">
      <c r="A247" s="424" t="s">
        <v>1430</v>
      </c>
      <c r="B247" s="425">
        <v>16</v>
      </c>
    </row>
    <row r="248" spans="1:2" ht="20.100000000000001" customHeight="1">
      <c r="A248" s="424" t="s">
        <v>1431</v>
      </c>
      <c r="B248" s="425">
        <v>9</v>
      </c>
    </row>
    <row r="249" spans="1:2" ht="20.100000000000001" customHeight="1">
      <c r="A249" s="424" t="s">
        <v>1402</v>
      </c>
      <c r="B249" s="425">
        <v>113</v>
      </c>
    </row>
    <row r="250" spans="1:2" ht="20.100000000000001" customHeight="1">
      <c r="A250" s="424" t="s">
        <v>1432</v>
      </c>
      <c r="B250" s="425">
        <v>64</v>
      </c>
    </row>
    <row r="251" spans="1:2" ht="20.100000000000001" customHeight="1">
      <c r="A251" s="424" t="s">
        <v>1433</v>
      </c>
      <c r="B251" s="425">
        <v>58</v>
      </c>
    </row>
    <row r="252" spans="1:2" ht="20.100000000000001" customHeight="1">
      <c r="A252" s="424" t="s">
        <v>1405</v>
      </c>
      <c r="B252" s="425">
        <v>54</v>
      </c>
    </row>
    <row r="253" spans="1:2" ht="20.100000000000001" customHeight="1">
      <c r="A253" s="424" t="s">
        <v>1406</v>
      </c>
      <c r="B253" s="425">
        <v>545</v>
      </c>
    </row>
    <row r="254" spans="1:2" ht="20.100000000000001" customHeight="1">
      <c r="A254" s="424" t="s">
        <v>1407</v>
      </c>
      <c r="B254" s="425">
        <v>87</v>
      </c>
    </row>
    <row r="255" spans="1:2" ht="20.100000000000001" customHeight="1">
      <c r="A255" s="424" t="s">
        <v>1408</v>
      </c>
      <c r="B255" s="425">
        <v>45</v>
      </c>
    </row>
    <row r="256" spans="1:2" ht="20.100000000000001" customHeight="1">
      <c r="A256" s="424" t="s">
        <v>1409</v>
      </c>
      <c r="B256" s="425">
        <v>105</v>
      </c>
    </row>
    <row r="257" spans="1:2" ht="20.100000000000001" customHeight="1">
      <c r="A257" s="424" t="s">
        <v>1434</v>
      </c>
      <c r="B257" s="425">
        <v>8</v>
      </c>
    </row>
    <row r="258" spans="1:2" ht="20.100000000000001" customHeight="1">
      <c r="A258" s="424" t="s">
        <v>1411</v>
      </c>
      <c r="B258" s="425">
        <v>167</v>
      </c>
    </row>
    <row r="259" spans="1:2" ht="20.100000000000001" customHeight="1">
      <c r="A259" s="424" t="s">
        <v>1435</v>
      </c>
      <c r="B259" s="425">
        <v>15</v>
      </c>
    </row>
    <row r="260" spans="1:2" ht="20.100000000000001" customHeight="1">
      <c r="A260" s="424" t="s">
        <v>1413</v>
      </c>
      <c r="B260" s="425">
        <v>410</v>
      </c>
    </row>
    <row r="261" spans="1:2" ht="20.100000000000001" customHeight="1">
      <c r="A261" s="424" t="s">
        <v>1414</v>
      </c>
      <c r="B261" s="425">
        <v>87</v>
      </c>
    </row>
    <row r="262" spans="1:2" ht="20.100000000000001" customHeight="1">
      <c r="A262" s="424" t="s">
        <v>1415</v>
      </c>
      <c r="B262" s="425">
        <v>27</v>
      </c>
    </row>
    <row r="263" spans="1:2" ht="20.100000000000001" customHeight="1">
      <c r="A263" s="424" t="s">
        <v>1452</v>
      </c>
      <c r="B263" s="425">
        <v>18</v>
      </c>
    </row>
    <row r="264" spans="1:2" ht="20.100000000000001" customHeight="1">
      <c r="A264" s="424" t="s">
        <v>1453</v>
      </c>
      <c r="B264" s="425">
        <v>29</v>
      </c>
    </row>
    <row r="265" spans="1:2" ht="20.100000000000001" customHeight="1">
      <c r="A265" s="424" t="s">
        <v>582</v>
      </c>
      <c r="B265" s="425">
        <v>36</v>
      </c>
    </row>
    <row r="266" spans="1:2" ht="20.100000000000001" customHeight="1">
      <c r="A266" s="424" t="s">
        <v>1448</v>
      </c>
      <c r="B266" s="425">
        <v>183</v>
      </c>
    </row>
    <row r="267" spans="1:2" ht="20.100000000000001" customHeight="1">
      <c r="A267" s="424" t="s">
        <v>1437</v>
      </c>
      <c r="B267" s="425">
        <v>5</v>
      </c>
    </row>
    <row r="268" spans="1:2" ht="20.100000000000001" customHeight="1">
      <c r="A268" s="424" t="s">
        <v>1419</v>
      </c>
      <c r="B268" s="425">
        <v>19</v>
      </c>
    </row>
    <row r="269" spans="1:2" ht="20.100000000000001" customHeight="1">
      <c r="A269" s="424" t="s">
        <v>1420</v>
      </c>
      <c r="B269" s="425">
        <v>1</v>
      </c>
    </row>
    <row r="270" spans="1:2" ht="20.100000000000001" customHeight="1">
      <c r="A270" s="424" t="s">
        <v>1421</v>
      </c>
      <c r="B270" s="425">
        <v>3</v>
      </c>
    </row>
    <row r="271" spans="1:2" ht="20.100000000000001" customHeight="1">
      <c r="A271" s="423" t="s">
        <v>1449</v>
      </c>
      <c r="B271" s="425">
        <f>SUM(B272:B305)</f>
        <v>1672</v>
      </c>
    </row>
    <row r="272" spans="1:2" ht="20.100000000000001" customHeight="1">
      <c r="A272" s="424" t="s">
        <v>1423</v>
      </c>
      <c r="B272" s="425">
        <v>6</v>
      </c>
    </row>
    <row r="273" spans="1:2" ht="20.100000000000001" customHeight="1">
      <c r="A273" s="424" t="s">
        <v>1424</v>
      </c>
      <c r="B273" s="425">
        <v>13</v>
      </c>
    </row>
    <row r="274" spans="1:2" ht="20.100000000000001" customHeight="1">
      <c r="A274" s="424" t="s">
        <v>1425</v>
      </c>
      <c r="B274" s="425">
        <v>5</v>
      </c>
    </row>
    <row r="275" spans="1:2" ht="20.100000000000001" customHeight="1">
      <c r="A275" s="424" t="s">
        <v>1426</v>
      </c>
      <c r="B275" s="425">
        <v>9</v>
      </c>
    </row>
    <row r="276" spans="1:2" ht="20.100000000000001" customHeight="1">
      <c r="A276" s="424" t="s">
        <v>1427</v>
      </c>
      <c r="B276" s="425">
        <v>3</v>
      </c>
    </row>
    <row r="277" spans="1:2" ht="20.100000000000001" customHeight="1">
      <c r="A277" s="424" t="s">
        <v>1396</v>
      </c>
      <c r="B277" s="425">
        <v>10</v>
      </c>
    </row>
    <row r="278" spans="1:2" ht="20.100000000000001" customHeight="1">
      <c r="A278" s="424" t="s">
        <v>1428</v>
      </c>
      <c r="B278" s="425">
        <v>5</v>
      </c>
    </row>
    <row r="279" spans="1:2" ht="20.100000000000001" customHeight="1">
      <c r="A279" s="424" t="s">
        <v>1398</v>
      </c>
      <c r="B279" s="425">
        <v>3</v>
      </c>
    </row>
    <row r="280" spans="1:2" ht="20.100000000000001" customHeight="1">
      <c r="A280" s="424" t="s">
        <v>1429</v>
      </c>
      <c r="B280" s="425">
        <v>75</v>
      </c>
    </row>
    <row r="281" spans="1:2" ht="20.100000000000001" customHeight="1">
      <c r="A281" s="424" t="s">
        <v>1430</v>
      </c>
      <c r="B281" s="425">
        <v>19</v>
      </c>
    </row>
    <row r="282" spans="1:2" ht="20.100000000000001" customHeight="1">
      <c r="A282" s="424" t="s">
        <v>1431</v>
      </c>
      <c r="B282" s="425">
        <v>8</v>
      </c>
    </row>
    <row r="283" spans="1:2" ht="20.100000000000001" customHeight="1">
      <c r="A283" s="424" t="s">
        <v>1402</v>
      </c>
      <c r="B283" s="425">
        <v>113</v>
      </c>
    </row>
    <row r="284" spans="1:2" ht="20.100000000000001" customHeight="1">
      <c r="A284" s="424" t="s">
        <v>1432</v>
      </c>
      <c r="B284" s="425">
        <v>53</v>
      </c>
    </row>
    <row r="285" spans="1:2" ht="20.100000000000001" customHeight="1">
      <c r="A285" s="424" t="s">
        <v>1433</v>
      </c>
      <c r="B285" s="425">
        <v>46</v>
      </c>
    </row>
    <row r="286" spans="1:2" ht="20.100000000000001" customHeight="1">
      <c r="A286" s="424" t="s">
        <v>1405</v>
      </c>
      <c r="B286" s="425">
        <v>45</v>
      </c>
    </row>
    <row r="287" spans="1:2" ht="20.100000000000001" customHeight="1">
      <c r="A287" s="424" t="s">
        <v>1406</v>
      </c>
      <c r="B287" s="425">
        <v>336</v>
      </c>
    </row>
    <row r="288" spans="1:2" ht="20.100000000000001" customHeight="1">
      <c r="A288" s="424" t="s">
        <v>1407</v>
      </c>
      <c r="B288" s="425">
        <v>79</v>
      </c>
    </row>
    <row r="289" spans="1:2" ht="20.100000000000001" customHeight="1">
      <c r="A289" s="424" t="s">
        <v>1408</v>
      </c>
      <c r="B289" s="425">
        <v>22</v>
      </c>
    </row>
    <row r="290" spans="1:2" ht="20.100000000000001" customHeight="1">
      <c r="A290" s="424" t="s">
        <v>1409</v>
      </c>
      <c r="B290" s="425">
        <v>85</v>
      </c>
    </row>
    <row r="291" spans="1:2" ht="20.100000000000001" customHeight="1">
      <c r="A291" s="424" t="s">
        <v>1434</v>
      </c>
      <c r="B291" s="425">
        <v>8</v>
      </c>
    </row>
    <row r="292" spans="1:2" ht="20.100000000000001" customHeight="1">
      <c r="A292" s="424" t="s">
        <v>1411</v>
      </c>
      <c r="B292" s="425">
        <v>88</v>
      </c>
    </row>
    <row r="293" spans="1:2" ht="20.100000000000001" customHeight="1">
      <c r="A293" s="424" t="s">
        <v>1435</v>
      </c>
      <c r="B293" s="425">
        <v>27</v>
      </c>
    </row>
    <row r="294" spans="1:2" ht="20.100000000000001" customHeight="1">
      <c r="A294" s="424" t="s">
        <v>1413</v>
      </c>
      <c r="B294" s="425">
        <v>300</v>
      </c>
    </row>
    <row r="295" spans="1:2" ht="20.100000000000001" customHeight="1">
      <c r="A295" s="424" t="s">
        <v>1414</v>
      </c>
      <c r="B295" s="425">
        <v>118</v>
      </c>
    </row>
    <row r="296" spans="1:2" ht="20.100000000000001" customHeight="1">
      <c r="A296" s="424" t="s">
        <v>1415</v>
      </c>
      <c r="B296" s="425">
        <v>19</v>
      </c>
    </row>
    <row r="297" spans="1:2" ht="20.100000000000001" customHeight="1">
      <c r="A297" s="424" t="s">
        <v>1444</v>
      </c>
      <c r="B297" s="425">
        <v>11</v>
      </c>
    </row>
    <row r="298" spans="1:2" ht="20.100000000000001" customHeight="1">
      <c r="A298" s="424" t="s">
        <v>1452</v>
      </c>
      <c r="B298" s="425">
        <v>37</v>
      </c>
    </row>
    <row r="299" spans="1:2" ht="20.100000000000001" customHeight="1">
      <c r="A299" s="424" t="s">
        <v>584</v>
      </c>
      <c r="B299" s="425">
        <v>30</v>
      </c>
    </row>
    <row r="300" spans="1:2" ht="20.100000000000001" customHeight="1">
      <c r="A300" s="424" t="s">
        <v>582</v>
      </c>
      <c r="B300" s="425">
        <v>40</v>
      </c>
    </row>
    <row r="301" spans="1:2" ht="20.100000000000001" customHeight="1">
      <c r="A301" s="424" t="s">
        <v>1437</v>
      </c>
      <c r="B301" s="425">
        <v>2</v>
      </c>
    </row>
    <row r="302" spans="1:2" ht="20.100000000000001" customHeight="1">
      <c r="A302" s="424" t="s">
        <v>1419</v>
      </c>
      <c r="B302" s="425">
        <v>44</v>
      </c>
    </row>
    <row r="303" spans="1:2" ht="20.100000000000001" customHeight="1">
      <c r="A303" s="424" t="s">
        <v>1420</v>
      </c>
      <c r="B303" s="425">
        <v>3</v>
      </c>
    </row>
    <row r="304" spans="1:2" ht="20.100000000000001" customHeight="1">
      <c r="A304" s="424" t="s">
        <v>1439</v>
      </c>
      <c r="B304" s="425">
        <v>8</v>
      </c>
    </row>
    <row r="305" spans="1:2" ht="20.100000000000001" customHeight="1">
      <c r="A305" s="424" t="s">
        <v>1421</v>
      </c>
      <c r="B305" s="425">
        <v>2</v>
      </c>
    </row>
    <row r="306" spans="1:2" ht="20.100000000000001" customHeight="1">
      <c r="A306" s="423" t="s">
        <v>1450</v>
      </c>
      <c r="B306" s="425">
        <f>SUM(B307:B339)</f>
        <v>1366</v>
      </c>
    </row>
    <row r="307" spans="1:2" ht="20.100000000000001" customHeight="1">
      <c r="A307" s="424" t="s">
        <v>1423</v>
      </c>
      <c r="B307" s="425">
        <v>4</v>
      </c>
    </row>
    <row r="308" spans="1:2" ht="20.100000000000001" customHeight="1">
      <c r="A308" s="424" t="s">
        <v>1424</v>
      </c>
      <c r="B308" s="425">
        <v>10</v>
      </c>
    </row>
    <row r="309" spans="1:2" ht="20.100000000000001" customHeight="1">
      <c r="A309" s="424" t="s">
        <v>1425</v>
      </c>
      <c r="B309" s="425">
        <v>5</v>
      </c>
    </row>
    <row r="310" spans="1:2" ht="20.100000000000001" customHeight="1">
      <c r="A310" s="424" t="s">
        <v>1426</v>
      </c>
      <c r="B310" s="425">
        <v>8</v>
      </c>
    </row>
    <row r="311" spans="1:2" ht="20.100000000000001" customHeight="1">
      <c r="A311" s="424" t="s">
        <v>1427</v>
      </c>
      <c r="B311" s="425">
        <v>3</v>
      </c>
    </row>
    <row r="312" spans="1:2" ht="20.100000000000001" customHeight="1">
      <c r="A312" s="424" t="s">
        <v>1396</v>
      </c>
      <c r="B312" s="425">
        <v>10</v>
      </c>
    </row>
    <row r="313" spans="1:2" ht="20.100000000000001" customHeight="1">
      <c r="A313" s="424" t="s">
        <v>1428</v>
      </c>
      <c r="B313" s="425">
        <v>5</v>
      </c>
    </row>
    <row r="314" spans="1:2" ht="20.100000000000001" customHeight="1">
      <c r="A314" s="424" t="s">
        <v>1398</v>
      </c>
      <c r="B314" s="425">
        <v>2</v>
      </c>
    </row>
    <row r="315" spans="1:2" ht="20.100000000000001" customHeight="1">
      <c r="A315" s="424" t="s">
        <v>1429</v>
      </c>
      <c r="B315" s="425">
        <v>56</v>
      </c>
    </row>
    <row r="316" spans="1:2" ht="20.100000000000001" customHeight="1">
      <c r="A316" s="424" t="s">
        <v>1430</v>
      </c>
      <c r="B316" s="425">
        <v>9</v>
      </c>
    </row>
    <row r="317" spans="1:2" ht="20.100000000000001" customHeight="1">
      <c r="A317" s="424" t="s">
        <v>1431</v>
      </c>
      <c r="B317" s="425">
        <v>7</v>
      </c>
    </row>
    <row r="318" spans="1:2" ht="20.100000000000001" customHeight="1">
      <c r="A318" s="424" t="s">
        <v>1402</v>
      </c>
      <c r="B318" s="425">
        <v>86</v>
      </c>
    </row>
    <row r="319" spans="1:2" ht="20.100000000000001" customHeight="1">
      <c r="A319" s="424" t="s">
        <v>1432</v>
      </c>
      <c r="B319" s="425">
        <v>50</v>
      </c>
    </row>
    <row r="320" spans="1:2" ht="20.100000000000001" customHeight="1">
      <c r="A320" s="424" t="s">
        <v>1433</v>
      </c>
      <c r="B320" s="425">
        <v>41</v>
      </c>
    </row>
    <row r="321" spans="1:2" ht="20.100000000000001" customHeight="1">
      <c r="A321" s="424" t="s">
        <v>1405</v>
      </c>
      <c r="B321" s="425">
        <v>32</v>
      </c>
    </row>
    <row r="322" spans="1:2" ht="20.100000000000001" customHeight="1">
      <c r="A322" s="424" t="s">
        <v>1406</v>
      </c>
      <c r="B322" s="425">
        <v>310</v>
      </c>
    </row>
    <row r="323" spans="1:2" ht="20.100000000000001" customHeight="1">
      <c r="A323" s="424" t="s">
        <v>1407</v>
      </c>
      <c r="B323" s="425">
        <v>55</v>
      </c>
    </row>
    <row r="324" spans="1:2" ht="20.100000000000001" customHeight="1">
      <c r="A324" s="424" t="s">
        <v>1408</v>
      </c>
      <c r="B324" s="425">
        <v>23</v>
      </c>
    </row>
    <row r="325" spans="1:2" ht="20.100000000000001" customHeight="1">
      <c r="A325" s="424" t="s">
        <v>1409</v>
      </c>
      <c r="B325" s="425">
        <v>69</v>
      </c>
    </row>
    <row r="326" spans="1:2" ht="20.100000000000001" customHeight="1">
      <c r="A326" s="424" t="s">
        <v>1434</v>
      </c>
      <c r="B326" s="425">
        <v>8</v>
      </c>
    </row>
    <row r="327" spans="1:2" ht="20.100000000000001" customHeight="1">
      <c r="A327" s="424" t="s">
        <v>1411</v>
      </c>
      <c r="B327" s="425">
        <v>95</v>
      </c>
    </row>
    <row r="328" spans="1:2" ht="20.100000000000001" customHeight="1">
      <c r="A328" s="424" t="s">
        <v>1435</v>
      </c>
      <c r="B328" s="425">
        <v>12</v>
      </c>
    </row>
    <row r="329" spans="1:2" ht="20.100000000000001" customHeight="1">
      <c r="A329" s="424" t="s">
        <v>1413</v>
      </c>
      <c r="B329" s="425">
        <v>225</v>
      </c>
    </row>
    <row r="330" spans="1:2" ht="20.100000000000001" customHeight="1">
      <c r="A330" s="424" t="s">
        <v>1414</v>
      </c>
      <c r="B330" s="425">
        <v>65</v>
      </c>
    </row>
    <row r="331" spans="1:2" ht="20.100000000000001" customHeight="1">
      <c r="A331" s="424" t="s">
        <v>1444</v>
      </c>
      <c r="B331" s="425">
        <v>16</v>
      </c>
    </row>
    <row r="332" spans="1:2" ht="20.100000000000001" customHeight="1">
      <c r="A332" s="424" t="s">
        <v>1452</v>
      </c>
      <c r="B332" s="425">
        <v>23</v>
      </c>
    </row>
    <row r="333" spans="1:2" ht="20.100000000000001" customHeight="1">
      <c r="A333" s="424" t="s">
        <v>584</v>
      </c>
      <c r="B333" s="425">
        <v>26</v>
      </c>
    </row>
    <row r="334" spans="1:2" ht="20.100000000000001" customHeight="1">
      <c r="A334" s="424" t="s">
        <v>582</v>
      </c>
      <c r="B334" s="425">
        <v>40</v>
      </c>
    </row>
    <row r="335" spans="1:2" ht="20.100000000000001" customHeight="1">
      <c r="A335" s="424" t="s">
        <v>1437</v>
      </c>
      <c r="B335" s="425">
        <v>3</v>
      </c>
    </row>
    <row r="336" spans="1:2" ht="20.100000000000001" customHeight="1">
      <c r="A336" s="424" t="s">
        <v>1419</v>
      </c>
      <c r="B336" s="425">
        <v>57</v>
      </c>
    </row>
    <row r="337" spans="1:2" ht="20.100000000000001" customHeight="1">
      <c r="A337" s="424" t="s">
        <v>1420</v>
      </c>
      <c r="B337" s="425">
        <v>4</v>
      </c>
    </row>
    <row r="338" spans="1:2" ht="20.100000000000001" customHeight="1">
      <c r="A338" s="424" t="s">
        <v>1439</v>
      </c>
      <c r="B338" s="425">
        <v>4</v>
      </c>
    </row>
    <row r="339" spans="1:2" ht="20.100000000000001" customHeight="1">
      <c r="A339" s="424" t="s">
        <v>1421</v>
      </c>
      <c r="B339" s="425">
        <v>3</v>
      </c>
    </row>
    <row r="340" spans="1:2" ht="20.100000000000001" customHeight="1">
      <c r="A340" s="423" t="s">
        <v>1451</v>
      </c>
      <c r="B340" s="425">
        <f>SUM(B341:B373)</f>
        <v>1743</v>
      </c>
    </row>
    <row r="341" spans="1:2" ht="20.100000000000001" customHeight="1">
      <c r="A341" s="424" t="s">
        <v>1423</v>
      </c>
      <c r="B341" s="425">
        <v>6</v>
      </c>
    </row>
    <row r="342" spans="1:2" ht="20.100000000000001" customHeight="1">
      <c r="A342" s="424" t="s">
        <v>1424</v>
      </c>
      <c r="B342" s="425">
        <v>13</v>
      </c>
    </row>
    <row r="343" spans="1:2" ht="20.100000000000001" customHeight="1">
      <c r="A343" s="424" t="s">
        <v>1425</v>
      </c>
      <c r="B343" s="425">
        <v>5</v>
      </c>
    </row>
    <row r="344" spans="1:2" ht="20.100000000000001" customHeight="1">
      <c r="A344" s="424" t="s">
        <v>1426</v>
      </c>
      <c r="B344" s="425">
        <v>10</v>
      </c>
    </row>
    <row r="345" spans="1:2" ht="20.100000000000001" customHeight="1">
      <c r="A345" s="424" t="s">
        <v>1427</v>
      </c>
      <c r="B345" s="425">
        <v>3</v>
      </c>
    </row>
    <row r="346" spans="1:2" ht="20.100000000000001" customHeight="1">
      <c r="A346" s="424" t="s">
        <v>1396</v>
      </c>
      <c r="B346" s="425">
        <v>10</v>
      </c>
    </row>
    <row r="347" spans="1:2" ht="20.100000000000001" customHeight="1">
      <c r="A347" s="424" t="s">
        <v>1428</v>
      </c>
      <c r="B347" s="425">
        <v>5</v>
      </c>
    </row>
    <row r="348" spans="1:2" ht="20.100000000000001" customHeight="1">
      <c r="A348" s="424" t="s">
        <v>1398</v>
      </c>
      <c r="B348" s="425">
        <v>2</v>
      </c>
    </row>
    <row r="349" spans="1:2" ht="20.100000000000001" customHeight="1">
      <c r="A349" s="424" t="s">
        <v>1429</v>
      </c>
      <c r="B349" s="425">
        <v>93</v>
      </c>
    </row>
    <row r="350" spans="1:2" ht="20.100000000000001" customHeight="1">
      <c r="A350" s="424" t="s">
        <v>1430</v>
      </c>
      <c r="B350" s="425">
        <v>9</v>
      </c>
    </row>
    <row r="351" spans="1:2" ht="20.100000000000001" customHeight="1">
      <c r="A351" s="424" t="s">
        <v>1431</v>
      </c>
      <c r="B351" s="425">
        <v>7</v>
      </c>
    </row>
    <row r="352" spans="1:2" ht="20.100000000000001" customHeight="1">
      <c r="A352" s="424" t="s">
        <v>1402</v>
      </c>
      <c r="B352" s="425">
        <v>86</v>
      </c>
    </row>
    <row r="353" spans="1:2" ht="20.100000000000001" customHeight="1">
      <c r="A353" s="424" t="s">
        <v>1432</v>
      </c>
      <c r="B353" s="425">
        <v>45</v>
      </c>
    </row>
    <row r="354" spans="1:2" ht="20.100000000000001" customHeight="1">
      <c r="A354" s="424" t="s">
        <v>1433</v>
      </c>
      <c r="B354" s="425">
        <v>39</v>
      </c>
    </row>
    <row r="355" spans="1:2" ht="20.100000000000001" customHeight="1">
      <c r="A355" s="424" t="s">
        <v>1405</v>
      </c>
      <c r="B355" s="425">
        <v>133</v>
      </c>
    </row>
    <row r="356" spans="1:2" ht="20.100000000000001" customHeight="1">
      <c r="A356" s="424" t="s">
        <v>1406</v>
      </c>
      <c r="B356" s="425">
        <v>285</v>
      </c>
    </row>
    <row r="357" spans="1:2" ht="20.100000000000001" customHeight="1">
      <c r="A357" s="424" t="s">
        <v>1407</v>
      </c>
      <c r="B357" s="425">
        <v>58</v>
      </c>
    </row>
    <row r="358" spans="1:2" ht="20.100000000000001" customHeight="1">
      <c r="A358" s="424" t="s">
        <v>1408</v>
      </c>
      <c r="B358" s="425">
        <v>21</v>
      </c>
    </row>
    <row r="359" spans="1:2" ht="20.100000000000001" customHeight="1">
      <c r="A359" s="424" t="s">
        <v>1409</v>
      </c>
      <c r="B359" s="425">
        <v>137</v>
      </c>
    </row>
    <row r="360" spans="1:2" ht="20.100000000000001" customHeight="1">
      <c r="A360" s="424" t="s">
        <v>1434</v>
      </c>
      <c r="B360" s="425">
        <v>8</v>
      </c>
    </row>
    <row r="361" spans="1:2" ht="20.100000000000001" customHeight="1">
      <c r="A361" s="424" t="s">
        <v>1411</v>
      </c>
      <c r="B361" s="425">
        <v>108</v>
      </c>
    </row>
    <row r="362" spans="1:2" ht="20.100000000000001" customHeight="1">
      <c r="A362" s="424" t="s">
        <v>1435</v>
      </c>
      <c r="B362" s="425">
        <v>5</v>
      </c>
    </row>
    <row r="363" spans="1:2" ht="20.100000000000001" customHeight="1">
      <c r="A363" s="424" t="s">
        <v>1413</v>
      </c>
      <c r="B363" s="425">
        <v>330</v>
      </c>
    </row>
    <row r="364" spans="1:2" ht="20.100000000000001" customHeight="1">
      <c r="A364" s="424" t="s">
        <v>1414</v>
      </c>
      <c r="B364" s="425">
        <v>78</v>
      </c>
    </row>
    <row r="365" spans="1:2" ht="20.100000000000001" customHeight="1">
      <c r="A365" s="424" t="s">
        <v>1415</v>
      </c>
      <c r="B365" s="425">
        <v>111</v>
      </c>
    </row>
    <row r="366" spans="1:2" ht="20.100000000000001" customHeight="1">
      <c r="A366" s="424" t="s">
        <v>1452</v>
      </c>
      <c r="B366" s="425">
        <v>30</v>
      </c>
    </row>
    <row r="367" spans="1:2" ht="20.100000000000001" customHeight="1">
      <c r="A367" s="424" t="s">
        <v>584</v>
      </c>
      <c r="B367" s="425">
        <v>32</v>
      </c>
    </row>
    <row r="368" spans="1:2" ht="20.100000000000001" customHeight="1">
      <c r="A368" s="424" t="s">
        <v>582</v>
      </c>
      <c r="B368" s="425">
        <v>32</v>
      </c>
    </row>
    <row r="369" spans="1:2" ht="20.100000000000001" customHeight="1">
      <c r="A369" s="424" t="s">
        <v>1437</v>
      </c>
      <c r="B369" s="425">
        <v>6</v>
      </c>
    </row>
    <row r="370" spans="1:2" ht="20.100000000000001" customHeight="1">
      <c r="A370" s="424" t="s">
        <v>1442</v>
      </c>
      <c r="B370" s="425">
        <v>8</v>
      </c>
    </row>
    <row r="371" spans="1:2" ht="20.100000000000001" customHeight="1">
      <c r="A371" s="424" t="s">
        <v>1419</v>
      </c>
      <c r="B371" s="425">
        <v>23</v>
      </c>
    </row>
    <row r="372" spans="1:2" ht="20.100000000000001" customHeight="1">
      <c r="A372" s="424" t="s">
        <v>1420</v>
      </c>
      <c r="B372" s="425">
        <v>2</v>
      </c>
    </row>
    <row r="373" spans="1:2" ht="20.100000000000001" customHeight="1">
      <c r="A373" s="424" t="s">
        <v>1421</v>
      </c>
      <c r="B373" s="425">
        <v>3</v>
      </c>
    </row>
  </sheetData>
  <mergeCells count="3">
    <mergeCell ref="A1:B1"/>
    <mergeCell ref="A2:B2"/>
    <mergeCell ref="A3:B3"/>
  </mergeCells>
  <phoneticPr fontId="1" type="noConversion"/>
  <printOptions horizontalCentered="1"/>
  <pageMargins left="0.23622047244094491" right="0.23622047244094491" top="0.51181102362204722" bottom="0.47244094488188981" header="0.31496062992125984" footer="0.19685039370078741"/>
  <pageSetup paperSize="9" scale="90" firstPageNumber="62" orientation="portrait" blackAndWhite="1" useFirstPageNumber="1" errors="blank" r:id="rId1"/>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7030A0"/>
  </sheetPr>
  <dimension ref="A1:F24"/>
  <sheetViews>
    <sheetView showZeros="0" zoomScaleNormal="100" workbookViewId="0">
      <selection activeCell="I17" sqref="I17"/>
    </sheetView>
  </sheetViews>
  <sheetFormatPr defaultColWidth="9" defaultRowHeight="20.100000000000001" customHeight="1"/>
  <cols>
    <col min="1" max="1" width="30.625" style="2" customWidth="1"/>
    <col min="2" max="2" width="11.125" style="3" customWidth="1"/>
    <col min="3" max="3" width="9.875" style="3" customWidth="1"/>
    <col min="4" max="4" width="25.25" style="4" customWidth="1"/>
    <col min="5" max="5" width="11.125" style="15" customWidth="1"/>
    <col min="6" max="6" width="9.5" style="5" bestFit="1" customWidth="1"/>
    <col min="7" max="16384" width="9" style="5"/>
  </cols>
  <sheetData>
    <row r="1" spans="1:6" ht="20.100000000000001" customHeight="1">
      <c r="A1" s="646" t="s">
        <v>1552</v>
      </c>
      <c r="B1" s="646"/>
      <c r="C1" s="489"/>
      <c r="D1" s="646"/>
      <c r="E1" s="646"/>
    </row>
    <row r="2" spans="1:6" ht="29.25" customHeight="1">
      <c r="A2" s="649" t="s">
        <v>1648</v>
      </c>
      <c r="B2" s="649"/>
      <c r="C2" s="649"/>
      <c r="D2" s="649"/>
      <c r="E2" s="649"/>
    </row>
    <row r="3" spans="1:6" ht="20.100000000000001" customHeight="1" thickBot="1">
      <c r="A3" s="679"/>
      <c r="B3" s="679"/>
      <c r="C3" s="679"/>
      <c r="D3" s="679"/>
      <c r="E3" s="14" t="s">
        <v>25</v>
      </c>
    </row>
    <row r="4" spans="1:6" ht="24" customHeight="1">
      <c r="A4" s="318" t="s">
        <v>32</v>
      </c>
      <c r="B4" s="319" t="s">
        <v>27</v>
      </c>
      <c r="C4" s="319" t="s">
        <v>1671</v>
      </c>
      <c r="D4" s="320" t="s">
        <v>28</v>
      </c>
      <c r="E4" s="319" t="s">
        <v>39</v>
      </c>
      <c r="F4" s="321" t="s">
        <v>1672</v>
      </c>
    </row>
    <row r="5" spans="1:6" ht="24" customHeight="1">
      <c r="A5" s="322" t="s">
        <v>29</v>
      </c>
      <c r="B5" s="179">
        <v>725515</v>
      </c>
      <c r="C5" s="559"/>
      <c r="D5" s="186" t="s">
        <v>29</v>
      </c>
      <c r="E5" s="179">
        <v>725515</v>
      </c>
      <c r="F5" s="562"/>
    </row>
    <row r="6" spans="1:6" ht="24" customHeight="1">
      <c r="A6" s="324" t="s">
        <v>30</v>
      </c>
      <c r="B6" s="179">
        <v>500</v>
      </c>
      <c r="C6" s="559"/>
      <c r="D6" s="188" t="s">
        <v>31</v>
      </c>
      <c r="E6" s="179">
        <v>449362</v>
      </c>
      <c r="F6" s="562">
        <v>37.029436070392855</v>
      </c>
    </row>
    <row r="7" spans="1:6" ht="20.100000000000001" customHeight="1">
      <c r="A7" s="325" t="s">
        <v>148</v>
      </c>
      <c r="B7" s="181"/>
      <c r="C7" s="560"/>
      <c r="D7" s="180" t="s">
        <v>421</v>
      </c>
      <c r="E7" s="181">
        <v>3600</v>
      </c>
      <c r="F7" s="563">
        <v>3.4482758620689653</v>
      </c>
    </row>
    <row r="8" spans="1:6" ht="20.100000000000001" customHeight="1">
      <c r="A8" s="325" t="s">
        <v>149</v>
      </c>
      <c r="B8" s="181"/>
      <c r="C8" s="560"/>
      <c r="D8" s="180" t="s">
        <v>93</v>
      </c>
      <c r="E8" s="181">
        <v>351204</v>
      </c>
      <c r="F8" s="563">
        <v>38.158873026675536</v>
      </c>
    </row>
    <row r="9" spans="1:6" ht="20.100000000000001" customHeight="1">
      <c r="A9" s="325" t="s">
        <v>150</v>
      </c>
      <c r="B9" s="181"/>
      <c r="C9" s="560"/>
      <c r="D9" s="180" t="s">
        <v>94</v>
      </c>
      <c r="E9" s="181">
        <v>37694</v>
      </c>
      <c r="F9" s="563">
        <v>104.85869565217392</v>
      </c>
    </row>
    <row r="10" spans="1:6" ht="20.100000000000001" customHeight="1">
      <c r="A10" s="325" t="s">
        <v>151</v>
      </c>
      <c r="B10" s="181"/>
      <c r="C10" s="560"/>
      <c r="D10" s="180" t="s">
        <v>436</v>
      </c>
      <c r="E10" s="181">
        <v>8521</v>
      </c>
      <c r="F10" s="563">
        <v>-10.276929556702116</v>
      </c>
    </row>
    <row r="11" spans="1:6" ht="20.100000000000001" customHeight="1">
      <c r="A11" s="325" t="s">
        <v>152</v>
      </c>
      <c r="B11" s="181"/>
      <c r="C11" s="560"/>
      <c r="D11" s="180" t="s">
        <v>437</v>
      </c>
      <c r="E11" s="181">
        <v>48333</v>
      </c>
      <c r="F11" s="563">
        <v>14.130203782852016</v>
      </c>
    </row>
    <row r="12" spans="1:6" ht="20.100000000000001" customHeight="1">
      <c r="A12" s="325" t="s">
        <v>153</v>
      </c>
      <c r="B12" s="181"/>
      <c r="C12" s="560"/>
      <c r="D12" s="180" t="s">
        <v>438</v>
      </c>
      <c r="E12" s="181">
        <v>10</v>
      </c>
      <c r="F12" s="563">
        <v>400</v>
      </c>
    </row>
    <row r="13" spans="1:6" ht="20.100000000000001" customHeight="1">
      <c r="A13" s="325" t="s">
        <v>154</v>
      </c>
      <c r="B13" s="181"/>
      <c r="C13" s="560"/>
      <c r="D13" s="189"/>
      <c r="E13" s="558"/>
      <c r="F13" s="564"/>
    </row>
    <row r="14" spans="1:6" ht="20.100000000000001" customHeight="1">
      <c r="A14" s="325" t="s">
        <v>155</v>
      </c>
      <c r="B14" s="181"/>
      <c r="C14" s="560"/>
      <c r="D14" s="180"/>
      <c r="E14" s="180"/>
      <c r="F14" s="563"/>
    </row>
    <row r="15" spans="1:6" ht="20.100000000000001" customHeight="1">
      <c r="A15" s="325" t="s">
        <v>156</v>
      </c>
      <c r="B15" s="181">
        <v>500</v>
      </c>
      <c r="C15" s="560"/>
      <c r="D15" s="180"/>
      <c r="E15" s="180"/>
      <c r="F15" s="563"/>
    </row>
    <row r="16" spans="1:6" ht="27" customHeight="1">
      <c r="A16" s="327" t="s">
        <v>157</v>
      </c>
      <c r="B16" s="181"/>
      <c r="C16" s="560"/>
      <c r="D16" s="180"/>
      <c r="E16" s="180"/>
      <c r="F16" s="563"/>
    </row>
    <row r="17" spans="1:6" ht="20.100000000000001" customHeight="1">
      <c r="A17" s="325" t="s">
        <v>286</v>
      </c>
      <c r="B17" s="181"/>
      <c r="C17" s="560"/>
      <c r="D17" s="190"/>
      <c r="E17" s="190"/>
      <c r="F17" s="565"/>
    </row>
    <row r="18" spans="1:6" ht="20.100000000000001" customHeight="1">
      <c r="A18" s="324" t="s">
        <v>23</v>
      </c>
      <c r="B18" s="179">
        <v>725015</v>
      </c>
      <c r="C18" s="559">
        <v>92.150101903704311</v>
      </c>
      <c r="D18" s="187" t="s">
        <v>24</v>
      </c>
      <c r="E18" s="179">
        <v>276153</v>
      </c>
      <c r="F18" s="562">
        <v>397.82412748774158</v>
      </c>
    </row>
    <row r="19" spans="1:6" ht="20.100000000000001" customHeight="1">
      <c r="A19" s="325" t="s">
        <v>413</v>
      </c>
      <c r="B19" s="182">
        <v>421133</v>
      </c>
      <c r="C19" s="561">
        <v>23.099430589170673</v>
      </c>
      <c r="D19" s="180" t="s">
        <v>478</v>
      </c>
      <c r="E19" s="182">
        <v>126153</v>
      </c>
      <c r="F19" s="566">
        <v>130.74939181650237</v>
      </c>
    </row>
    <row r="20" spans="1:6" ht="20.100000000000001" customHeight="1">
      <c r="A20" s="328" t="s">
        <v>477</v>
      </c>
      <c r="B20" s="182">
        <v>147000</v>
      </c>
      <c r="C20" s="561">
        <v>18275</v>
      </c>
      <c r="D20" s="185" t="s">
        <v>479</v>
      </c>
      <c r="E20" s="184">
        <v>150000</v>
      </c>
      <c r="F20" s="567">
        <v>18650</v>
      </c>
    </row>
    <row r="21" spans="1:6" ht="24.75" customHeight="1">
      <c r="A21" s="329" t="s">
        <v>268</v>
      </c>
      <c r="B21" s="184">
        <v>147000</v>
      </c>
      <c r="C21" s="561">
        <v>18275</v>
      </c>
      <c r="D21" s="635" t="s">
        <v>416</v>
      </c>
      <c r="E21" s="184">
        <v>150000</v>
      </c>
      <c r="F21" s="567">
        <v>18650</v>
      </c>
    </row>
    <row r="22" spans="1:6" ht="20.100000000000001" customHeight="1" thickBot="1">
      <c r="A22" s="330" t="s">
        <v>476</v>
      </c>
      <c r="B22" s="331">
        <v>156882</v>
      </c>
      <c r="C22" s="569">
        <v>355.93304077421607</v>
      </c>
      <c r="D22" s="332" t="s">
        <v>480</v>
      </c>
      <c r="E22" s="331"/>
      <c r="F22" s="568">
        <v>-100</v>
      </c>
    </row>
    <row r="24" spans="1:6" ht="35.1" customHeight="1">
      <c r="A24" s="681" t="s">
        <v>1626</v>
      </c>
      <c r="B24" s="681"/>
      <c r="C24" s="681"/>
      <c r="D24" s="681"/>
      <c r="E24" s="681"/>
    </row>
  </sheetData>
  <mergeCells count="5">
    <mergeCell ref="A24:E24"/>
    <mergeCell ref="A2:E2"/>
    <mergeCell ref="A3:D3"/>
    <mergeCell ref="A1:B1"/>
    <mergeCell ref="D1:E1"/>
  </mergeCells>
  <phoneticPr fontId="3" type="noConversion"/>
  <printOptions horizontalCentered="1"/>
  <pageMargins left="0.23622047244094491" right="0.23622047244094491" top="0.51181102362204722" bottom="0.31496062992125984" header="0.31496062992125984" footer="0.31496062992125984"/>
  <pageSetup paperSize="9" firstPageNumber="72" orientation="portrait" blackAndWhite="1" useFirstPageNumber="1" errors="blank" r:id="rId1"/>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24"/>
  <sheetViews>
    <sheetView showZeros="0" zoomScaleNormal="100" workbookViewId="0">
      <selection activeCell="G17" sqref="G17"/>
    </sheetView>
  </sheetViews>
  <sheetFormatPr defaultColWidth="9" defaultRowHeight="20.100000000000001" customHeight="1"/>
  <cols>
    <col min="1" max="1" width="30.625" style="2" customWidth="1"/>
    <col min="2" max="2" width="9.25" style="3" customWidth="1"/>
    <col min="3" max="3" width="11.125" style="3" customWidth="1"/>
    <col min="4" max="4" width="27.5" style="4" customWidth="1"/>
    <col min="5" max="5" width="9.5" style="15" customWidth="1"/>
    <col min="6" max="6" width="11.125" style="5" customWidth="1"/>
    <col min="7" max="16384" width="9" style="5"/>
  </cols>
  <sheetData>
    <row r="1" spans="1:6" ht="20.100000000000001" customHeight="1">
      <c r="A1" s="646" t="s">
        <v>1553</v>
      </c>
      <c r="B1" s="646"/>
      <c r="C1" s="489"/>
      <c r="D1" s="646"/>
      <c r="E1" s="646"/>
    </row>
    <row r="2" spans="1:6" ht="29.25" customHeight="1">
      <c r="A2" s="649" t="s">
        <v>1649</v>
      </c>
      <c r="B2" s="649"/>
      <c r="C2" s="649"/>
      <c r="D2" s="649"/>
      <c r="E2" s="649"/>
    </row>
    <row r="3" spans="1:6" ht="20.100000000000001" customHeight="1" thickBot="1">
      <c r="A3" s="679"/>
      <c r="B3" s="679"/>
      <c r="C3" s="679"/>
      <c r="D3" s="679"/>
      <c r="E3" s="14" t="s">
        <v>25</v>
      </c>
    </row>
    <row r="4" spans="1:6" ht="24" customHeight="1">
      <c r="A4" s="318" t="s">
        <v>32</v>
      </c>
      <c r="B4" s="319" t="s">
        <v>27</v>
      </c>
      <c r="C4" s="319" t="s">
        <v>1673</v>
      </c>
      <c r="D4" s="320" t="s">
        <v>28</v>
      </c>
      <c r="E4" s="319" t="s">
        <v>39</v>
      </c>
      <c r="F4" s="321" t="s">
        <v>1674</v>
      </c>
    </row>
    <row r="5" spans="1:6" ht="24" customHeight="1">
      <c r="A5" s="322" t="s">
        <v>29</v>
      </c>
      <c r="B5" s="179">
        <f>B6+B18</f>
        <v>717394</v>
      </c>
      <c r="C5" s="559"/>
      <c r="D5" s="186" t="s">
        <v>29</v>
      </c>
      <c r="E5" s="179">
        <f>E6+E18</f>
        <v>717394</v>
      </c>
      <c r="F5" s="562"/>
    </row>
    <row r="6" spans="1:6" ht="24" customHeight="1">
      <c r="A6" s="324" t="s">
        <v>30</v>
      </c>
      <c r="B6" s="179">
        <f>SUM(B7:B17)</f>
        <v>500</v>
      </c>
      <c r="C6" s="559"/>
      <c r="D6" s="188" t="s">
        <v>31</v>
      </c>
      <c r="E6" s="179">
        <f>SUM(E7:E12)</f>
        <v>441241</v>
      </c>
      <c r="F6" s="562">
        <v>37.097360530690239</v>
      </c>
    </row>
    <row r="7" spans="1:6" ht="20.100000000000001" customHeight="1">
      <c r="A7" s="325" t="s">
        <v>148</v>
      </c>
      <c r="B7" s="181"/>
      <c r="C7" s="560"/>
      <c r="D7" s="180" t="s">
        <v>421</v>
      </c>
      <c r="E7" s="181">
        <v>3024</v>
      </c>
      <c r="F7" s="563">
        <v>38.398169336384441</v>
      </c>
    </row>
    <row r="8" spans="1:6" ht="20.100000000000001" customHeight="1">
      <c r="A8" s="325" t="s">
        <v>149</v>
      </c>
      <c r="B8" s="181"/>
      <c r="C8" s="560"/>
      <c r="D8" s="180" t="s">
        <v>93</v>
      </c>
      <c r="E8" s="181">
        <v>347077</v>
      </c>
      <c r="F8" s="563">
        <v>37.846575451277872</v>
      </c>
    </row>
    <row r="9" spans="1:6" ht="20.100000000000001" customHeight="1">
      <c r="A9" s="325" t="s">
        <v>150</v>
      </c>
      <c r="B9" s="181"/>
      <c r="C9" s="560"/>
      <c r="D9" s="180" t="s">
        <v>94</v>
      </c>
      <c r="E9" s="181">
        <v>34562</v>
      </c>
      <c r="F9" s="563">
        <v>112.25818338144076</v>
      </c>
    </row>
    <row r="10" spans="1:6" ht="20.100000000000001" customHeight="1">
      <c r="A10" s="325" t="s">
        <v>151</v>
      </c>
      <c r="B10" s="181"/>
      <c r="C10" s="560"/>
      <c r="D10" s="180" t="s">
        <v>436</v>
      </c>
      <c r="E10" s="181">
        <v>8235</v>
      </c>
      <c r="F10" s="563">
        <v>-10.88626771994373</v>
      </c>
    </row>
    <row r="11" spans="1:6" ht="20.100000000000001" customHeight="1">
      <c r="A11" s="325" t="s">
        <v>152</v>
      </c>
      <c r="B11" s="181"/>
      <c r="C11" s="560"/>
      <c r="D11" s="180" t="s">
        <v>437</v>
      </c>
      <c r="E11" s="181">
        <v>48333</v>
      </c>
      <c r="F11" s="563">
        <v>14.130203782852016</v>
      </c>
    </row>
    <row r="12" spans="1:6" ht="20.100000000000001" customHeight="1">
      <c r="A12" s="325" t="s">
        <v>153</v>
      </c>
      <c r="B12" s="181"/>
      <c r="C12" s="560"/>
      <c r="D12" s="180" t="s">
        <v>438</v>
      </c>
      <c r="E12" s="181">
        <v>10</v>
      </c>
      <c r="F12" s="563">
        <v>400</v>
      </c>
    </row>
    <row r="13" spans="1:6" ht="20.100000000000001" customHeight="1">
      <c r="A13" s="325" t="s">
        <v>154</v>
      </c>
      <c r="B13" s="181"/>
      <c r="C13" s="560"/>
      <c r="D13" s="189"/>
      <c r="E13" s="558"/>
      <c r="F13" s="564"/>
    </row>
    <row r="14" spans="1:6" ht="20.100000000000001" customHeight="1">
      <c r="A14" s="325" t="s">
        <v>155</v>
      </c>
      <c r="B14" s="181"/>
      <c r="C14" s="560"/>
      <c r="D14" s="180"/>
      <c r="E14" s="180"/>
      <c r="F14" s="563"/>
    </row>
    <row r="15" spans="1:6" ht="20.100000000000001" customHeight="1">
      <c r="A15" s="325" t="s">
        <v>156</v>
      </c>
      <c r="B15" s="181">
        <v>500</v>
      </c>
      <c r="C15" s="560"/>
      <c r="D15" s="180"/>
      <c r="E15" s="180"/>
      <c r="F15" s="563"/>
    </row>
    <row r="16" spans="1:6" ht="20.100000000000001" customHeight="1">
      <c r="A16" s="327" t="s">
        <v>157</v>
      </c>
      <c r="B16" s="181"/>
      <c r="C16" s="560"/>
      <c r="D16" s="180"/>
      <c r="E16" s="180"/>
      <c r="F16" s="563"/>
    </row>
    <row r="17" spans="1:6" ht="20.100000000000001" customHeight="1">
      <c r="A17" s="325" t="s">
        <v>286</v>
      </c>
      <c r="B17" s="181"/>
      <c r="C17" s="560"/>
      <c r="D17" s="190"/>
      <c r="E17" s="190"/>
      <c r="F17" s="565"/>
    </row>
    <row r="18" spans="1:6" ht="20.100000000000001" customHeight="1">
      <c r="A18" s="324" t="s">
        <v>23</v>
      </c>
      <c r="B18" s="179">
        <f>SUM(B19:B20,B22:B23)</f>
        <v>716894</v>
      </c>
      <c r="C18" s="559">
        <v>89.997800258138383</v>
      </c>
      <c r="D18" s="187" t="s">
        <v>24</v>
      </c>
      <c r="E18" s="179">
        <f>SUM(E19:E21,E23)</f>
        <v>276153</v>
      </c>
      <c r="F18" s="562">
        <v>397.82412748774158</v>
      </c>
    </row>
    <row r="19" spans="1:6" ht="20.100000000000001" customHeight="1">
      <c r="A19" s="325" t="s">
        <v>413</v>
      </c>
      <c r="B19" s="182">
        <f>'26-2023全区基金'!B19</f>
        <v>421133</v>
      </c>
      <c r="C19" s="561">
        <v>23.099430589170673</v>
      </c>
      <c r="D19" s="180" t="s">
        <v>414</v>
      </c>
      <c r="E19" s="182"/>
      <c r="F19" s="566"/>
    </row>
    <row r="20" spans="1:6" ht="20.100000000000001" customHeight="1">
      <c r="A20" s="328" t="s">
        <v>144</v>
      </c>
      <c r="B20" s="182">
        <f>B21</f>
        <v>147000</v>
      </c>
      <c r="C20" s="561">
        <v>18275</v>
      </c>
      <c r="D20" s="180" t="s">
        <v>48</v>
      </c>
      <c r="E20" s="182">
        <f>'26-2023全区基金'!E19</f>
        <v>126153</v>
      </c>
      <c r="F20" s="566">
        <v>130.74939181650237</v>
      </c>
    </row>
    <row r="21" spans="1:6" ht="20.100000000000001" customHeight="1">
      <c r="A21" s="329" t="s">
        <v>268</v>
      </c>
      <c r="B21" s="184">
        <v>147000</v>
      </c>
      <c r="C21" s="561">
        <v>18275</v>
      </c>
      <c r="D21" s="185" t="s">
        <v>415</v>
      </c>
      <c r="E21" s="184">
        <f>E22</f>
        <v>150000</v>
      </c>
      <c r="F21" s="567">
        <v>18650</v>
      </c>
    </row>
    <row r="22" spans="1:6" ht="20.100000000000001" customHeight="1">
      <c r="A22" s="329" t="s">
        <v>422</v>
      </c>
      <c r="B22" s="184"/>
      <c r="C22" s="561"/>
      <c r="D22" s="183" t="s">
        <v>416</v>
      </c>
      <c r="E22" s="184">
        <v>150000</v>
      </c>
      <c r="F22" s="567">
        <v>18650</v>
      </c>
    </row>
    <row r="23" spans="1:6" ht="20.100000000000001" customHeight="1" thickBot="1">
      <c r="A23" s="330" t="s">
        <v>423</v>
      </c>
      <c r="B23" s="331">
        <f>'10-2022基金区级'!I26</f>
        <v>148761</v>
      </c>
      <c r="C23" s="569">
        <v>332.33165741521111</v>
      </c>
      <c r="D23" s="332" t="s">
        <v>424</v>
      </c>
      <c r="E23" s="331"/>
      <c r="F23" s="568">
        <v>-100</v>
      </c>
    </row>
    <row r="24" spans="1:6" ht="35.1" customHeight="1">
      <c r="A24" s="681" t="s">
        <v>1626</v>
      </c>
      <c r="B24" s="681"/>
      <c r="C24" s="681"/>
      <c r="D24" s="681"/>
      <c r="E24" s="681"/>
    </row>
  </sheetData>
  <mergeCells count="5">
    <mergeCell ref="A1:B1"/>
    <mergeCell ref="D1:E1"/>
    <mergeCell ref="A2:E2"/>
    <mergeCell ref="A3:D3"/>
    <mergeCell ref="A24:E24"/>
  </mergeCells>
  <phoneticPr fontId="1" type="noConversion"/>
  <printOptions horizontalCentered="1"/>
  <pageMargins left="0.23622047244094491" right="0.23622047244094491" top="0.51181102362204722" bottom="0.31496062992125984" header="0.31496062992125984" footer="0.31496062992125984"/>
  <pageSetup paperSize="9" firstPageNumber="73" orientation="portrait" blackAndWhite="1" useFirstPageNumber="1" errors="blank"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FF00"/>
    <pageSetUpPr autoPageBreaks="0" fitToPage="1"/>
  </sheetPr>
  <dimension ref="A1:C38"/>
  <sheetViews>
    <sheetView showZeros="0" topLeftCell="A19" zoomScaleNormal="100" workbookViewId="0">
      <selection activeCell="B5" sqref="B5"/>
    </sheetView>
  </sheetViews>
  <sheetFormatPr defaultRowHeight="20.45" customHeight="1"/>
  <cols>
    <col min="1" max="1" width="37.125" style="33" customWidth="1"/>
    <col min="2" max="2" width="17.625" style="34" customWidth="1"/>
    <col min="3" max="3" width="13.75" style="35" customWidth="1"/>
    <col min="4" max="16384" width="9" style="33"/>
  </cols>
  <sheetData>
    <row r="1" spans="1:3" s="18" customFormat="1" ht="27.75" customHeight="1">
      <c r="A1" s="42" t="s">
        <v>166</v>
      </c>
      <c r="B1" s="42"/>
      <c r="C1" s="42"/>
    </row>
    <row r="2" spans="1:3" s="36" customFormat="1" ht="24">
      <c r="A2" s="643" t="s">
        <v>1563</v>
      </c>
      <c r="B2" s="643"/>
      <c r="C2" s="643"/>
    </row>
    <row r="3" spans="1:3" s="36" customFormat="1" ht="23.25" customHeight="1" thickBot="1">
      <c r="A3" s="33"/>
      <c r="B3" s="37"/>
      <c r="C3" s="58" t="s">
        <v>167</v>
      </c>
    </row>
    <row r="4" spans="1:3" s="36" customFormat="1" ht="20.100000000000001" customHeight="1">
      <c r="A4" s="222" t="s">
        <v>168</v>
      </c>
      <c r="B4" s="223" t="s">
        <v>169</v>
      </c>
      <c r="C4" s="224" t="s">
        <v>170</v>
      </c>
    </row>
    <row r="5" spans="1:3" s="36" customFormat="1" ht="20.100000000000001" customHeight="1">
      <c r="A5" s="225" t="s">
        <v>347</v>
      </c>
      <c r="B5" s="127">
        <v>2449676</v>
      </c>
      <c r="C5" s="226">
        <v>-7.1544142923794771</v>
      </c>
    </row>
    <row r="6" spans="1:3" s="36" customFormat="1" ht="20.100000000000001" customHeight="1">
      <c r="A6" s="227" t="s">
        <v>171</v>
      </c>
      <c r="B6" s="127">
        <v>589551</v>
      </c>
      <c r="C6" s="226">
        <v>-20.205215244561025</v>
      </c>
    </row>
    <row r="7" spans="1:3" s="36" customFormat="1" ht="20.100000000000001" customHeight="1">
      <c r="A7" s="228" t="s">
        <v>445</v>
      </c>
      <c r="B7" s="127">
        <v>467603</v>
      </c>
      <c r="C7" s="226">
        <v>-30.590982229267976</v>
      </c>
    </row>
    <row r="8" spans="1:3" s="36" customFormat="1" ht="20.100000000000001" customHeight="1">
      <c r="A8" s="229" t="s">
        <v>289</v>
      </c>
      <c r="B8" s="69">
        <v>86283</v>
      </c>
      <c r="C8" s="230">
        <v>-34.007663655762656</v>
      </c>
    </row>
    <row r="9" spans="1:3" s="36" customFormat="1" ht="20.100000000000001" customHeight="1">
      <c r="A9" s="229" t="s">
        <v>290</v>
      </c>
      <c r="B9" s="69">
        <v>63235</v>
      </c>
      <c r="C9" s="230">
        <v>-14.301783487830001</v>
      </c>
    </row>
    <row r="10" spans="1:3" s="36" customFormat="1" ht="20.100000000000001" customHeight="1">
      <c r="A10" s="229" t="s">
        <v>291</v>
      </c>
      <c r="B10" s="69">
        <v>26972</v>
      </c>
      <c r="C10" s="230">
        <v>-5.5582317412087301E-2</v>
      </c>
    </row>
    <row r="11" spans="1:3" s="36" customFormat="1" ht="20.100000000000001" customHeight="1">
      <c r="A11" s="229" t="s">
        <v>292</v>
      </c>
      <c r="B11" s="69">
        <v>245</v>
      </c>
      <c r="C11" s="230">
        <v>-53.94736842105263</v>
      </c>
    </row>
    <row r="12" spans="1:3" s="36" customFormat="1" ht="20.100000000000001" customHeight="1">
      <c r="A12" s="229" t="s">
        <v>293</v>
      </c>
      <c r="B12" s="69">
        <v>21713</v>
      </c>
      <c r="C12" s="230">
        <v>-16.626348730944976</v>
      </c>
    </row>
    <row r="13" spans="1:3" s="36" customFormat="1" ht="20.100000000000001" customHeight="1">
      <c r="A13" s="229" t="s">
        <v>294</v>
      </c>
      <c r="B13" s="69">
        <v>33370</v>
      </c>
      <c r="C13" s="230">
        <v>36.098535829356827</v>
      </c>
    </row>
    <row r="14" spans="1:3" s="36" customFormat="1" ht="20.100000000000001" customHeight="1">
      <c r="A14" s="229" t="s">
        <v>295</v>
      </c>
      <c r="B14" s="69">
        <v>30133</v>
      </c>
      <c r="C14" s="230">
        <v>21.103609034643515</v>
      </c>
    </row>
    <row r="15" spans="1:3" s="36" customFormat="1" ht="20.100000000000001" customHeight="1">
      <c r="A15" s="229" t="s">
        <v>296</v>
      </c>
      <c r="B15" s="69">
        <v>45427</v>
      </c>
      <c r="C15" s="230">
        <v>8.8202179901784632</v>
      </c>
    </row>
    <row r="16" spans="1:3" s="36" customFormat="1" ht="20.100000000000001" customHeight="1">
      <c r="A16" s="229" t="s">
        <v>297</v>
      </c>
      <c r="B16" s="69">
        <v>74660</v>
      </c>
      <c r="C16" s="230">
        <v>3.4802977172240777</v>
      </c>
    </row>
    <row r="17" spans="1:3" s="36" customFormat="1" ht="20.100000000000001" customHeight="1">
      <c r="A17" s="229" t="s">
        <v>298</v>
      </c>
      <c r="B17" s="69">
        <v>5061</v>
      </c>
      <c r="C17" s="230">
        <v>2859.6491228070176</v>
      </c>
    </row>
    <row r="18" spans="1:3" s="36" customFormat="1" ht="20.100000000000001" customHeight="1">
      <c r="A18" s="229" t="s">
        <v>299</v>
      </c>
      <c r="B18" s="69">
        <v>80263</v>
      </c>
      <c r="C18" s="230">
        <v>-68.157437455864027</v>
      </c>
    </row>
    <row r="19" spans="1:3" s="36" customFormat="1" ht="20.100000000000001" customHeight="1">
      <c r="A19" s="229" t="s">
        <v>300</v>
      </c>
      <c r="B19" s="69">
        <v>168</v>
      </c>
      <c r="C19" s="230">
        <v>150.74626865671641</v>
      </c>
    </row>
    <row r="20" spans="1:3" s="36" customFormat="1" ht="20.100000000000001" customHeight="1">
      <c r="A20" s="229" t="s">
        <v>301</v>
      </c>
      <c r="B20" s="69">
        <v>73</v>
      </c>
      <c r="C20" s="226"/>
    </row>
    <row r="21" spans="1:3" s="36" customFormat="1" ht="20.100000000000001" customHeight="1">
      <c r="A21" s="228" t="s">
        <v>446</v>
      </c>
      <c r="B21" s="127">
        <v>121948</v>
      </c>
      <c r="C21" s="226">
        <v>87.203340394829752</v>
      </c>
    </row>
    <row r="22" spans="1:3" s="36" customFormat="1" ht="20.100000000000001" customHeight="1">
      <c r="A22" s="229" t="s">
        <v>340</v>
      </c>
      <c r="B22" s="69">
        <v>24053</v>
      </c>
      <c r="C22" s="230">
        <v>-11.099201655824956</v>
      </c>
    </row>
    <row r="23" spans="1:3" s="36" customFormat="1" ht="20.100000000000001" customHeight="1">
      <c r="A23" s="229" t="s">
        <v>341</v>
      </c>
      <c r="B23" s="69">
        <v>1306</v>
      </c>
      <c r="C23" s="230">
        <v>-24.02559627690518</v>
      </c>
    </row>
    <row r="24" spans="1:3" s="36" customFormat="1" ht="20.100000000000001" customHeight="1">
      <c r="A24" s="229" t="s">
        <v>342</v>
      </c>
      <c r="B24" s="69">
        <v>9407</v>
      </c>
      <c r="C24" s="230">
        <v>-35.700615174299379</v>
      </c>
    </row>
    <row r="25" spans="1:3" s="36" customFormat="1" ht="20.100000000000001" customHeight="1">
      <c r="A25" s="229" t="s">
        <v>343</v>
      </c>
      <c r="B25" s="69">
        <v>82883</v>
      </c>
      <c r="C25" s="230">
        <v>322.24769473737837</v>
      </c>
    </row>
    <row r="26" spans="1:3" s="36" customFormat="1" ht="20.100000000000001" customHeight="1">
      <c r="A26" s="229" t="s">
        <v>344</v>
      </c>
      <c r="B26" s="69"/>
      <c r="C26" s="230"/>
    </row>
    <row r="27" spans="1:3" s="36" customFormat="1" ht="20.100000000000001" customHeight="1">
      <c r="A27" s="229" t="s">
        <v>345</v>
      </c>
      <c r="B27" s="69">
        <v>71</v>
      </c>
      <c r="C27" s="230">
        <v>-19.318181818181817</v>
      </c>
    </row>
    <row r="28" spans="1:3" s="36" customFormat="1" ht="20.100000000000001" customHeight="1">
      <c r="A28" s="229" t="s">
        <v>346</v>
      </c>
      <c r="B28" s="69">
        <v>4228</v>
      </c>
      <c r="C28" s="230">
        <v>109.30693069306932</v>
      </c>
    </row>
    <row r="29" spans="1:3" ht="20.100000000000001" customHeight="1">
      <c r="A29" s="227" t="s">
        <v>174</v>
      </c>
      <c r="B29" s="127">
        <v>925</v>
      </c>
      <c r="C29" s="226">
        <v>-30.398796087283671</v>
      </c>
    </row>
    <row r="30" spans="1:3" ht="20.100000000000001" customHeight="1">
      <c r="A30" s="231" t="s">
        <v>175</v>
      </c>
      <c r="B30" s="127">
        <v>2167</v>
      </c>
      <c r="C30" s="226">
        <v>8.35</v>
      </c>
    </row>
    <row r="31" spans="1:3" ht="20.100000000000001" customHeight="1">
      <c r="A31" s="231" t="s">
        <v>333</v>
      </c>
      <c r="B31" s="127">
        <v>1151622</v>
      </c>
      <c r="C31" s="226">
        <v>-1.3540854697926215</v>
      </c>
    </row>
    <row r="32" spans="1:3" ht="20.100000000000001" customHeight="1">
      <c r="A32" s="228" t="s">
        <v>447</v>
      </c>
      <c r="B32" s="127">
        <v>78545</v>
      </c>
      <c r="C32" s="226">
        <v>0</v>
      </c>
    </row>
    <row r="33" spans="1:3" ht="20.100000000000001" customHeight="1">
      <c r="A33" s="228" t="s">
        <v>448</v>
      </c>
      <c r="B33" s="127">
        <v>283098</v>
      </c>
      <c r="C33" s="226">
        <v>24.232264632829846</v>
      </c>
    </row>
    <row r="34" spans="1:3" ht="20.100000000000001" customHeight="1">
      <c r="A34" s="228" t="s">
        <v>449</v>
      </c>
      <c r="B34" s="127">
        <v>789979</v>
      </c>
      <c r="C34" s="226">
        <v>-8.2494102835400867</v>
      </c>
    </row>
    <row r="35" spans="1:3" ht="20.100000000000001" customHeight="1">
      <c r="A35" s="231" t="s">
        <v>337</v>
      </c>
      <c r="B35" s="127">
        <v>419300</v>
      </c>
      <c r="C35" s="226">
        <v>-6.4062499999999991</v>
      </c>
    </row>
    <row r="36" spans="1:3" ht="20.100000000000001" customHeight="1">
      <c r="A36" s="231" t="s">
        <v>338</v>
      </c>
      <c r="B36" s="127">
        <v>154522</v>
      </c>
      <c r="C36" s="226">
        <v>29.634725414855957</v>
      </c>
    </row>
    <row r="37" spans="1:3" ht="20.100000000000001" customHeight="1" thickBot="1">
      <c r="A37" s="232" t="s">
        <v>339</v>
      </c>
      <c r="B37" s="233">
        <v>131589</v>
      </c>
      <c r="C37" s="234">
        <v>-18.596350139189607</v>
      </c>
    </row>
    <row r="38" spans="1:3" ht="20.100000000000001" customHeight="1">
      <c r="A38" s="644" t="s">
        <v>443</v>
      </c>
      <c r="B38" s="645"/>
      <c r="C38" s="645"/>
    </row>
  </sheetData>
  <mergeCells count="2">
    <mergeCell ref="A2:C2"/>
    <mergeCell ref="A38:C38"/>
  </mergeCells>
  <phoneticPr fontId="1" type="noConversion"/>
  <printOptions horizontalCentered="1"/>
  <pageMargins left="0.23622047244094491" right="0.23622047244094491" top="0.51181102362204722" bottom="0.31496062992125984" header="0.31496062992125984" footer="0.31496062992125984"/>
  <pageSetup paperSize="9" orientation="portrait" blackAndWhite="1" useFirstPageNumber="1" errors="blank" r:id="rId1"/>
  <headerFooter alignWithMargins="0">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43"/>
  <sheetViews>
    <sheetView workbookViewId="0">
      <selection activeCell="H15" sqref="H15"/>
    </sheetView>
  </sheetViews>
  <sheetFormatPr defaultColWidth="9" defaultRowHeight="14.25"/>
  <cols>
    <col min="1" max="1" width="58.375" style="471" customWidth="1"/>
    <col min="2" max="2" width="16.375" style="15" customWidth="1"/>
    <col min="3" max="16384" width="9" style="5"/>
  </cols>
  <sheetData>
    <row r="1" spans="1:4" ht="20.100000000000001" customHeight="1">
      <c r="A1" s="646" t="s">
        <v>1554</v>
      </c>
      <c r="B1" s="646"/>
    </row>
    <row r="2" spans="1:4" ht="35.25" customHeight="1">
      <c r="A2" s="649" t="s">
        <v>1650</v>
      </c>
      <c r="B2" s="649"/>
      <c r="D2" s="464"/>
    </row>
    <row r="3" spans="1:4" ht="22.5" customHeight="1">
      <c r="A3" s="652" t="s">
        <v>1599</v>
      </c>
      <c r="B3" s="652"/>
      <c r="D3" s="464"/>
    </row>
    <row r="4" spans="1:4" ht="20.100000000000001" customHeight="1" thickBot="1">
      <c r="A4" s="465"/>
      <c r="B4" s="14" t="s">
        <v>903</v>
      </c>
    </row>
    <row r="5" spans="1:4" ht="20.100000000000001" customHeight="1">
      <c r="A5" s="466" t="s">
        <v>904</v>
      </c>
      <c r="B5" s="467" t="s">
        <v>1480</v>
      </c>
    </row>
    <row r="6" spans="1:4" ht="20.100000000000001" customHeight="1">
      <c r="A6" s="571" t="s">
        <v>1484</v>
      </c>
      <c r="B6" s="323">
        <v>441241</v>
      </c>
    </row>
    <row r="7" spans="1:4" ht="20.100000000000001" customHeight="1">
      <c r="A7" s="468" t="s">
        <v>81</v>
      </c>
      <c r="B7" s="469">
        <v>3024</v>
      </c>
    </row>
    <row r="8" spans="1:4" ht="20.100000000000001" customHeight="1">
      <c r="A8" s="468" t="s">
        <v>1355</v>
      </c>
      <c r="B8" s="469">
        <v>2822</v>
      </c>
    </row>
    <row r="9" spans="1:4" ht="20.100000000000001" customHeight="1">
      <c r="A9" s="468" t="s">
        <v>1356</v>
      </c>
      <c r="B9" s="469">
        <v>1572</v>
      </c>
    </row>
    <row r="10" spans="1:4" ht="20.100000000000001" customHeight="1">
      <c r="A10" s="468" t="s">
        <v>1357</v>
      </c>
      <c r="B10" s="470">
        <v>1250</v>
      </c>
    </row>
    <row r="11" spans="1:4" ht="20.100000000000001" customHeight="1">
      <c r="A11" s="468" t="s">
        <v>1358</v>
      </c>
      <c r="B11" s="470">
        <v>202</v>
      </c>
    </row>
    <row r="12" spans="1:4" ht="20.100000000000001" customHeight="1">
      <c r="A12" s="468" t="s">
        <v>1357</v>
      </c>
      <c r="B12" s="470">
        <v>202</v>
      </c>
    </row>
    <row r="13" spans="1:4" ht="20.100000000000001" customHeight="1">
      <c r="A13" s="432" t="s">
        <v>83</v>
      </c>
      <c r="B13" s="470">
        <v>347077</v>
      </c>
    </row>
    <row r="14" spans="1:4" ht="20.100000000000001" customHeight="1">
      <c r="A14" s="432" t="s">
        <v>1359</v>
      </c>
      <c r="B14" s="470">
        <v>333037</v>
      </c>
    </row>
    <row r="15" spans="1:4" ht="20.100000000000001" customHeight="1">
      <c r="A15" s="432" t="s">
        <v>1360</v>
      </c>
      <c r="B15" s="470">
        <v>280241</v>
      </c>
    </row>
    <row r="16" spans="1:4" ht="20.100000000000001" customHeight="1">
      <c r="A16" s="432" t="s">
        <v>1361</v>
      </c>
      <c r="B16" s="470">
        <v>24695</v>
      </c>
    </row>
    <row r="17" spans="1:2" ht="20.100000000000001" customHeight="1">
      <c r="A17" s="432" t="s">
        <v>1362</v>
      </c>
      <c r="B17" s="470">
        <v>7533</v>
      </c>
    </row>
    <row r="18" spans="1:2" ht="20.100000000000001" customHeight="1">
      <c r="A18" s="432" t="s">
        <v>1364</v>
      </c>
      <c r="B18" s="469">
        <v>20568</v>
      </c>
    </row>
    <row r="19" spans="1:2" ht="20.100000000000001" customHeight="1">
      <c r="A19" s="432" t="s">
        <v>1365</v>
      </c>
      <c r="B19" s="469">
        <v>14040</v>
      </c>
    </row>
    <row r="20" spans="1:2" ht="20.100000000000001" customHeight="1">
      <c r="A20" s="432" t="s">
        <v>1366</v>
      </c>
      <c r="B20" s="469">
        <v>10586</v>
      </c>
    </row>
    <row r="21" spans="1:2" ht="20.100000000000001" customHeight="1">
      <c r="A21" s="432" t="s">
        <v>1367</v>
      </c>
      <c r="B21" s="470">
        <v>3454</v>
      </c>
    </row>
    <row r="22" spans="1:2" ht="20.100000000000001" customHeight="1">
      <c r="A22" s="432" t="s">
        <v>84</v>
      </c>
      <c r="B22" s="470">
        <v>34562</v>
      </c>
    </row>
    <row r="23" spans="1:2" ht="20.100000000000001" customHeight="1">
      <c r="A23" s="432" t="s">
        <v>1368</v>
      </c>
      <c r="B23" s="470">
        <v>1018</v>
      </c>
    </row>
    <row r="24" spans="1:2" ht="20.100000000000001" customHeight="1">
      <c r="A24" s="432" t="s">
        <v>1357</v>
      </c>
      <c r="B24" s="470">
        <v>241</v>
      </c>
    </row>
    <row r="25" spans="1:2" ht="20.100000000000001" customHeight="1">
      <c r="A25" s="432" t="s">
        <v>1369</v>
      </c>
      <c r="B25" s="470">
        <v>757</v>
      </c>
    </row>
    <row r="26" spans="1:2" ht="20.100000000000001" customHeight="1">
      <c r="A26" s="432" t="s">
        <v>1370</v>
      </c>
      <c r="B26" s="470">
        <v>20</v>
      </c>
    </row>
    <row r="27" spans="1:2" ht="20.100000000000001" customHeight="1">
      <c r="A27" s="432" t="s">
        <v>1371</v>
      </c>
      <c r="B27" s="470">
        <v>33544</v>
      </c>
    </row>
    <row r="28" spans="1:2" ht="20.100000000000001" customHeight="1">
      <c r="A28" s="432" t="s">
        <v>1372</v>
      </c>
      <c r="B28" s="470">
        <v>33544</v>
      </c>
    </row>
    <row r="29" spans="1:2" ht="20.100000000000001" customHeight="1">
      <c r="A29" s="432" t="s">
        <v>91</v>
      </c>
      <c r="B29" s="469">
        <v>8235</v>
      </c>
    </row>
    <row r="30" spans="1:2" ht="20.100000000000001" customHeight="1">
      <c r="A30" s="432" t="s">
        <v>1375</v>
      </c>
      <c r="B30" s="469">
        <v>8235</v>
      </c>
    </row>
    <row r="31" spans="1:2" ht="20.100000000000001" customHeight="1">
      <c r="A31" s="432" t="s">
        <v>1376</v>
      </c>
      <c r="B31" s="469">
        <v>4804</v>
      </c>
    </row>
    <row r="32" spans="1:2" ht="20.100000000000001" customHeight="1">
      <c r="A32" s="432" t="s">
        <v>1377</v>
      </c>
      <c r="B32" s="470">
        <v>2929</v>
      </c>
    </row>
    <row r="33" spans="1:2" ht="20.100000000000001" customHeight="1">
      <c r="A33" s="432" t="s">
        <v>1378</v>
      </c>
      <c r="B33" s="470">
        <v>352</v>
      </c>
    </row>
    <row r="34" spans="1:2" ht="20.100000000000001" customHeight="1">
      <c r="A34" s="432" t="s">
        <v>1379</v>
      </c>
      <c r="B34" s="470">
        <v>115</v>
      </c>
    </row>
    <row r="35" spans="1:2" ht="20.100000000000001" customHeight="1">
      <c r="A35" s="432" t="s">
        <v>1381</v>
      </c>
      <c r="B35" s="470">
        <v>35</v>
      </c>
    </row>
    <row r="36" spans="1:2" ht="20.100000000000001" customHeight="1">
      <c r="A36" s="432" t="s">
        <v>92</v>
      </c>
      <c r="B36" s="470">
        <v>48333</v>
      </c>
    </row>
    <row r="37" spans="1:2" ht="20.100000000000001" customHeight="1">
      <c r="A37" s="432" t="s">
        <v>1382</v>
      </c>
      <c r="B37" s="470">
        <v>48333</v>
      </c>
    </row>
    <row r="38" spans="1:2" ht="20.100000000000001" customHeight="1">
      <c r="A38" s="432" t="s">
        <v>1384</v>
      </c>
      <c r="B38" s="470">
        <v>6486</v>
      </c>
    </row>
    <row r="39" spans="1:2" ht="20.100000000000001" customHeight="1">
      <c r="A39" s="432" t="s">
        <v>1385</v>
      </c>
      <c r="B39" s="470">
        <v>41847</v>
      </c>
    </row>
    <row r="40" spans="1:2" ht="20.100000000000001" customHeight="1">
      <c r="A40" s="432" t="s">
        <v>288</v>
      </c>
      <c r="B40" s="469">
        <v>10</v>
      </c>
    </row>
    <row r="41" spans="1:2" ht="20.100000000000001" customHeight="1">
      <c r="A41" s="432" t="s">
        <v>1386</v>
      </c>
      <c r="B41" s="469">
        <v>10</v>
      </c>
    </row>
    <row r="42" spans="1:2" ht="20.100000000000001" customHeight="1">
      <c r="A42" s="432" t="s">
        <v>1490</v>
      </c>
      <c r="B42" s="469">
        <v>5</v>
      </c>
    </row>
    <row r="43" spans="1:2" ht="20.100000000000001" customHeight="1" thickBot="1">
      <c r="A43" s="544" t="s">
        <v>1388</v>
      </c>
      <c r="B43" s="570">
        <v>5</v>
      </c>
    </row>
  </sheetData>
  <mergeCells count="3">
    <mergeCell ref="A1:B1"/>
    <mergeCell ref="A2:B2"/>
    <mergeCell ref="A3:B3"/>
  </mergeCells>
  <phoneticPr fontId="1" type="noConversion"/>
  <pageMargins left="0.70866141732283472" right="0.70866141732283472" top="0.74803149606299213" bottom="0.74803149606299213" header="0.31496062992125984" footer="0.31496062992125984"/>
  <pageSetup paperSize="9" firstPageNumber="74" orientation="portrait" useFirstPageNumber="1"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E16"/>
  <sheetViews>
    <sheetView showZeros="0" zoomScaleNormal="100" workbookViewId="0">
      <selection activeCell="G10" sqref="G10"/>
    </sheetView>
  </sheetViews>
  <sheetFormatPr defaultColWidth="9" defaultRowHeight="20.100000000000001" customHeight="1"/>
  <cols>
    <col min="1" max="1" width="39.25" style="2" customWidth="1"/>
    <col min="2" max="2" width="11.875" style="3" customWidth="1"/>
    <col min="3" max="3" width="40.125" style="4" customWidth="1"/>
    <col min="4" max="4" width="11.625" style="15" customWidth="1"/>
    <col min="5" max="5" width="13" style="5" customWidth="1"/>
    <col min="6" max="16384" width="9" style="5"/>
  </cols>
  <sheetData>
    <row r="1" spans="1:5" ht="20.100000000000001" customHeight="1">
      <c r="A1" s="646" t="s">
        <v>1555</v>
      </c>
      <c r="B1" s="646"/>
      <c r="C1" s="646"/>
      <c r="D1" s="646"/>
    </row>
    <row r="2" spans="1:5" ht="29.25" customHeight="1">
      <c r="A2" s="649" t="s">
        <v>1654</v>
      </c>
      <c r="B2" s="649"/>
      <c r="C2" s="649"/>
      <c r="D2" s="649"/>
    </row>
    <row r="3" spans="1:5" ht="20.100000000000001" customHeight="1" thickBot="1">
      <c r="A3" s="679"/>
      <c r="B3" s="679"/>
      <c r="C3" s="679"/>
      <c r="D3" s="14" t="s">
        <v>25</v>
      </c>
    </row>
    <row r="4" spans="1:5" ht="24" customHeight="1">
      <c r="A4" s="318" t="s">
        <v>107</v>
      </c>
      <c r="B4" s="319" t="s">
        <v>27</v>
      </c>
      <c r="C4" s="320" t="s">
        <v>28</v>
      </c>
      <c r="D4" s="321" t="s">
        <v>39</v>
      </c>
    </row>
    <row r="5" spans="1:5" ht="33.75" customHeight="1">
      <c r="A5" s="547" t="s">
        <v>417</v>
      </c>
      <c r="B5" s="179">
        <f>SUM(B6:B12)</f>
        <v>421133</v>
      </c>
      <c r="C5" s="194" t="s">
        <v>419</v>
      </c>
      <c r="D5" s="323">
        <f>SUM(D6:D15)</f>
        <v>0</v>
      </c>
      <c r="E5" s="3"/>
    </row>
    <row r="6" spans="1:5" ht="33.75" customHeight="1">
      <c r="A6" s="548" t="s">
        <v>430</v>
      </c>
      <c r="B6" s="192">
        <v>2575</v>
      </c>
      <c r="C6" s="193" t="s">
        <v>158</v>
      </c>
      <c r="D6" s="326"/>
      <c r="E6" s="52"/>
    </row>
    <row r="7" spans="1:5" ht="33.75" customHeight="1">
      <c r="A7" s="548" t="s">
        <v>426</v>
      </c>
      <c r="B7" s="192">
        <v>83</v>
      </c>
      <c r="C7" s="191" t="s">
        <v>185</v>
      </c>
      <c r="D7" s="549"/>
      <c r="E7" s="52"/>
    </row>
    <row r="8" spans="1:5" ht="33.75" customHeight="1">
      <c r="A8" s="548" t="s">
        <v>425</v>
      </c>
      <c r="B8" s="192">
        <v>380638</v>
      </c>
      <c r="C8" s="191" t="s">
        <v>162</v>
      </c>
      <c r="D8" s="549"/>
    </row>
    <row r="9" spans="1:5" ht="33.75" customHeight="1">
      <c r="A9" s="550" t="s">
        <v>427</v>
      </c>
      <c r="B9" s="16">
        <v>470</v>
      </c>
      <c r="C9" s="47" t="s">
        <v>181</v>
      </c>
      <c r="D9" s="433"/>
    </row>
    <row r="10" spans="1:5" ht="33.75" customHeight="1">
      <c r="A10" s="550" t="s">
        <v>428</v>
      </c>
      <c r="B10" s="16">
        <v>33206</v>
      </c>
      <c r="C10" s="47" t="s">
        <v>182</v>
      </c>
      <c r="D10" s="433"/>
    </row>
    <row r="11" spans="1:5" ht="33.75" customHeight="1">
      <c r="A11" s="550" t="s">
        <v>429</v>
      </c>
      <c r="B11" s="16">
        <v>4161</v>
      </c>
      <c r="C11" s="47" t="s">
        <v>159</v>
      </c>
      <c r="D11" s="551"/>
    </row>
    <row r="12" spans="1:5" ht="33.75" customHeight="1">
      <c r="A12" s="552"/>
      <c r="B12" s="16"/>
      <c r="C12" s="47" t="s">
        <v>183</v>
      </c>
      <c r="D12" s="433"/>
    </row>
    <row r="13" spans="1:5" ht="33.75" customHeight="1">
      <c r="A13" s="553"/>
      <c r="B13" s="51"/>
      <c r="C13" s="47" t="s">
        <v>160</v>
      </c>
      <c r="D13" s="433"/>
    </row>
    <row r="14" spans="1:5" ht="33.75" customHeight="1">
      <c r="A14" s="553"/>
      <c r="B14" s="51"/>
      <c r="C14" s="47" t="s">
        <v>161</v>
      </c>
      <c r="D14" s="433"/>
    </row>
    <row r="15" spans="1:5" ht="33.75" customHeight="1" thickBot="1">
      <c r="A15" s="554"/>
      <c r="B15" s="555"/>
      <c r="C15" s="556" t="s">
        <v>184</v>
      </c>
      <c r="D15" s="557"/>
    </row>
    <row r="16" spans="1:5" ht="27" customHeight="1">
      <c r="A16" s="682" t="s">
        <v>481</v>
      </c>
      <c r="B16" s="682"/>
      <c r="C16" s="682"/>
      <c r="D16" s="682"/>
    </row>
  </sheetData>
  <mergeCells count="5">
    <mergeCell ref="A16:D16"/>
    <mergeCell ref="A1:B1"/>
    <mergeCell ref="C1:D1"/>
    <mergeCell ref="A2:D2"/>
    <mergeCell ref="A3:C3"/>
  </mergeCells>
  <phoneticPr fontId="1" type="noConversion"/>
  <printOptions horizontalCentered="1"/>
  <pageMargins left="0.15748031496062992" right="0.15748031496062992" top="0.51181102362204722" bottom="0.31496062992125984" header="0.31496062992125984" footer="0.31496062992125984"/>
  <pageSetup paperSize="9" scale="85" firstPageNumber="76" orientation="portrait" blackAndWhite="1" useFirstPageNumber="1" errors="blank" r:id="rId1"/>
  <headerFooter alignWithMargins="0">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7030A0"/>
  </sheetPr>
  <dimension ref="A1:G22"/>
  <sheetViews>
    <sheetView showZeros="0" zoomScaleNormal="100" workbookViewId="0">
      <selection activeCell="I16" sqref="I16"/>
    </sheetView>
  </sheetViews>
  <sheetFormatPr defaultColWidth="12.75" defaultRowHeight="13.5"/>
  <cols>
    <col min="1" max="1" width="24" style="21" customWidth="1"/>
    <col min="2" max="3" width="13.5" style="23" customWidth="1"/>
    <col min="4" max="4" width="23.75" style="20" customWidth="1"/>
    <col min="5" max="5" width="13.5" style="19" customWidth="1"/>
    <col min="6" max="6" width="9" style="21" customWidth="1"/>
    <col min="7" max="7" width="11.25" style="21" customWidth="1"/>
    <col min="8" max="251" width="9" style="21" customWidth="1"/>
    <col min="252" max="252" width="29.625" style="21" customWidth="1"/>
    <col min="253" max="253" width="12.75" style="21"/>
    <col min="254" max="254" width="29.75" style="21" customWidth="1"/>
    <col min="255" max="255" width="17" style="21" customWidth="1"/>
    <col min="256" max="256" width="37" style="21" customWidth="1"/>
    <col min="257" max="257" width="17.375" style="21" customWidth="1"/>
    <col min="258" max="507" width="9" style="21" customWidth="1"/>
    <col min="508" max="508" width="29.625" style="21" customWidth="1"/>
    <col min="509" max="509" width="12.75" style="21"/>
    <col min="510" max="510" width="29.75" style="21" customWidth="1"/>
    <col min="511" max="511" width="17" style="21" customWidth="1"/>
    <col min="512" max="512" width="37" style="21" customWidth="1"/>
    <col min="513" max="513" width="17.375" style="21" customWidth="1"/>
    <col min="514" max="763" width="9" style="21" customWidth="1"/>
    <col min="764" max="764" width="29.625" style="21" customWidth="1"/>
    <col min="765" max="765" width="12.75" style="21"/>
    <col min="766" max="766" width="29.75" style="21" customWidth="1"/>
    <col min="767" max="767" width="17" style="21" customWidth="1"/>
    <col min="768" max="768" width="37" style="21" customWidth="1"/>
    <col min="769" max="769" width="17.375" style="21" customWidth="1"/>
    <col min="770" max="1019" width="9" style="21" customWidth="1"/>
    <col min="1020" max="1020" width="29.625" style="21" customWidth="1"/>
    <col min="1021" max="1021" width="12.75" style="21"/>
    <col min="1022" max="1022" width="29.75" style="21" customWidth="1"/>
    <col min="1023" max="1023" width="17" style="21" customWidth="1"/>
    <col min="1024" max="1024" width="37" style="21" customWidth="1"/>
    <col min="1025" max="1025" width="17.375" style="21" customWidth="1"/>
    <col min="1026" max="1275" width="9" style="21" customWidth="1"/>
    <col min="1276" max="1276" width="29.625" style="21" customWidth="1"/>
    <col min="1277" max="1277" width="12.75" style="21"/>
    <col min="1278" max="1278" width="29.75" style="21" customWidth="1"/>
    <col min="1279" max="1279" width="17" style="21" customWidth="1"/>
    <col min="1280" max="1280" width="37" style="21" customWidth="1"/>
    <col min="1281" max="1281" width="17.375" style="21" customWidth="1"/>
    <col min="1282" max="1531" width="9" style="21" customWidth="1"/>
    <col min="1532" max="1532" width="29.625" style="21" customWidth="1"/>
    <col min="1533" max="1533" width="12.75" style="21"/>
    <col min="1534" max="1534" width="29.75" style="21" customWidth="1"/>
    <col min="1535" max="1535" width="17" style="21" customWidth="1"/>
    <col min="1536" max="1536" width="37" style="21" customWidth="1"/>
    <col min="1537" max="1537" width="17.375" style="21" customWidth="1"/>
    <col min="1538" max="1787" width="9" style="21" customWidth="1"/>
    <col min="1788" max="1788" width="29.625" style="21" customWidth="1"/>
    <col min="1789" max="1789" width="12.75" style="21"/>
    <col min="1790" max="1790" width="29.75" style="21" customWidth="1"/>
    <col min="1791" max="1791" width="17" style="21" customWidth="1"/>
    <col min="1792" max="1792" width="37" style="21" customWidth="1"/>
    <col min="1793" max="1793" width="17.375" style="21" customWidth="1"/>
    <col min="1794" max="2043" width="9" style="21" customWidth="1"/>
    <col min="2044" max="2044" width="29.625" style="21" customWidth="1"/>
    <col min="2045" max="2045" width="12.75" style="21"/>
    <col min="2046" max="2046" width="29.75" style="21" customWidth="1"/>
    <col min="2047" max="2047" width="17" style="21" customWidth="1"/>
    <col min="2048" max="2048" width="37" style="21" customWidth="1"/>
    <col min="2049" max="2049" width="17.375" style="21" customWidth="1"/>
    <col min="2050" max="2299" width="9" style="21" customWidth="1"/>
    <col min="2300" max="2300" width="29.625" style="21" customWidth="1"/>
    <col min="2301" max="2301" width="12.75" style="21"/>
    <col min="2302" max="2302" width="29.75" style="21" customWidth="1"/>
    <col min="2303" max="2303" width="17" style="21" customWidth="1"/>
    <col min="2304" max="2304" width="37" style="21" customWidth="1"/>
    <col min="2305" max="2305" width="17.375" style="21" customWidth="1"/>
    <col min="2306" max="2555" width="9" style="21" customWidth="1"/>
    <col min="2556" max="2556" width="29.625" style="21" customWidth="1"/>
    <col min="2557" max="2557" width="12.75" style="21"/>
    <col min="2558" max="2558" width="29.75" style="21" customWidth="1"/>
    <col min="2559" max="2559" width="17" style="21" customWidth="1"/>
    <col min="2560" max="2560" width="37" style="21" customWidth="1"/>
    <col min="2561" max="2561" width="17.375" style="21" customWidth="1"/>
    <col min="2562" max="2811" width="9" style="21" customWidth="1"/>
    <col min="2812" max="2812" width="29.625" style="21" customWidth="1"/>
    <col min="2813" max="2813" width="12.75" style="21"/>
    <col min="2814" max="2814" width="29.75" style="21" customWidth="1"/>
    <col min="2815" max="2815" width="17" style="21" customWidth="1"/>
    <col min="2816" max="2816" width="37" style="21" customWidth="1"/>
    <col min="2817" max="2817" width="17.375" style="21" customWidth="1"/>
    <col min="2818" max="3067" width="9" style="21" customWidth="1"/>
    <col min="3068" max="3068" width="29.625" style="21" customWidth="1"/>
    <col min="3069" max="3069" width="12.75" style="21"/>
    <col min="3070" max="3070" width="29.75" style="21" customWidth="1"/>
    <col min="3071" max="3071" width="17" style="21" customWidth="1"/>
    <col min="3072" max="3072" width="37" style="21" customWidth="1"/>
    <col min="3073" max="3073" width="17.375" style="21" customWidth="1"/>
    <col min="3074" max="3323" width="9" style="21" customWidth="1"/>
    <col min="3324" max="3324" width="29.625" style="21" customWidth="1"/>
    <col min="3325" max="3325" width="12.75" style="21"/>
    <col min="3326" max="3326" width="29.75" style="21" customWidth="1"/>
    <col min="3327" max="3327" width="17" style="21" customWidth="1"/>
    <col min="3328" max="3328" width="37" style="21" customWidth="1"/>
    <col min="3329" max="3329" width="17.375" style="21" customWidth="1"/>
    <col min="3330" max="3579" width="9" style="21" customWidth="1"/>
    <col min="3580" max="3580" width="29.625" style="21" customWidth="1"/>
    <col min="3581" max="3581" width="12.75" style="21"/>
    <col min="3582" max="3582" width="29.75" style="21" customWidth="1"/>
    <col min="3583" max="3583" width="17" style="21" customWidth="1"/>
    <col min="3584" max="3584" width="37" style="21" customWidth="1"/>
    <col min="3585" max="3585" width="17.375" style="21" customWidth="1"/>
    <col min="3586" max="3835" width="9" style="21" customWidth="1"/>
    <col min="3836" max="3836" width="29.625" style="21" customWidth="1"/>
    <col min="3837" max="3837" width="12.75" style="21"/>
    <col min="3838" max="3838" width="29.75" style="21" customWidth="1"/>
    <col min="3839" max="3839" width="17" style="21" customWidth="1"/>
    <col min="3840" max="3840" width="37" style="21" customWidth="1"/>
    <col min="3841" max="3841" width="17.375" style="21" customWidth="1"/>
    <col min="3842" max="4091" width="9" style="21" customWidth="1"/>
    <col min="4092" max="4092" width="29.625" style="21" customWidth="1"/>
    <col min="4093" max="4093" width="12.75" style="21"/>
    <col min="4094" max="4094" width="29.75" style="21" customWidth="1"/>
    <col min="4095" max="4095" width="17" style="21" customWidth="1"/>
    <col min="4096" max="4096" width="37" style="21" customWidth="1"/>
    <col min="4097" max="4097" width="17.375" style="21" customWidth="1"/>
    <col min="4098" max="4347" width="9" style="21" customWidth="1"/>
    <col min="4348" max="4348" width="29.625" style="21" customWidth="1"/>
    <col min="4349" max="4349" width="12.75" style="21"/>
    <col min="4350" max="4350" width="29.75" style="21" customWidth="1"/>
    <col min="4351" max="4351" width="17" style="21" customWidth="1"/>
    <col min="4352" max="4352" width="37" style="21" customWidth="1"/>
    <col min="4353" max="4353" width="17.375" style="21" customWidth="1"/>
    <col min="4354" max="4603" width="9" style="21" customWidth="1"/>
    <col min="4604" max="4604" width="29.625" style="21" customWidth="1"/>
    <col min="4605" max="4605" width="12.75" style="21"/>
    <col min="4606" max="4606" width="29.75" style="21" customWidth="1"/>
    <col min="4607" max="4607" width="17" style="21" customWidth="1"/>
    <col min="4608" max="4608" width="37" style="21" customWidth="1"/>
    <col min="4609" max="4609" width="17.375" style="21" customWidth="1"/>
    <col min="4610" max="4859" width="9" style="21" customWidth="1"/>
    <col min="4860" max="4860" width="29.625" style="21" customWidth="1"/>
    <col min="4861" max="4861" width="12.75" style="21"/>
    <col min="4862" max="4862" width="29.75" style="21" customWidth="1"/>
    <col min="4863" max="4863" width="17" style="21" customWidth="1"/>
    <col min="4864" max="4864" width="37" style="21" customWidth="1"/>
    <col min="4865" max="4865" width="17.375" style="21" customWidth="1"/>
    <col min="4866" max="5115" width="9" style="21" customWidth="1"/>
    <col min="5116" max="5116" width="29.625" style="21" customWidth="1"/>
    <col min="5117" max="5117" width="12.75" style="21"/>
    <col min="5118" max="5118" width="29.75" style="21" customWidth="1"/>
    <col min="5119" max="5119" width="17" style="21" customWidth="1"/>
    <col min="5120" max="5120" width="37" style="21" customWidth="1"/>
    <col min="5121" max="5121" width="17.375" style="21" customWidth="1"/>
    <col min="5122" max="5371" width="9" style="21" customWidth="1"/>
    <col min="5372" max="5372" width="29.625" style="21" customWidth="1"/>
    <col min="5373" max="5373" width="12.75" style="21"/>
    <col min="5374" max="5374" width="29.75" style="21" customWidth="1"/>
    <col min="5375" max="5375" width="17" style="21" customWidth="1"/>
    <col min="5376" max="5376" width="37" style="21" customWidth="1"/>
    <col min="5377" max="5377" width="17.375" style="21" customWidth="1"/>
    <col min="5378" max="5627" width="9" style="21" customWidth="1"/>
    <col min="5628" max="5628" width="29.625" style="21" customWidth="1"/>
    <col min="5629" max="5629" width="12.75" style="21"/>
    <col min="5630" max="5630" width="29.75" style="21" customWidth="1"/>
    <col min="5631" max="5631" width="17" style="21" customWidth="1"/>
    <col min="5632" max="5632" width="37" style="21" customWidth="1"/>
    <col min="5633" max="5633" width="17.375" style="21" customWidth="1"/>
    <col min="5634" max="5883" width="9" style="21" customWidth="1"/>
    <col min="5884" max="5884" width="29.625" style="21" customWidth="1"/>
    <col min="5885" max="5885" width="12.75" style="21"/>
    <col min="5886" max="5886" width="29.75" style="21" customWidth="1"/>
    <col min="5887" max="5887" width="17" style="21" customWidth="1"/>
    <col min="5888" max="5888" width="37" style="21" customWidth="1"/>
    <col min="5889" max="5889" width="17.375" style="21" customWidth="1"/>
    <col min="5890" max="6139" width="9" style="21" customWidth="1"/>
    <col min="6140" max="6140" width="29.625" style="21" customWidth="1"/>
    <col min="6141" max="6141" width="12.75" style="21"/>
    <col min="6142" max="6142" width="29.75" style="21" customWidth="1"/>
    <col min="6143" max="6143" width="17" style="21" customWidth="1"/>
    <col min="6144" max="6144" width="37" style="21" customWidth="1"/>
    <col min="6145" max="6145" width="17.375" style="21" customWidth="1"/>
    <col min="6146" max="6395" width="9" style="21" customWidth="1"/>
    <col min="6396" max="6396" width="29.625" style="21" customWidth="1"/>
    <col min="6397" max="6397" width="12.75" style="21"/>
    <col min="6398" max="6398" width="29.75" style="21" customWidth="1"/>
    <col min="6399" max="6399" width="17" style="21" customWidth="1"/>
    <col min="6400" max="6400" width="37" style="21" customWidth="1"/>
    <col min="6401" max="6401" width="17.375" style="21" customWidth="1"/>
    <col min="6402" max="6651" width="9" style="21" customWidth="1"/>
    <col min="6652" max="6652" width="29.625" style="21" customWidth="1"/>
    <col min="6653" max="6653" width="12.75" style="21"/>
    <col min="6654" max="6654" width="29.75" style="21" customWidth="1"/>
    <col min="6655" max="6655" width="17" style="21" customWidth="1"/>
    <col min="6656" max="6656" width="37" style="21" customWidth="1"/>
    <col min="6657" max="6657" width="17.375" style="21" customWidth="1"/>
    <col min="6658" max="6907" width="9" style="21" customWidth="1"/>
    <col min="6908" max="6908" width="29.625" style="21" customWidth="1"/>
    <col min="6909" max="6909" width="12.75" style="21"/>
    <col min="6910" max="6910" width="29.75" style="21" customWidth="1"/>
    <col min="6911" max="6911" width="17" style="21" customWidth="1"/>
    <col min="6912" max="6912" width="37" style="21" customWidth="1"/>
    <col min="6913" max="6913" width="17.375" style="21" customWidth="1"/>
    <col min="6914" max="7163" width="9" style="21" customWidth="1"/>
    <col min="7164" max="7164" width="29.625" style="21" customWidth="1"/>
    <col min="7165" max="7165" width="12.75" style="21"/>
    <col min="7166" max="7166" width="29.75" style="21" customWidth="1"/>
    <col min="7167" max="7167" width="17" style="21" customWidth="1"/>
    <col min="7168" max="7168" width="37" style="21" customWidth="1"/>
    <col min="7169" max="7169" width="17.375" style="21" customWidth="1"/>
    <col min="7170" max="7419" width="9" style="21" customWidth="1"/>
    <col min="7420" max="7420" width="29.625" style="21" customWidth="1"/>
    <col min="7421" max="7421" width="12.75" style="21"/>
    <col min="7422" max="7422" width="29.75" style="21" customWidth="1"/>
    <col min="7423" max="7423" width="17" style="21" customWidth="1"/>
    <col min="7424" max="7424" width="37" style="21" customWidth="1"/>
    <col min="7425" max="7425" width="17.375" style="21" customWidth="1"/>
    <col min="7426" max="7675" width="9" style="21" customWidth="1"/>
    <col min="7676" max="7676" width="29.625" style="21" customWidth="1"/>
    <col min="7677" max="7677" width="12.75" style="21"/>
    <col min="7678" max="7678" width="29.75" style="21" customWidth="1"/>
    <col min="7679" max="7679" width="17" style="21" customWidth="1"/>
    <col min="7680" max="7680" width="37" style="21" customWidth="1"/>
    <col min="7681" max="7681" width="17.375" style="21" customWidth="1"/>
    <col min="7682" max="7931" width="9" style="21" customWidth="1"/>
    <col min="7932" max="7932" width="29.625" style="21" customWidth="1"/>
    <col min="7933" max="7933" width="12.75" style="21"/>
    <col min="7934" max="7934" width="29.75" style="21" customWidth="1"/>
    <col min="7935" max="7935" width="17" style="21" customWidth="1"/>
    <col min="7936" max="7936" width="37" style="21" customWidth="1"/>
    <col min="7937" max="7937" width="17.375" style="21" customWidth="1"/>
    <col min="7938" max="8187" width="9" style="21" customWidth="1"/>
    <col min="8188" max="8188" width="29.625" style="21" customWidth="1"/>
    <col min="8189" max="8189" width="12.75" style="21"/>
    <col min="8190" max="8190" width="29.75" style="21" customWidth="1"/>
    <col min="8191" max="8191" width="17" style="21" customWidth="1"/>
    <col min="8192" max="8192" width="37" style="21" customWidth="1"/>
    <col min="8193" max="8193" width="17.375" style="21" customWidth="1"/>
    <col min="8194" max="8443" width="9" style="21" customWidth="1"/>
    <col min="8444" max="8444" width="29.625" style="21" customWidth="1"/>
    <col min="8445" max="8445" width="12.75" style="21"/>
    <col min="8446" max="8446" width="29.75" style="21" customWidth="1"/>
    <col min="8447" max="8447" width="17" style="21" customWidth="1"/>
    <col min="8448" max="8448" width="37" style="21" customWidth="1"/>
    <col min="8449" max="8449" width="17.375" style="21" customWidth="1"/>
    <col min="8450" max="8699" width="9" style="21" customWidth="1"/>
    <col min="8700" max="8700" width="29.625" style="21" customWidth="1"/>
    <col min="8701" max="8701" width="12.75" style="21"/>
    <col min="8702" max="8702" width="29.75" style="21" customWidth="1"/>
    <col min="8703" max="8703" width="17" style="21" customWidth="1"/>
    <col min="8704" max="8704" width="37" style="21" customWidth="1"/>
    <col min="8705" max="8705" width="17.375" style="21" customWidth="1"/>
    <col min="8706" max="8955" width="9" style="21" customWidth="1"/>
    <col min="8956" max="8956" width="29.625" style="21" customWidth="1"/>
    <col min="8957" max="8957" width="12.75" style="21"/>
    <col min="8958" max="8958" width="29.75" style="21" customWidth="1"/>
    <col min="8959" max="8959" width="17" style="21" customWidth="1"/>
    <col min="8960" max="8960" width="37" style="21" customWidth="1"/>
    <col min="8961" max="8961" width="17.375" style="21" customWidth="1"/>
    <col min="8962" max="9211" width="9" style="21" customWidth="1"/>
    <col min="9212" max="9212" width="29.625" style="21" customWidth="1"/>
    <col min="9213" max="9213" width="12.75" style="21"/>
    <col min="9214" max="9214" width="29.75" style="21" customWidth="1"/>
    <col min="9215" max="9215" width="17" style="21" customWidth="1"/>
    <col min="9216" max="9216" width="37" style="21" customWidth="1"/>
    <col min="9217" max="9217" width="17.375" style="21" customWidth="1"/>
    <col min="9218" max="9467" width="9" style="21" customWidth="1"/>
    <col min="9468" max="9468" width="29.625" style="21" customWidth="1"/>
    <col min="9469" max="9469" width="12.75" style="21"/>
    <col min="9470" max="9470" width="29.75" style="21" customWidth="1"/>
    <col min="9471" max="9471" width="17" style="21" customWidth="1"/>
    <col min="9472" max="9472" width="37" style="21" customWidth="1"/>
    <col min="9473" max="9473" width="17.375" style="21" customWidth="1"/>
    <col min="9474" max="9723" width="9" style="21" customWidth="1"/>
    <col min="9724" max="9724" width="29.625" style="21" customWidth="1"/>
    <col min="9725" max="9725" width="12.75" style="21"/>
    <col min="9726" max="9726" width="29.75" style="21" customWidth="1"/>
    <col min="9727" max="9727" width="17" style="21" customWidth="1"/>
    <col min="9728" max="9728" width="37" style="21" customWidth="1"/>
    <col min="9729" max="9729" width="17.375" style="21" customWidth="1"/>
    <col min="9730" max="9979" width="9" style="21" customWidth="1"/>
    <col min="9980" max="9980" width="29.625" style="21" customWidth="1"/>
    <col min="9981" max="9981" width="12.75" style="21"/>
    <col min="9982" max="9982" width="29.75" style="21" customWidth="1"/>
    <col min="9983" max="9983" width="17" style="21" customWidth="1"/>
    <col min="9984" max="9984" width="37" style="21" customWidth="1"/>
    <col min="9985" max="9985" width="17.375" style="21" customWidth="1"/>
    <col min="9986" max="10235" width="9" style="21" customWidth="1"/>
    <col min="10236" max="10236" width="29.625" style="21" customWidth="1"/>
    <col min="10237" max="10237" width="12.75" style="21"/>
    <col min="10238" max="10238" width="29.75" style="21" customWidth="1"/>
    <col min="10239" max="10239" width="17" style="21" customWidth="1"/>
    <col min="10240" max="10240" width="37" style="21" customWidth="1"/>
    <col min="10241" max="10241" width="17.375" style="21" customWidth="1"/>
    <col min="10242" max="10491" width="9" style="21" customWidth="1"/>
    <col min="10492" max="10492" width="29.625" style="21" customWidth="1"/>
    <col min="10493" max="10493" width="12.75" style="21"/>
    <col min="10494" max="10494" width="29.75" style="21" customWidth="1"/>
    <col min="10495" max="10495" width="17" style="21" customWidth="1"/>
    <col min="10496" max="10496" width="37" style="21" customWidth="1"/>
    <col min="10497" max="10497" width="17.375" style="21" customWidth="1"/>
    <col min="10498" max="10747" width="9" style="21" customWidth="1"/>
    <col min="10748" max="10748" width="29.625" style="21" customWidth="1"/>
    <col min="10749" max="10749" width="12.75" style="21"/>
    <col min="10750" max="10750" width="29.75" style="21" customWidth="1"/>
    <col min="10751" max="10751" width="17" style="21" customWidth="1"/>
    <col min="10752" max="10752" width="37" style="21" customWidth="1"/>
    <col min="10753" max="10753" width="17.375" style="21" customWidth="1"/>
    <col min="10754" max="11003" width="9" style="21" customWidth="1"/>
    <col min="11004" max="11004" width="29.625" style="21" customWidth="1"/>
    <col min="11005" max="11005" width="12.75" style="21"/>
    <col min="11006" max="11006" width="29.75" style="21" customWidth="1"/>
    <col min="11007" max="11007" width="17" style="21" customWidth="1"/>
    <col min="11008" max="11008" width="37" style="21" customWidth="1"/>
    <col min="11009" max="11009" width="17.375" style="21" customWidth="1"/>
    <col min="11010" max="11259" width="9" style="21" customWidth="1"/>
    <col min="11260" max="11260" width="29.625" style="21" customWidth="1"/>
    <col min="11261" max="11261" width="12.75" style="21"/>
    <col min="11262" max="11262" width="29.75" style="21" customWidth="1"/>
    <col min="11263" max="11263" width="17" style="21" customWidth="1"/>
    <col min="11264" max="11264" width="37" style="21" customWidth="1"/>
    <col min="11265" max="11265" width="17.375" style="21" customWidth="1"/>
    <col min="11266" max="11515" width="9" style="21" customWidth="1"/>
    <col min="11516" max="11516" width="29.625" style="21" customWidth="1"/>
    <col min="11517" max="11517" width="12.75" style="21"/>
    <col min="11518" max="11518" width="29.75" style="21" customWidth="1"/>
    <col min="11519" max="11519" width="17" style="21" customWidth="1"/>
    <col min="11520" max="11520" width="37" style="21" customWidth="1"/>
    <col min="11521" max="11521" width="17.375" style="21" customWidth="1"/>
    <col min="11522" max="11771" width="9" style="21" customWidth="1"/>
    <col min="11772" max="11772" width="29.625" style="21" customWidth="1"/>
    <col min="11773" max="11773" width="12.75" style="21"/>
    <col min="11774" max="11774" width="29.75" style="21" customWidth="1"/>
    <col min="11775" max="11775" width="17" style="21" customWidth="1"/>
    <col min="11776" max="11776" width="37" style="21" customWidth="1"/>
    <col min="11777" max="11777" width="17.375" style="21" customWidth="1"/>
    <col min="11778" max="12027" width="9" style="21" customWidth="1"/>
    <col min="12028" max="12028" width="29.625" style="21" customWidth="1"/>
    <col min="12029" max="12029" width="12.75" style="21"/>
    <col min="12030" max="12030" width="29.75" style="21" customWidth="1"/>
    <col min="12031" max="12031" width="17" style="21" customWidth="1"/>
    <col min="12032" max="12032" width="37" style="21" customWidth="1"/>
    <col min="12033" max="12033" width="17.375" style="21" customWidth="1"/>
    <col min="12034" max="12283" width="9" style="21" customWidth="1"/>
    <col min="12284" max="12284" width="29.625" style="21" customWidth="1"/>
    <col min="12285" max="12285" width="12.75" style="21"/>
    <col min="12286" max="12286" width="29.75" style="21" customWidth="1"/>
    <col min="12287" max="12287" width="17" style="21" customWidth="1"/>
    <col min="12288" max="12288" width="37" style="21" customWidth="1"/>
    <col min="12289" max="12289" width="17.375" style="21" customWidth="1"/>
    <col min="12290" max="12539" width="9" style="21" customWidth="1"/>
    <col min="12540" max="12540" width="29.625" style="21" customWidth="1"/>
    <col min="12541" max="12541" width="12.75" style="21"/>
    <col min="12542" max="12542" width="29.75" style="21" customWidth="1"/>
    <col min="12543" max="12543" width="17" style="21" customWidth="1"/>
    <col min="12544" max="12544" width="37" style="21" customWidth="1"/>
    <col min="12545" max="12545" width="17.375" style="21" customWidth="1"/>
    <col min="12546" max="12795" width="9" style="21" customWidth="1"/>
    <col min="12796" max="12796" width="29.625" style="21" customWidth="1"/>
    <col min="12797" max="12797" width="12.75" style="21"/>
    <col min="12798" max="12798" width="29.75" style="21" customWidth="1"/>
    <col min="12799" max="12799" width="17" style="21" customWidth="1"/>
    <col min="12800" max="12800" width="37" style="21" customWidth="1"/>
    <col min="12801" max="12801" width="17.375" style="21" customWidth="1"/>
    <col min="12802" max="13051" width="9" style="21" customWidth="1"/>
    <col min="13052" max="13052" width="29.625" style="21" customWidth="1"/>
    <col min="13053" max="13053" width="12.75" style="21"/>
    <col min="13054" max="13054" width="29.75" style="21" customWidth="1"/>
    <col min="13055" max="13055" width="17" style="21" customWidth="1"/>
    <col min="13056" max="13056" width="37" style="21" customWidth="1"/>
    <col min="13057" max="13057" width="17.375" style="21" customWidth="1"/>
    <col min="13058" max="13307" width="9" style="21" customWidth="1"/>
    <col min="13308" max="13308" width="29.625" style="21" customWidth="1"/>
    <col min="13309" max="13309" width="12.75" style="21"/>
    <col min="13310" max="13310" width="29.75" style="21" customWidth="1"/>
    <col min="13311" max="13311" width="17" style="21" customWidth="1"/>
    <col min="13312" max="13312" width="37" style="21" customWidth="1"/>
    <col min="13313" max="13313" width="17.375" style="21" customWidth="1"/>
    <col min="13314" max="13563" width="9" style="21" customWidth="1"/>
    <col min="13564" max="13564" width="29.625" style="21" customWidth="1"/>
    <col min="13565" max="13565" width="12.75" style="21"/>
    <col min="13566" max="13566" width="29.75" style="21" customWidth="1"/>
    <col min="13567" max="13567" width="17" style="21" customWidth="1"/>
    <col min="13568" max="13568" width="37" style="21" customWidth="1"/>
    <col min="13569" max="13569" width="17.375" style="21" customWidth="1"/>
    <col min="13570" max="13819" width="9" style="21" customWidth="1"/>
    <col min="13820" max="13820" width="29.625" style="21" customWidth="1"/>
    <col min="13821" max="13821" width="12.75" style="21"/>
    <col min="13822" max="13822" width="29.75" style="21" customWidth="1"/>
    <col min="13823" max="13823" width="17" style="21" customWidth="1"/>
    <col min="13824" max="13824" width="37" style="21" customWidth="1"/>
    <col min="13825" max="13825" width="17.375" style="21" customWidth="1"/>
    <col min="13826" max="14075" width="9" style="21" customWidth="1"/>
    <col min="14076" max="14076" width="29.625" style="21" customWidth="1"/>
    <col min="14077" max="14077" width="12.75" style="21"/>
    <col min="14078" max="14078" width="29.75" style="21" customWidth="1"/>
    <col min="14079" max="14079" width="17" style="21" customWidth="1"/>
    <col min="14080" max="14080" width="37" style="21" customWidth="1"/>
    <col min="14081" max="14081" width="17.375" style="21" customWidth="1"/>
    <col min="14082" max="14331" width="9" style="21" customWidth="1"/>
    <col min="14332" max="14332" width="29.625" style="21" customWidth="1"/>
    <col min="14333" max="14333" width="12.75" style="21"/>
    <col min="14334" max="14334" width="29.75" style="21" customWidth="1"/>
    <col min="14335" max="14335" width="17" style="21" customWidth="1"/>
    <col min="14336" max="14336" width="37" style="21" customWidth="1"/>
    <col min="14337" max="14337" width="17.375" style="21" customWidth="1"/>
    <col min="14338" max="14587" width="9" style="21" customWidth="1"/>
    <col min="14588" max="14588" width="29.625" style="21" customWidth="1"/>
    <col min="14589" max="14589" width="12.75" style="21"/>
    <col min="14590" max="14590" width="29.75" style="21" customWidth="1"/>
    <col min="14591" max="14591" width="17" style="21" customWidth="1"/>
    <col min="14592" max="14592" width="37" style="21" customWidth="1"/>
    <col min="14593" max="14593" width="17.375" style="21" customWidth="1"/>
    <col min="14594" max="14843" width="9" style="21" customWidth="1"/>
    <col min="14844" max="14844" width="29.625" style="21" customWidth="1"/>
    <col min="14845" max="14845" width="12.75" style="21"/>
    <col min="14846" max="14846" width="29.75" style="21" customWidth="1"/>
    <col min="14847" max="14847" width="17" style="21" customWidth="1"/>
    <col min="14848" max="14848" width="37" style="21" customWidth="1"/>
    <col min="14849" max="14849" width="17.375" style="21" customWidth="1"/>
    <col min="14850" max="15099" width="9" style="21" customWidth="1"/>
    <col min="15100" max="15100" width="29.625" style="21" customWidth="1"/>
    <col min="15101" max="15101" width="12.75" style="21"/>
    <col min="15102" max="15102" width="29.75" style="21" customWidth="1"/>
    <col min="15103" max="15103" width="17" style="21" customWidth="1"/>
    <col min="15104" max="15104" width="37" style="21" customWidth="1"/>
    <col min="15105" max="15105" width="17.375" style="21" customWidth="1"/>
    <col min="15106" max="15355" width="9" style="21" customWidth="1"/>
    <col min="15356" max="15356" width="29.625" style="21" customWidth="1"/>
    <col min="15357" max="15357" width="12.75" style="21"/>
    <col min="15358" max="15358" width="29.75" style="21" customWidth="1"/>
    <col min="15359" max="15359" width="17" style="21" customWidth="1"/>
    <col min="15360" max="15360" width="37" style="21" customWidth="1"/>
    <col min="15361" max="15361" width="17.375" style="21" customWidth="1"/>
    <col min="15362" max="15611" width="9" style="21" customWidth="1"/>
    <col min="15612" max="15612" width="29.625" style="21" customWidth="1"/>
    <col min="15613" max="15613" width="12.75" style="21"/>
    <col min="15614" max="15614" width="29.75" style="21" customWidth="1"/>
    <col min="15615" max="15615" width="17" style="21" customWidth="1"/>
    <col min="15616" max="15616" width="37" style="21" customWidth="1"/>
    <col min="15617" max="15617" width="17.375" style="21" customWidth="1"/>
    <col min="15618" max="15867" width="9" style="21" customWidth="1"/>
    <col min="15868" max="15868" width="29.625" style="21" customWidth="1"/>
    <col min="15869" max="15869" width="12.75" style="21"/>
    <col min="15870" max="15870" width="29.75" style="21" customWidth="1"/>
    <col min="15871" max="15871" width="17" style="21" customWidth="1"/>
    <col min="15872" max="15872" width="37" style="21" customWidth="1"/>
    <col min="15873" max="15873" width="17.375" style="21" customWidth="1"/>
    <col min="15874" max="16123" width="9" style="21" customWidth="1"/>
    <col min="16124" max="16124" width="29.625" style="21" customWidth="1"/>
    <col min="16125" max="16125" width="12.75" style="21"/>
    <col min="16126" max="16126" width="29.75" style="21" customWidth="1"/>
    <col min="16127" max="16127" width="17" style="21" customWidth="1"/>
    <col min="16128" max="16128" width="37" style="21" customWidth="1"/>
    <col min="16129" max="16129" width="17.375" style="21" customWidth="1"/>
    <col min="16130" max="16379" width="9" style="21" customWidth="1"/>
    <col min="16380" max="16380" width="29.625" style="21" customWidth="1"/>
    <col min="16381" max="16384" width="12.75" style="21"/>
  </cols>
  <sheetData>
    <row r="1" spans="1:7" ht="18.75">
      <c r="A1" s="655" t="s">
        <v>1556</v>
      </c>
      <c r="B1" s="655"/>
      <c r="C1" s="490"/>
      <c r="D1" s="96"/>
      <c r="E1" s="97"/>
    </row>
    <row r="2" spans="1:7" ht="30" customHeight="1">
      <c r="A2" s="656" t="s">
        <v>1655</v>
      </c>
      <c r="B2" s="656"/>
      <c r="C2" s="656"/>
      <c r="D2" s="656"/>
      <c r="E2" s="656"/>
    </row>
    <row r="3" spans="1:7" s="22" customFormat="1" ht="21.95" customHeight="1" thickBot="1">
      <c r="A3" s="114"/>
      <c r="B3" s="115"/>
      <c r="C3" s="115"/>
      <c r="D3" s="116"/>
      <c r="E3" s="117" t="s">
        <v>25</v>
      </c>
    </row>
    <row r="4" spans="1:7" s="22" customFormat="1" ht="24" customHeight="1">
      <c r="A4" s="334" t="s">
        <v>32</v>
      </c>
      <c r="B4" s="335" t="s">
        <v>73</v>
      </c>
      <c r="C4" s="335" t="s">
        <v>1673</v>
      </c>
      <c r="D4" s="335" t="s">
        <v>28</v>
      </c>
      <c r="E4" s="349" t="s">
        <v>22</v>
      </c>
      <c r="F4" s="336" t="s">
        <v>1675</v>
      </c>
    </row>
    <row r="5" spans="1:7" s="22" customFormat="1" ht="24" customHeight="1">
      <c r="A5" s="337" t="s">
        <v>29</v>
      </c>
      <c r="B5" s="197">
        <f>B6+B18</f>
        <v>2000</v>
      </c>
      <c r="C5" s="572"/>
      <c r="D5" s="196" t="s">
        <v>187</v>
      </c>
      <c r="E5" s="197">
        <f>B5</f>
        <v>2000</v>
      </c>
      <c r="F5" s="340"/>
    </row>
    <row r="6" spans="1:7" s="22" customFormat="1" ht="24" customHeight="1">
      <c r="A6" s="339" t="s">
        <v>30</v>
      </c>
      <c r="B6" s="197">
        <f>B7+B8</f>
        <v>2000</v>
      </c>
      <c r="C6" s="572">
        <f>(B6-8000)/8000*100</f>
        <v>-75</v>
      </c>
      <c r="D6" s="200" t="s">
        <v>188</v>
      </c>
      <c r="E6" s="197">
        <f>SUM(E7,E10,E13,E16)</f>
        <v>0</v>
      </c>
      <c r="F6" s="340"/>
    </row>
    <row r="7" spans="1:7" s="22" customFormat="1" ht="20.100000000000001" customHeight="1">
      <c r="A7" s="325" t="s">
        <v>439</v>
      </c>
      <c r="B7" s="181">
        <v>2000</v>
      </c>
      <c r="C7" s="572">
        <f>(B7-8000)/8000*100</f>
        <v>-75</v>
      </c>
      <c r="D7" s="180"/>
      <c r="E7" s="197"/>
      <c r="F7" s="573"/>
    </row>
    <row r="8" spans="1:7" s="22" customFormat="1" ht="20.100000000000001" customHeight="1">
      <c r="A8" s="325"/>
      <c r="B8" s="197"/>
      <c r="C8" s="197"/>
      <c r="D8" s="195"/>
      <c r="E8" s="181"/>
      <c r="F8" s="573"/>
    </row>
    <row r="9" spans="1:7" s="22" customFormat="1" ht="20.100000000000001" customHeight="1">
      <c r="A9" s="325"/>
      <c r="B9" s="197"/>
      <c r="C9" s="197"/>
      <c r="D9" s="333"/>
      <c r="E9" s="333"/>
      <c r="F9" s="340"/>
    </row>
    <row r="10" spans="1:7" s="22" customFormat="1" ht="20.100000000000001" customHeight="1">
      <c r="A10" s="325"/>
      <c r="B10" s="197"/>
      <c r="C10" s="197"/>
      <c r="D10" s="180"/>
      <c r="E10" s="197"/>
      <c r="F10" s="340"/>
    </row>
    <row r="11" spans="1:7" s="22" customFormat="1" ht="20.100000000000001" customHeight="1">
      <c r="A11" s="341"/>
      <c r="B11" s="198"/>
      <c r="C11" s="198"/>
      <c r="D11" s="195"/>
      <c r="E11" s="181"/>
      <c r="F11" s="573"/>
      <c r="G11" s="24"/>
    </row>
    <row r="12" spans="1:7" s="22" customFormat="1" ht="20.100000000000001" customHeight="1">
      <c r="A12" s="342"/>
      <c r="B12" s="198"/>
      <c r="C12" s="198"/>
      <c r="D12" s="195"/>
      <c r="E12" s="181"/>
      <c r="F12" s="340"/>
      <c r="G12" s="24"/>
    </row>
    <row r="13" spans="1:7" s="22" customFormat="1" ht="20.100000000000001" customHeight="1">
      <c r="A13" s="342"/>
      <c r="B13" s="198"/>
      <c r="C13" s="198"/>
      <c r="D13" s="180"/>
      <c r="E13" s="197"/>
      <c r="F13" s="340"/>
      <c r="G13" s="24"/>
    </row>
    <row r="14" spans="1:7" s="22" customFormat="1" ht="20.100000000000001" customHeight="1">
      <c r="A14" s="343"/>
      <c r="B14" s="199"/>
      <c r="C14" s="199"/>
      <c r="D14" s="195"/>
      <c r="E14" s="181"/>
      <c r="F14" s="340"/>
      <c r="G14" s="24"/>
    </row>
    <row r="15" spans="1:7" s="22" customFormat="1" ht="20.100000000000001" customHeight="1">
      <c r="A15" s="343"/>
      <c r="B15" s="199"/>
      <c r="C15" s="199"/>
      <c r="D15" s="195"/>
      <c r="E15" s="181"/>
      <c r="F15" s="340"/>
    </row>
    <row r="16" spans="1:7" s="22" customFormat="1" ht="20.100000000000001" customHeight="1">
      <c r="A16" s="344"/>
      <c r="B16" s="198"/>
      <c r="C16" s="198"/>
      <c r="D16" s="180"/>
      <c r="E16" s="197"/>
      <c r="F16" s="340"/>
    </row>
    <row r="17" spans="1:6" s="22" customFormat="1" ht="20.100000000000001" customHeight="1">
      <c r="A17" s="344"/>
      <c r="B17" s="198"/>
      <c r="C17" s="198"/>
      <c r="D17" s="195"/>
      <c r="E17" s="181"/>
      <c r="F17" s="340"/>
    </row>
    <row r="18" spans="1:6" s="22" customFormat="1" ht="20.100000000000001" customHeight="1">
      <c r="A18" s="322" t="s">
        <v>23</v>
      </c>
      <c r="B18" s="179">
        <f>B19</f>
        <v>0</v>
      </c>
      <c r="C18" s="179"/>
      <c r="D18" s="186" t="s">
        <v>189</v>
      </c>
      <c r="E18" s="197">
        <f>E19</f>
        <v>2000</v>
      </c>
      <c r="F18" s="574">
        <v>-75</v>
      </c>
    </row>
    <row r="19" spans="1:6" s="22" customFormat="1" ht="20.100000000000001" customHeight="1" thickBot="1">
      <c r="A19" s="345" t="s">
        <v>418</v>
      </c>
      <c r="B19" s="346"/>
      <c r="C19" s="346"/>
      <c r="D19" s="347" t="s">
        <v>440</v>
      </c>
      <c r="E19" s="346">
        <v>2000</v>
      </c>
      <c r="F19" s="575">
        <v>-75</v>
      </c>
    </row>
    <row r="20" spans="1:6" ht="35.1" customHeight="1">
      <c r="A20" s="683" t="s">
        <v>1627</v>
      </c>
      <c r="B20" s="683"/>
      <c r="C20" s="683"/>
      <c r="D20" s="683"/>
      <c r="E20" s="683"/>
    </row>
    <row r="21" spans="1:6" ht="22.15" customHeight="1"/>
    <row r="22" spans="1:6" ht="22.15" customHeight="1"/>
  </sheetData>
  <mergeCells count="3">
    <mergeCell ref="A2:E2"/>
    <mergeCell ref="A20:E20"/>
    <mergeCell ref="A1:B1"/>
  </mergeCells>
  <phoneticPr fontId="1" type="noConversion"/>
  <printOptions horizontalCentered="1"/>
  <pageMargins left="0.23622047244094491" right="0.23622047244094491" top="0.51181102362204722" bottom="0.31496062992125984" header="0.31496062992125984" footer="0.31496062992125984"/>
  <pageSetup paperSize="9" firstPageNumber="77" orientation="portrait" blackAndWhite="1" useFirstPageNumber="1" errors="blank" r:id="rId1"/>
  <headerFooter alignWithMargins="0">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22"/>
  <sheetViews>
    <sheetView showZeros="0" zoomScaleNormal="100" workbookViewId="0">
      <selection activeCell="D6" sqref="D6"/>
    </sheetView>
  </sheetViews>
  <sheetFormatPr defaultColWidth="12.75" defaultRowHeight="13.5"/>
  <cols>
    <col min="1" max="1" width="24" style="21" customWidth="1"/>
    <col min="2" max="2" width="13.5" style="23" customWidth="1"/>
    <col min="3" max="3" width="11.625" style="23" customWidth="1"/>
    <col min="4" max="4" width="29.125" style="20" customWidth="1"/>
    <col min="5" max="5" width="13.5" style="19" customWidth="1"/>
    <col min="6" max="6" width="9" style="21" customWidth="1"/>
    <col min="7" max="7" width="11.25" style="21" customWidth="1"/>
    <col min="8" max="251" width="9" style="21" customWidth="1"/>
    <col min="252" max="252" width="29.625" style="21" customWidth="1"/>
    <col min="253" max="253" width="12.75" style="21"/>
    <col min="254" max="254" width="29.75" style="21" customWidth="1"/>
    <col min="255" max="255" width="17" style="21" customWidth="1"/>
    <col min="256" max="256" width="37" style="21" customWidth="1"/>
    <col min="257" max="257" width="17.375" style="21" customWidth="1"/>
    <col min="258" max="507" width="9" style="21" customWidth="1"/>
    <col min="508" max="508" width="29.625" style="21" customWidth="1"/>
    <col min="509" max="509" width="12.75" style="21"/>
    <col min="510" max="510" width="29.75" style="21" customWidth="1"/>
    <col min="511" max="511" width="17" style="21" customWidth="1"/>
    <col min="512" max="512" width="37" style="21" customWidth="1"/>
    <col min="513" max="513" width="17.375" style="21" customWidth="1"/>
    <col min="514" max="763" width="9" style="21" customWidth="1"/>
    <col min="764" max="764" width="29.625" style="21" customWidth="1"/>
    <col min="765" max="765" width="12.75" style="21"/>
    <col min="766" max="766" width="29.75" style="21" customWidth="1"/>
    <col min="767" max="767" width="17" style="21" customWidth="1"/>
    <col min="768" max="768" width="37" style="21" customWidth="1"/>
    <col min="769" max="769" width="17.375" style="21" customWidth="1"/>
    <col min="770" max="1019" width="9" style="21" customWidth="1"/>
    <col min="1020" max="1020" width="29.625" style="21" customWidth="1"/>
    <col min="1021" max="1021" width="12.75" style="21"/>
    <col min="1022" max="1022" width="29.75" style="21" customWidth="1"/>
    <col min="1023" max="1023" width="17" style="21" customWidth="1"/>
    <col min="1024" max="1024" width="37" style="21" customWidth="1"/>
    <col min="1025" max="1025" width="17.375" style="21" customWidth="1"/>
    <col min="1026" max="1275" width="9" style="21" customWidth="1"/>
    <col min="1276" max="1276" width="29.625" style="21" customWidth="1"/>
    <col min="1277" max="1277" width="12.75" style="21"/>
    <col min="1278" max="1278" width="29.75" style="21" customWidth="1"/>
    <col min="1279" max="1279" width="17" style="21" customWidth="1"/>
    <col min="1280" max="1280" width="37" style="21" customWidth="1"/>
    <col min="1281" max="1281" width="17.375" style="21" customWidth="1"/>
    <col min="1282" max="1531" width="9" style="21" customWidth="1"/>
    <col min="1532" max="1532" width="29.625" style="21" customWidth="1"/>
    <col min="1533" max="1533" width="12.75" style="21"/>
    <col min="1534" max="1534" width="29.75" style="21" customWidth="1"/>
    <col min="1535" max="1535" width="17" style="21" customWidth="1"/>
    <col min="1536" max="1536" width="37" style="21" customWidth="1"/>
    <col min="1537" max="1537" width="17.375" style="21" customWidth="1"/>
    <col min="1538" max="1787" width="9" style="21" customWidth="1"/>
    <col min="1788" max="1788" width="29.625" style="21" customWidth="1"/>
    <col min="1789" max="1789" width="12.75" style="21"/>
    <col min="1790" max="1790" width="29.75" style="21" customWidth="1"/>
    <col min="1791" max="1791" width="17" style="21" customWidth="1"/>
    <col min="1792" max="1792" width="37" style="21" customWidth="1"/>
    <col min="1793" max="1793" width="17.375" style="21" customWidth="1"/>
    <col min="1794" max="2043" width="9" style="21" customWidth="1"/>
    <col min="2044" max="2044" width="29.625" style="21" customWidth="1"/>
    <col min="2045" max="2045" width="12.75" style="21"/>
    <col min="2046" max="2046" width="29.75" style="21" customWidth="1"/>
    <col min="2047" max="2047" width="17" style="21" customWidth="1"/>
    <col min="2048" max="2048" width="37" style="21" customWidth="1"/>
    <col min="2049" max="2049" width="17.375" style="21" customWidth="1"/>
    <col min="2050" max="2299" width="9" style="21" customWidth="1"/>
    <col min="2300" max="2300" width="29.625" style="21" customWidth="1"/>
    <col min="2301" max="2301" width="12.75" style="21"/>
    <col min="2302" max="2302" width="29.75" style="21" customWidth="1"/>
    <col min="2303" max="2303" width="17" style="21" customWidth="1"/>
    <col min="2304" max="2304" width="37" style="21" customWidth="1"/>
    <col min="2305" max="2305" width="17.375" style="21" customWidth="1"/>
    <col min="2306" max="2555" width="9" style="21" customWidth="1"/>
    <col min="2556" max="2556" width="29.625" style="21" customWidth="1"/>
    <col min="2557" max="2557" width="12.75" style="21"/>
    <col min="2558" max="2558" width="29.75" style="21" customWidth="1"/>
    <col min="2559" max="2559" width="17" style="21" customWidth="1"/>
    <col min="2560" max="2560" width="37" style="21" customWidth="1"/>
    <col min="2561" max="2561" width="17.375" style="21" customWidth="1"/>
    <col min="2562" max="2811" width="9" style="21" customWidth="1"/>
    <col min="2812" max="2812" width="29.625" style="21" customWidth="1"/>
    <col min="2813" max="2813" width="12.75" style="21"/>
    <col min="2814" max="2814" width="29.75" style="21" customWidth="1"/>
    <col min="2815" max="2815" width="17" style="21" customWidth="1"/>
    <col min="2816" max="2816" width="37" style="21" customWidth="1"/>
    <col min="2817" max="2817" width="17.375" style="21" customWidth="1"/>
    <col min="2818" max="3067" width="9" style="21" customWidth="1"/>
    <col min="3068" max="3068" width="29.625" style="21" customWidth="1"/>
    <col min="3069" max="3069" width="12.75" style="21"/>
    <col min="3070" max="3070" width="29.75" style="21" customWidth="1"/>
    <col min="3071" max="3071" width="17" style="21" customWidth="1"/>
    <col min="3072" max="3072" width="37" style="21" customWidth="1"/>
    <col min="3073" max="3073" width="17.375" style="21" customWidth="1"/>
    <col min="3074" max="3323" width="9" style="21" customWidth="1"/>
    <col min="3324" max="3324" width="29.625" style="21" customWidth="1"/>
    <col min="3325" max="3325" width="12.75" style="21"/>
    <col min="3326" max="3326" width="29.75" style="21" customWidth="1"/>
    <col min="3327" max="3327" width="17" style="21" customWidth="1"/>
    <col min="3328" max="3328" width="37" style="21" customWidth="1"/>
    <col min="3329" max="3329" width="17.375" style="21" customWidth="1"/>
    <col min="3330" max="3579" width="9" style="21" customWidth="1"/>
    <col min="3580" max="3580" width="29.625" style="21" customWidth="1"/>
    <col min="3581" max="3581" width="12.75" style="21"/>
    <col min="3582" max="3582" width="29.75" style="21" customWidth="1"/>
    <col min="3583" max="3583" width="17" style="21" customWidth="1"/>
    <col min="3584" max="3584" width="37" style="21" customWidth="1"/>
    <col min="3585" max="3585" width="17.375" style="21" customWidth="1"/>
    <col min="3586" max="3835" width="9" style="21" customWidth="1"/>
    <col min="3836" max="3836" width="29.625" style="21" customWidth="1"/>
    <col min="3837" max="3837" width="12.75" style="21"/>
    <col min="3838" max="3838" width="29.75" style="21" customWidth="1"/>
    <col min="3839" max="3839" width="17" style="21" customWidth="1"/>
    <col min="3840" max="3840" width="37" style="21" customWidth="1"/>
    <col min="3841" max="3841" width="17.375" style="21" customWidth="1"/>
    <col min="3842" max="4091" width="9" style="21" customWidth="1"/>
    <col min="4092" max="4092" width="29.625" style="21" customWidth="1"/>
    <col min="4093" max="4093" width="12.75" style="21"/>
    <col min="4094" max="4094" width="29.75" style="21" customWidth="1"/>
    <col min="4095" max="4095" width="17" style="21" customWidth="1"/>
    <col min="4096" max="4096" width="37" style="21" customWidth="1"/>
    <col min="4097" max="4097" width="17.375" style="21" customWidth="1"/>
    <col min="4098" max="4347" width="9" style="21" customWidth="1"/>
    <col min="4348" max="4348" width="29.625" style="21" customWidth="1"/>
    <col min="4349" max="4349" width="12.75" style="21"/>
    <col min="4350" max="4350" width="29.75" style="21" customWidth="1"/>
    <col min="4351" max="4351" width="17" style="21" customWidth="1"/>
    <col min="4352" max="4352" width="37" style="21" customWidth="1"/>
    <col min="4353" max="4353" width="17.375" style="21" customWidth="1"/>
    <col min="4354" max="4603" width="9" style="21" customWidth="1"/>
    <col min="4604" max="4604" width="29.625" style="21" customWidth="1"/>
    <col min="4605" max="4605" width="12.75" style="21"/>
    <col min="4606" max="4606" width="29.75" style="21" customWidth="1"/>
    <col min="4607" max="4607" width="17" style="21" customWidth="1"/>
    <col min="4608" max="4608" width="37" style="21" customWidth="1"/>
    <col min="4609" max="4609" width="17.375" style="21" customWidth="1"/>
    <col min="4610" max="4859" width="9" style="21" customWidth="1"/>
    <col min="4860" max="4860" width="29.625" style="21" customWidth="1"/>
    <col min="4861" max="4861" width="12.75" style="21"/>
    <col min="4862" max="4862" width="29.75" style="21" customWidth="1"/>
    <col min="4863" max="4863" width="17" style="21" customWidth="1"/>
    <col min="4864" max="4864" width="37" style="21" customWidth="1"/>
    <col min="4865" max="4865" width="17.375" style="21" customWidth="1"/>
    <col min="4866" max="5115" width="9" style="21" customWidth="1"/>
    <col min="5116" max="5116" width="29.625" style="21" customWidth="1"/>
    <col min="5117" max="5117" width="12.75" style="21"/>
    <col min="5118" max="5118" width="29.75" style="21" customWidth="1"/>
    <col min="5119" max="5119" width="17" style="21" customWidth="1"/>
    <col min="5120" max="5120" width="37" style="21" customWidth="1"/>
    <col min="5121" max="5121" width="17.375" style="21" customWidth="1"/>
    <col min="5122" max="5371" width="9" style="21" customWidth="1"/>
    <col min="5372" max="5372" width="29.625" style="21" customWidth="1"/>
    <col min="5373" max="5373" width="12.75" style="21"/>
    <col min="5374" max="5374" width="29.75" style="21" customWidth="1"/>
    <col min="5375" max="5375" width="17" style="21" customWidth="1"/>
    <col min="5376" max="5376" width="37" style="21" customWidth="1"/>
    <col min="5377" max="5377" width="17.375" style="21" customWidth="1"/>
    <col min="5378" max="5627" width="9" style="21" customWidth="1"/>
    <col min="5628" max="5628" width="29.625" style="21" customWidth="1"/>
    <col min="5629" max="5629" width="12.75" style="21"/>
    <col min="5630" max="5630" width="29.75" style="21" customWidth="1"/>
    <col min="5631" max="5631" width="17" style="21" customWidth="1"/>
    <col min="5632" max="5632" width="37" style="21" customWidth="1"/>
    <col min="5633" max="5633" width="17.375" style="21" customWidth="1"/>
    <col min="5634" max="5883" width="9" style="21" customWidth="1"/>
    <col min="5884" max="5884" width="29.625" style="21" customWidth="1"/>
    <col min="5885" max="5885" width="12.75" style="21"/>
    <col min="5886" max="5886" width="29.75" style="21" customWidth="1"/>
    <col min="5887" max="5887" width="17" style="21" customWidth="1"/>
    <col min="5888" max="5888" width="37" style="21" customWidth="1"/>
    <col min="5889" max="5889" width="17.375" style="21" customWidth="1"/>
    <col min="5890" max="6139" width="9" style="21" customWidth="1"/>
    <col min="6140" max="6140" width="29.625" style="21" customWidth="1"/>
    <col min="6141" max="6141" width="12.75" style="21"/>
    <col min="6142" max="6142" width="29.75" style="21" customWidth="1"/>
    <col min="6143" max="6143" width="17" style="21" customWidth="1"/>
    <col min="6144" max="6144" width="37" style="21" customWidth="1"/>
    <col min="6145" max="6145" width="17.375" style="21" customWidth="1"/>
    <col min="6146" max="6395" width="9" style="21" customWidth="1"/>
    <col min="6396" max="6396" width="29.625" style="21" customWidth="1"/>
    <col min="6397" max="6397" width="12.75" style="21"/>
    <col min="6398" max="6398" width="29.75" style="21" customWidth="1"/>
    <col min="6399" max="6399" width="17" style="21" customWidth="1"/>
    <col min="6400" max="6400" width="37" style="21" customWidth="1"/>
    <col min="6401" max="6401" width="17.375" style="21" customWidth="1"/>
    <col min="6402" max="6651" width="9" style="21" customWidth="1"/>
    <col min="6652" max="6652" width="29.625" style="21" customWidth="1"/>
    <col min="6653" max="6653" width="12.75" style="21"/>
    <col min="6654" max="6654" width="29.75" style="21" customWidth="1"/>
    <col min="6655" max="6655" width="17" style="21" customWidth="1"/>
    <col min="6656" max="6656" width="37" style="21" customWidth="1"/>
    <col min="6657" max="6657" width="17.375" style="21" customWidth="1"/>
    <col min="6658" max="6907" width="9" style="21" customWidth="1"/>
    <col min="6908" max="6908" width="29.625" style="21" customWidth="1"/>
    <col min="6909" max="6909" width="12.75" style="21"/>
    <col min="6910" max="6910" width="29.75" style="21" customWidth="1"/>
    <col min="6911" max="6911" width="17" style="21" customWidth="1"/>
    <col min="6912" max="6912" width="37" style="21" customWidth="1"/>
    <col min="6913" max="6913" width="17.375" style="21" customWidth="1"/>
    <col min="6914" max="7163" width="9" style="21" customWidth="1"/>
    <col min="7164" max="7164" width="29.625" style="21" customWidth="1"/>
    <col min="7165" max="7165" width="12.75" style="21"/>
    <col min="7166" max="7166" width="29.75" style="21" customWidth="1"/>
    <col min="7167" max="7167" width="17" style="21" customWidth="1"/>
    <col min="7168" max="7168" width="37" style="21" customWidth="1"/>
    <col min="7169" max="7169" width="17.375" style="21" customWidth="1"/>
    <col min="7170" max="7419" width="9" style="21" customWidth="1"/>
    <col min="7420" max="7420" width="29.625" style="21" customWidth="1"/>
    <col min="7421" max="7421" width="12.75" style="21"/>
    <col min="7422" max="7422" width="29.75" style="21" customWidth="1"/>
    <col min="7423" max="7423" width="17" style="21" customWidth="1"/>
    <col min="7424" max="7424" width="37" style="21" customWidth="1"/>
    <col min="7425" max="7425" width="17.375" style="21" customWidth="1"/>
    <col min="7426" max="7675" width="9" style="21" customWidth="1"/>
    <col min="7676" max="7676" width="29.625" style="21" customWidth="1"/>
    <col min="7677" max="7677" width="12.75" style="21"/>
    <col min="7678" max="7678" width="29.75" style="21" customWidth="1"/>
    <col min="7679" max="7679" width="17" style="21" customWidth="1"/>
    <col min="7680" max="7680" width="37" style="21" customWidth="1"/>
    <col min="7681" max="7681" width="17.375" style="21" customWidth="1"/>
    <col min="7682" max="7931" width="9" style="21" customWidth="1"/>
    <col min="7932" max="7932" width="29.625" style="21" customWidth="1"/>
    <col min="7933" max="7933" width="12.75" style="21"/>
    <col min="7934" max="7934" width="29.75" style="21" customWidth="1"/>
    <col min="7935" max="7935" width="17" style="21" customWidth="1"/>
    <col min="7936" max="7936" width="37" style="21" customWidth="1"/>
    <col min="7937" max="7937" width="17.375" style="21" customWidth="1"/>
    <col min="7938" max="8187" width="9" style="21" customWidth="1"/>
    <col min="8188" max="8188" width="29.625" style="21" customWidth="1"/>
    <col min="8189" max="8189" width="12.75" style="21"/>
    <col min="8190" max="8190" width="29.75" style="21" customWidth="1"/>
    <col min="8191" max="8191" width="17" style="21" customWidth="1"/>
    <col min="8192" max="8192" width="37" style="21" customWidth="1"/>
    <col min="8193" max="8193" width="17.375" style="21" customWidth="1"/>
    <col min="8194" max="8443" width="9" style="21" customWidth="1"/>
    <col min="8444" max="8444" width="29.625" style="21" customWidth="1"/>
    <col min="8445" max="8445" width="12.75" style="21"/>
    <col min="8446" max="8446" width="29.75" style="21" customWidth="1"/>
    <col min="8447" max="8447" width="17" style="21" customWidth="1"/>
    <col min="8448" max="8448" width="37" style="21" customWidth="1"/>
    <col min="8449" max="8449" width="17.375" style="21" customWidth="1"/>
    <col min="8450" max="8699" width="9" style="21" customWidth="1"/>
    <col min="8700" max="8700" width="29.625" style="21" customWidth="1"/>
    <col min="8701" max="8701" width="12.75" style="21"/>
    <col min="8702" max="8702" width="29.75" style="21" customWidth="1"/>
    <col min="8703" max="8703" width="17" style="21" customWidth="1"/>
    <col min="8704" max="8704" width="37" style="21" customWidth="1"/>
    <col min="8705" max="8705" width="17.375" style="21" customWidth="1"/>
    <col min="8706" max="8955" width="9" style="21" customWidth="1"/>
    <col min="8956" max="8956" width="29.625" style="21" customWidth="1"/>
    <col min="8957" max="8957" width="12.75" style="21"/>
    <col min="8958" max="8958" width="29.75" style="21" customWidth="1"/>
    <col min="8959" max="8959" width="17" style="21" customWidth="1"/>
    <col min="8960" max="8960" width="37" style="21" customWidth="1"/>
    <col min="8961" max="8961" width="17.375" style="21" customWidth="1"/>
    <col min="8962" max="9211" width="9" style="21" customWidth="1"/>
    <col min="9212" max="9212" width="29.625" style="21" customWidth="1"/>
    <col min="9213" max="9213" width="12.75" style="21"/>
    <col min="9214" max="9214" width="29.75" style="21" customWidth="1"/>
    <col min="9215" max="9215" width="17" style="21" customWidth="1"/>
    <col min="9216" max="9216" width="37" style="21" customWidth="1"/>
    <col min="9217" max="9217" width="17.375" style="21" customWidth="1"/>
    <col min="9218" max="9467" width="9" style="21" customWidth="1"/>
    <col min="9468" max="9468" width="29.625" style="21" customWidth="1"/>
    <col min="9469" max="9469" width="12.75" style="21"/>
    <col min="9470" max="9470" width="29.75" style="21" customWidth="1"/>
    <col min="9471" max="9471" width="17" style="21" customWidth="1"/>
    <col min="9472" max="9472" width="37" style="21" customWidth="1"/>
    <col min="9473" max="9473" width="17.375" style="21" customWidth="1"/>
    <col min="9474" max="9723" width="9" style="21" customWidth="1"/>
    <col min="9724" max="9724" width="29.625" style="21" customWidth="1"/>
    <col min="9725" max="9725" width="12.75" style="21"/>
    <col min="9726" max="9726" width="29.75" style="21" customWidth="1"/>
    <col min="9727" max="9727" width="17" style="21" customWidth="1"/>
    <col min="9728" max="9728" width="37" style="21" customWidth="1"/>
    <col min="9729" max="9729" width="17.375" style="21" customWidth="1"/>
    <col min="9730" max="9979" width="9" style="21" customWidth="1"/>
    <col min="9980" max="9980" width="29.625" style="21" customWidth="1"/>
    <col min="9981" max="9981" width="12.75" style="21"/>
    <col min="9982" max="9982" width="29.75" style="21" customWidth="1"/>
    <col min="9983" max="9983" width="17" style="21" customWidth="1"/>
    <col min="9984" max="9984" width="37" style="21" customWidth="1"/>
    <col min="9985" max="9985" width="17.375" style="21" customWidth="1"/>
    <col min="9986" max="10235" width="9" style="21" customWidth="1"/>
    <col min="10236" max="10236" width="29.625" style="21" customWidth="1"/>
    <col min="10237" max="10237" width="12.75" style="21"/>
    <col min="10238" max="10238" width="29.75" style="21" customWidth="1"/>
    <col min="10239" max="10239" width="17" style="21" customWidth="1"/>
    <col min="10240" max="10240" width="37" style="21" customWidth="1"/>
    <col min="10241" max="10241" width="17.375" style="21" customWidth="1"/>
    <col min="10242" max="10491" width="9" style="21" customWidth="1"/>
    <col min="10492" max="10492" width="29.625" style="21" customWidth="1"/>
    <col min="10493" max="10493" width="12.75" style="21"/>
    <col min="10494" max="10494" width="29.75" style="21" customWidth="1"/>
    <col min="10495" max="10495" width="17" style="21" customWidth="1"/>
    <col min="10496" max="10496" width="37" style="21" customWidth="1"/>
    <col min="10497" max="10497" width="17.375" style="21" customWidth="1"/>
    <col min="10498" max="10747" width="9" style="21" customWidth="1"/>
    <col min="10748" max="10748" width="29.625" style="21" customWidth="1"/>
    <col min="10749" max="10749" width="12.75" style="21"/>
    <col min="10750" max="10750" width="29.75" style="21" customWidth="1"/>
    <col min="10751" max="10751" width="17" style="21" customWidth="1"/>
    <col min="10752" max="10752" width="37" style="21" customWidth="1"/>
    <col min="10753" max="10753" width="17.375" style="21" customWidth="1"/>
    <col min="10754" max="11003" width="9" style="21" customWidth="1"/>
    <col min="11004" max="11004" width="29.625" style="21" customWidth="1"/>
    <col min="11005" max="11005" width="12.75" style="21"/>
    <col min="11006" max="11006" width="29.75" style="21" customWidth="1"/>
    <col min="11007" max="11007" width="17" style="21" customWidth="1"/>
    <col min="11008" max="11008" width="37" style="21" customWidth="1"/>
    <col min="11009" max="11009" width="17.375" style="21" customWidth="1"/>
    <col min="11010" max="11259" width="9" style="21" customWidth="1"/>
    <col min="11260" max="11260" width="29.625" style="21" customWidth="1"/>
    <col min="11261" max="11261" width="12.75" style="21"/>
    <col min="11262" max="11262" width="29.75" style="21" customWidth="1"/>
    <col min="11263" max="11263" width="17" style="21" customWidth="1"/>
    <col min="11264" max="11264" width="37" style="21" customWidth="1"/>
    <col min="11265" max="11265" width="17.375" style="21" customWidth="1"/>
    <col min="11266" max="11515" width="9" style="21" customWidth="1"/>
    <col min="11516" max="11516" width="29.625" style="21" customWidth="1"/>
    <col min="11517" max="11517" width="12.75" style="21"/>
    <col min="11518" max="11518" width="29.75" style="21" customWidth="1"/>
    <col min="11519" max="11519" width="17" style="21" customWidth="1"/>
    <col min="11520" max="11520" width="37" style="21" customWidth="1"/>
    <col min="11521" max="11521" width="17.375" style="21" customWidth="1"/>
    <col min="11522" max="11771" width="9" style="21" customWidth="1"/>
    <col min="11772" max="11772" width="29.625" style="21" customWidth="1"/>
    <col min="11773" max="11773" width="12.75" style="21"/>
    <col min="11774" max="11774" width="29.75" style="21" customWidth="1"/>
    <col min="11775" max="11775" width="17" style="21" customWidth="1"/>
    <col min="11776" max="11776" width="37" style="21" customWidth="1"/>
    <col min="11777" max="11777" width="17.375" style="21" customWidth="1"/>
    <col min="11778" max="12027" width="9" style="21" customWidth="1"/>
    <col min="12028" max="12028" width="29.625" style="21" customWidth="1"/>
    <col min="12029" max="12029" width="12.75" style="21"/>
    <col min="12030" max="12030" width="29.75" style="21" customWidth="1"/>
    <col min="12031" max="12031" width="17" style="21" customWidth="1"/>
    <col min="12032" max="12032" width="37" style="21" customWidth="1"/>
    <col min="12033" max="12033" width="17.375" style="21" customWidth="1"/>
    <col min="12034" max="12283" width="9" style="21" customWidth="1"/>
    <col min="12284" max="12284" width="29.625" style="21" customWidth="1"/>
    <col min="12285" max="12285" width="12.75" style="21"/>
    <col min="12286" max="12286" width="29.75" style="21" customWidth="1"/>
    <col min="12287" max="12287" width="17" style="21" customWidth="1"/>
    <col min="12288" max="12288" width="37" style="21" customWidth="1"/>
    <col min="12289" max="12289" width="17.375" style="21" customWidth="1"/>
    <col min="12290" max="12539" width="9" style="21" customWidth="1"/>
    <col min="12540" max="12540" width="29.625" style="21" customWidth="1"/>
    <col min="12541" max="12541" width="12.75" style="21"/>
    <col min="12542" max="12542" width="29.75" style="21" customWidth="1"/>
    <col min="12543" max="12543" width="17" style="21" customWidth="1"/>
    <col min="12544" max="12544" width="37" style="21" customWidth="1"/>
    <col min="12545" max="12545" width="17.375" style="21" customWidth="1"/>
    <col min="12546" max="12795" width="9" style="21" customWidth="1"/>
    <col min="12796" max="12796" width="29.625" style="21" customWidth="1"/>
    <col min="12797" max="12797" width="12.75" style="21"/>
    <col min="12798" max="12798" width="29.75" style="21" customWidth="1"/>
    <col min="12799" max="12799" width="17" style="21" customWidth="1"/>
    <col min="12800" max="12800" width="37" style="21" customWidth="1"/>
    <col min="12801" max="12801" width="17.375" style="21" customWidth="1"/>
    <col min="12802" max="13051" width="9" style="21" customWidth="1"/>
    <col min="13052" max="13052" width="29.625" style="21" customWidth="1"/>
    <col min="13053" max="13053" width="12.75" style="21"/>
    <col min="13054" max="13054" width="29.75" style="21" customWidth="1"/>
    <col min="13055" max="13055" width="17" style="21" customWidth="1"/>
    <col min="13056" max="13056" width="37" style="21" customWidth="1"/>
    <col min="13057" max="13057" width="17.375" style="21" customWidth="1"/>
    <col min="13058" max="13307" width="9" style="21" customWidth="1"/>
    <col min="13308" max="13308" width="29.625" style="21" customWidth="1"/>
    <col min="13309" max="13309" width="12.75" style="21"/>
    <col min="13310" max="13310" width="29.75" style="21" customWidth="1"/>
    <col min="13311" max="13311" width="17" style="21" customWidth="1"/>
    <col min="13312" max="13312" width="37" style="21" customWidth="1"/>
    <col min="13313" max="13313" width="17.375" style="21" customWidth="1"/>
    <col min="13314" max="13563" width="9" style="21" customWidth="1"/>
    <col min="13564" max="13564" width="29.625" style="21" customWidth="1"/>
    <col min="13565" max="13565" width="12.75" style="21"/>
    <col min="13566" max="13566" width="29.75" style="21" customWidth="1"/>
    <col min="13567" max="13567" width="17" style="21" customWidth="1"/>
    <col min="13568" max="13568" width="37" style="21" customWidth="1"/>
    <col min="13569" max="13569" width="17.375" style="21" customWidth="1"/>
    <col min="13570" max="13819" width="9" style="21" customWidth="1"/>
    <col min="13820" max="13820" width="29.625" style="21" customWidth="1"/>
    <col min="13821" max="13821" width="12.75" style="21"/>
    <col min="13822" max="13822" width="29.75" style="21" customWidth="1"/>
    <col min="13823" max="13823" width="17" style="21" customWidth="1"/>
    <col min="13824" max="13824" width="37" style="21" customWidth="1"/>
    <col min="13825" max="13825" width="17.375" style="21" customWidth="1"/>
    <col min="13826" max="14075" width="9" style="21" customWidth="1"/>
    <col min="14076" max="14076" width="29.625" style="21" customWidth="1"/>
    <col min="14077" max="14077" width="12.75" style="21"/>
    <col min="14078" max="14078" width="29.75" style="21" customWidth="1"/>
    <col min="14079" max="14079" width="17" style="21" customWidth="1"/>
    <col min="14080" max="14080" width="37" style="21" customWidth="1"/>
    <col min="14081" max="14081" width="17.375" style="21" customWidth="1"/>
    <col min="14082" max="14331" width="9" style="21" customWidth="1"/>
    <col min="14332" max="14332" width="29.625" style="21" customWidth="1"/>
    <col min="14333" max="14333" width="12.75" style="21"/>
    <col min="14334" max="14334" width="29.75" style="21" customWidth="1"/>
    <col min="14335" max="14335" width="17" style="21" customWidth="1"/>
    <col min="14336" max="14336" width="37" style="21" customWidth="1"/>
    <col min="14337" max="14337" width="17.375" style="21" customWidth="1"/>
    <col min="14338" max="14587" width="9" style="21" customWidth="1"/>
    <col min="14588" max="14588" width="29.625" style="21" customWidth="1"/>
    <col min="14589" max="14589" width="12.75" style="21"/>
    <col min="14590" max="14590" width="29.75" style="21" customWidth="1"/>
    <col min="14591" max="14591" width="17" style="21" customWidth="1"/>
    <col min="14592" max="14592" width="37" style="21" customWidth="1"/>
    <col min="14593" max="14593" width="17.375" style="21" customWidth="1"/>
    <col min="14594" max="14843" width="9" style="21" customWidth="1"/>
    <col min="14844" max="14844" width="29.625" style="21" customWidth="1"/>
    <col min="14845" max="14845" width="12.75" style="21"/>
    <col min="14846" max="14846" width="29.75" style="21" customWidth="1"/>
    <col min="14847" max="14847" width="17" style="21" customWidth="1"/>
    <col min="14848" max="14848" width="37" style="21" customWidth="1"/>
    <col min="14849" max="14849" width="17.375" style="21" customWidth="1"/>
    <col min="14850" max="15099" width="9" style="21" customWidth="1"/>
    <col min="15100" max="15100" width="29.625" style="21" customWidth="1"/>
    <col min="15101" max="15101" width="12.75" style="21"/>
    <col min="15102" max="15102" width="29.75" style="21" customWidth="1"/>
    <col min="15103" max="15103" width="17" style="21" customWidth="1"/>
    <col min="15104" max="15104" width="37" style="21" customWidth="1"/>
    <col min="15105" max="15105" width="17.375" style="21" customWidth="1"/>
    <col min="15106" max="15355" width="9" style="21" customWidth="1"/>
    <col min="15356" max="15356" width="29.625" style="21" customWidth="1"/>
    <col min="15357" max="15357" width="12.75" style="21"/>
    <col min="15358" max="15358" width="29.75" style="21" customWidth="1"/>
    <col min="15359" max="15359" width="17" style="21" customWidth="1"/>
    <col min="15360" max="15360" width="37" style="21" customWidth="1"/>
    <col min="15361" max="15361" width="17.375" style="21" customWidth="1"/>
    <col min="15362" max="15611" width="9" style="21" customWidth="1"/>
    <col min="15612" max="15612" width="29.625" style="21" customWidth="1"/>
    <col min="15613" max="15613" width="12.75" style="21"/>
    <col min="15614" max="15614" width="29.75" style="21" customWidth="1"/>
    <col min="15615" max="15615" width="17" style="21" customWidth="1"/>
    <col min="15616" max="15616" width="37" style="21" customWidth="1"/>
    <col min="15617" max="15617" width="17.375" style="21" customWidth="1"/>
    <col min="15618" max="15867" width="9" style="21" customWidth="1"/>
    <col min="15868" max="15868" width="29.625" style="21" customWidth="1"/>
    <col min="15869" max="15869" width="12.75" style="21"/>
    <col min="15870" max="15870" width="29.75" style="21" customWidth="1"/>
    <col min="15871" max="15871" width="17" style="21" customWidth="1"/>
    <col min="15872" max="15872" width="37" style="21" customWidth="1"/>
    <col min="15873" max="15873" width="17.375" style="21" customWidth="1"/>
    <col min="15874" max="16123" width="9" style="21" customWidth="1"/>
    <col min="16124" max="16124" width="29.625" style="21" customWidth="1"/>
    <col min="16125" max="16125" width="12.75" style="21"/>
    <col min="16126" max="16126" width="29.75" style="21" customWidth="1"/>
    <col min="16127" max="16127" width="17" style="21" customWidth="1"/>
    <col min="16128" max="16128" width="37" style="21" customWidth="1"/>
    <col min="16129" max="16129" width="17.375" style="21" customWidth="1"/>
    <col min="16130" max="16379" width="9" style="21" customWidth="1"/>
    <col min="16380" max="16380" width="29.625" style="21" customWidth="1"/>
    <col min="16381" max="16384" width="12.75" style="21"/>
  </cols>
  <sheetData>
    <row r="1" spans="1:7" ht="18.75">
      <c r="A1" s="655" t="s">
        <v>1557</v>
      </c>
      <c r="B1" s="655"/>
      <c r="C1" s="490"/>
      <c r="D1" s="96"/>
      <c r="E1" s="97"/>
    </row>
    <row r="2" spans="1:7" ht="30" customHeight="1">
      <c r="A2" s="656" t="s">
        <v>1656</v>
      </c>
      <c r="B2" s="656"/>
      <c r="C2" s="656"/>
      <c r="D2" s="656"/>
      <c r="E2" s="656"/>
    </row>
    <row r="3" spans="1:7" s="22" customFormat="1" ht="21.95" customHeight="1" thickBot="1">
      <c r="A3" s="114"/>
      <c r="B3" s="115"/>
      <c r="C3" s="115"/>
      <c r="D3" s="116"/>
      <c r="E3" s="117" t="s">
        <v>25</v>
      </c>
    </row>
    <row r="4" spans="1:7" s="22" customFormat="1" ht="24" customHeight="1">
      <c r="A4" s="334" t="s">
        <v>32</v>
      </c>
      <c r="B4" s="335" t="s">
        <v>22</v>
      </c>
      <c r="C4" s="335" t="s">
        <v>1673</v>
      </c>
      <c r="D4" s="335" t="s">
        <v>28</v>
      </c>
      <c r="E4" s="349" t="s">
        <v>22</v>
      </c>
      <c r="F4" s="336" t="s">
        <v>1675</v>
      </c>
    </row>
    <row r="5" spans="1:7" s="22" customFormat="1" ht="24" customHeight="1">
      <c r="A5" s="337" t="s">
        <v>29</v>
      </c>
      <c r="B5" s="197">
        <f>B6+B18</f>
        <v>2000</v>
      </c>
      <c r="C5" s="572"/>
      <c r="D5" s="196" t="s">
        <v>29</v>
      </c>
      <c r="E5" s="197">
        <f>B5</f>
        <v>2000</v>
      </c>
      <c r="F5" s="340"/>
    </row>
    <row r="6" spans="1:7" s="22" customFormat="1" ht="24" customHeight="1">
      <c r="A6" s="339" t="s">
        <v>30</v>
      </c>
      <c r="B6" s="197">
        <f>B7+B8</f>
        <v>2000</v>
      </c>
      <c r="C6" s="572">
        <f>(B6-8000)/8000*100</f>
        <v>-75</v>
      </c>
      <c r="D6" s="200" t="s">
        <v>31</v>
      </c>
      <c r="E6" s="197">
        <f>SUM(E7,E10,E13,E16)</f>
        <v>0</v>
      </c>
      <c r="F6" s="340"/>
    </row>
    <row r="7" spans="1:7" s="22" customFormat="1" ht="20.100000000000001" customHeight="1">
      <c r="A7" s="325" t="s">
        <v>439</v>
      </c>
      <c r="B7" s="181">
        <v>2000</v>
      </c>
      <c r="C7" s="572">
        <f>(B7-8000)/8000*100</f>
        <v>-75</v>
      </c>
      <c r="D7" s="180"/>
      <c r="E7" s="197"/>
      <c r="F7" s="573"/>
    </row>
    <row r="8" spans="1:7" s="22" customFormat="1" ht="20.100000000000001" customHeight="1">
      <c r="A8" s="325"/>
      <c r="B8" s="197"/>
      <c r="C8" s="197"/>
      <c r="D8" s="195"/>
      <c r="E8" s="181"/>
      <c r="F8" s="573"/>
    </row>
    <row r="9" spans="1:7" s="22" customFormat="1" ht="20.100000000000001" customHeight="1">
      <c r="A9" s="325"/>
      <c r="B9" s="197"/>
      <c r="C9" s="197"/>
      <c r="D9" s="333"/>
      <c r="E9" s="333"/>
      <c r="F9" s="340"/>
    </row>
    <row r="10" spans="1:7" s="22" customFormat="1" ht="20.100000000000001" customHeight="1">
      <c r="A10" s="325"/>
      <c r="B10" s="197"/>
      <c r="C10" s="197"/>
      <c r="D10" s="180"/>
      <c r="E10" s="197"/>
      <c r="F10" s="340"/>
    </row>
    <row r="11" spans="1:7" s="22" customFormat="1" ht="20.100000000000001" customHeight="1">
      <c r="A11" s="341"/>
      <c r="B11" s="198"/>
      <c r="C11" s="198"/>
      <c r="D11" s="195"/>
      <c r="E11" s="181"/>
      <c r="F11" s="573"/>
      <c r="G11" s="24"/>
    </row>
    <row r="12" spans="1:7" s="22" customFormat="1" ht="20.100000000000001" customHeight="1">
      <c r="A12" s="342"/>
      <c r="B12" s="198"/>
      <c r="C12" s="198"/>
      <c r="D12" s="195"/>
      <c r="E12" s="181"/>
      <c r="F12" s="340"/>
      <c r="G12" s="24"/>
    </row>
    <row r="13" spans="1:7" s="22" customFormat="1" ht="20.100000000000001" customHeight="1">
      <c r="A13" s="342"/>
      <c r="B13" s="198"/>
      <c r="C13" s="198"/>
      <c r="D13" s="180"/>
      <c r="E13" s="197"/>
      <c r="F13" s="340"/>
      <c r="G13" s="24"/>
    </row>
    <row r="14" spans="1:7" s="22" customFormat="1" ht="20.100000000000001" customHeight="1">
      <c r="A14" s="343"/>
      <c r="B14" s="199"/>
      <c r="C14" s="199"/>
      <c r="D14" s="195"/>
      <c r="E14" s="181"/>
      <c r="F14" s="340"/>
      <c r="G14" s="24"/>
    </row>
    <row r="15" spans="1:7" s="22" customFormat="1" ht="20.100000000000001" customHeight="1">
      <c r="A15" s="343"/>
      <c r="B15" s="199"/>
      <c r="C15" s="199"/>
      <c r="D15" s="195"/>
      <c r="E15" s="181"/>
      <c r="F15" s="340"/>
    </row>
    <row r="16" spans="1:7" s="22" customFormat="1" ht="20.100000000000001" customHeight="1">
      <c r="A16" s="344"/>
      <c r="B16" s="198"/>
      <c r="C16" s="198"/>
      <c r="D16" s="180"/>
      <c r="E16" s="197"/>
      <c r="F16" s="340"/>
    </row>
    <row r="17" spans="1:6" s="22" customFormat="1" ht="20.100000000000001" customHeight="1">
      <c r="A17" s="344"/>
      <c r="B17" s="198"/>
      <c r="C17" s="198"/>
      <c r="D17" s="195"/>
      <c r="E17" s="181"/>
      <c r="F17" s="340"/>
    </row>
    <row r="18" spans="1:6" s="22" customFormat="1" ht="20.100000000000001" customHeight="1">
      <c r="A18" s="322" t="s">
        <v>23</v>
      </c>
      <c r="B18" s="179">
        <f>B19</f>
        <v>0</v>
      </c>
      <c r="C18" s="179"/>
      <c r="D18" s="186" t="s">
        <v>189</v>
      </c>
      <c r="E18" s="197">
        <f>E19</f>
        <v>2000</v>
      </c>
      <c r="F18" s="574">
        <v>-75</v>
      </c>
    </row>
    <row r="19" spans="1:6" s="22" customFormat="1" ht="20.100000000000001" customHeight="1" thickBot="1">
      <c r="A19" s="345" t="s">
        <v>418</v>
      </c>
      <c r="B19" s="346"/>
      <c r="C19" s="346"/>
      <c r="D19" s="347" t="s">
        <v>440</v>
      </c>
      <c r="E19" s="346">
        <v>2000</v>
      </c>
      <c r="F19" s="575">
        <v>-75</v>
      </c>
    </row>
    <row r="20" spans="1:6" ht="35.1" customHeight="1">
      <c r="A20" s="683" t="s">
        <v>1628</v>
      </c>
      <c r="B20" s="683"/>
      <c r="C20" s="683"/>
      <c r="D20" s="683"/>
      <c r="E20" s="683"/>
    </row>
    <row r="21" spans="1:6" ht="22.15" customHeight="1"/>
    <row r="22" spans="1:6" ht="22.15" customHeight="1"/>
  </sheetData>
  <mergeCells count="3">
    <mergeCell ref="A1:B1"/>
    <mergeCell ref="A2:E2"/>
    <mergeCell ref="A20:E20"/>
  </mergeCells>
  <phoneticPr fontId="1" type="noConversion"/>
  <printOptions horizontalCentered="1"/>
  <pageMargins left="0.23622047244094491" right="0.23622047244094491" top="0.51181102362204722" bottom="0.31496062992125984" header="0.31496062992125984" footer="0.31496062992125984"/>
  <pageSetup paperSize="9" firstPageNumber="78" orientation="portrait" blackAndWhite="1" useFirstPageNumber="1" errors="blank" r:id="rId1"/>
  <headerFooter alignWithMargins="0">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7030A0"/>
  </sheetPr>
  <dimension ref="A1:D34"/>
  <sheetViews>
    <sheetView showZeros="0" workbookViewId="0">
      <selection activeCell="G9" sqref="G9"/>
    </sheetView>
  </sheetViews>
  <sheetFormatPr defaultRowHeight="14.25"/>
  <cols>
    <col min="1" max="1" width="37.875" style="7" customWidth="1"/>
    <col min="2" max="2" width="9.375" style="6" customWidth="1"/>
    <col min="3" max="3" width="40.125" style="6" customWidth="1"/>
    <col min="4" max="4" width="8" style="6" customWidth="1"/>
    <col min="5" max="6" width="9" style="6"/>
    <col min="7" max="7" width="31.625" style="6" bestFit="1" customWidth="1"/>
    <col min="8" max="8" width="9" style="6"/>
    <col min="9" max="9" width="31.625" style="6" bestFit="1" customWidth="1"/>
    <col min="10" max="256" width="9" style="6"/>
    <col min="257" max="257" width="42.5" style="6" customWidth="1"/>
    <col min="258" max="258" width="16.25" style="6" customWidth="1"/>
    <col min="259" max="259" width="40" style="6" customWidth="1"/>
    <col min="260" max="260" width="17.875" style="6" customWidth="1"/>
    <col min="261" max="262" width="9" style="6"/>
    <col min="263" max="263" width="31.625" style="6" bestFit="1" customWidth="1"/>
    <col min="264" max="264" width="9" style="6"/>
    <col min="265" max="265" width="31.625" style="6" bestFit="1" customWidth="1"/>
    <col min="266" max="512" width="9" style="6"/>
    <col min="513" max="513" width="42.5" style="6" customWidth="1"/>
    <col min="514" max="514" width="16.25" style="6" customWidth="1"/>
    <col min="515" max="515" width="40" style="6" customWidth="1"/>
    <col min="516" max="516" width="17.875" style="6" customWidth="1"/>
    <col min="517" max="518" width="9" style="6"/>
    <col min="519" max="519" width="31.625" style="6" bestFit="1" customWidth="1"/>
    <col min="520" max="520" width="9" style="6"/>
    <col min="521" max="521" width="31.625" style="6" bestFit="1" customWidth="1"/>
    <col min="522" max="768" width="9" style="6"/>
    <col min="769" max="769" width="42.5" style="6" customWidth="1"/>
    <col min="770" max="770" width="16.25" style="6" customWidth="1"/>
    <col min="771" max="771" width="40" style="6" customWidth="1"/>
    <col min="772" max="772" width="17.875" style="6" customWidth="1"/>
    <col min="773" max="774" width="9" style="6"/>
    <col min="775" max="775" width="31.625" style="6" bestFit="1" customWidth="1"/>
    <col min="776" max="776" width="9" style="6"/>
    <col min="777" max="777" width="31.625" style="6" bestFit="1" customWidth="1"/>
    <col min="778" max="1024" width="9" style="6"/>
    <col min="1025" max="1025" width="42.5" style="6" customWidth="1"/>
    <col min="1026" max="1026" width="16.25" style="6" customWidth="1"/>
    <col min="1027" max="1027" width="40" style="6" customWidth="1"/>
    <col min="1028" max="1028" width="17.875" style="6" customWidth="1"/>
    <col min="1029" max="1030" width="9" style="6"/>
    <col min="1031" max="1031" width="31.625" style="6" bestFit="1" customWidth="1"/>
    <col min="1032" max="1032" width="9" style="6"/>
    <col min="1033" max="1033" width="31.625" style="6" bestFit="1" customWidth="1"/>
    <col min="1034" max="1280" width="9" style="6"/>
    <col min="1281" max="1281" width="42.5" style="6" customWidth="1"/>
    <col min="1282" max="1282" width="16.25" style="6" customWidth="1"/>
    <col min="1283" max="1283" width="40" style="6" customWidth="1"/>
    <col min="1284" max="1284" width="17.875" style="6" customWidth="1"/>
    <col min="1285" max="1286" width="9" style="6"/>
    <col min="1287" max="1287" width="31.625" style="6" bestFit="1" customWidth="1"/>
    <col min="1288" max="1288" width="9" style="6"/>
    <col min="1289" max="1289" width="31.625" style="6" bestFit="1" customWidth="1"/>
    <col min="1290" max="1536" width="9" style="6"/>
    <col min="1537" max="1537" width="42.5" style="6" customWidth="1"/>
    <col min="1538" max="1538" width="16.25" style="6" customWidth="1"/>
    <col min="1539" max="1539" width="40" style="6" customWidth="1"/>
    <col min="1540" max="1540" width="17.875" style="6" customWidth="1"/>
    <col min="1541" max="1542" width="9" style="6"/>
    <col min="1543" max="1543" width="31.625" style="6" bestFit="1" customWidth="1"/>
    <col min="1544" max="1544" width="9" style="6"/>
    <col min="1545" max="1545" width="31.625" style="6" bestFit="1" customWidth="1"/>
    <col min="1546" max="1792" width="9" style="6"/>
    <col min="1793" max="1793" width="42.5" style="6" customWidth="1"/>
    <col min="1794" max="1794" width="16.25" style="6" customWidth="1"/>
    <col min="1795" max="1795" width="40" style="6" customWidth="1"/>
    <col min="1796" max="1796" width="17.875" style="6" customWidth="1"/>
    <col min="1797" max="1798" width="9" style="6"/>
    <col min="1799" max="1799" width="31.625" style="6" bestFit="1" customWidth="1"/>
    <col min="1800" max="1800" width="9" style="6"/>
    <col min="1801" max="1801" width="31.625" style="6" bestFit="1" customWidth="1"/>
    <col min="1802" max="2048" width="9" style="6"/>
    <col min="2049" max="2049" width="42.5" style="6" customWidth="1"/>
    <col min="2050" max="2050" width="16.25" style="6" customWidth="1"/>
    <col min="2051" max="2051" width="40" style="6" customWidth="1"/>
    <col min="2052" max="2052" width="17.875" style="6" customWidth="1"/>
    <col min="2053" max="2054" width="9" style="6"/>
    <col min="2055" max="2055" width="31.625" style="6" bestFit="1" customWidth="1"/>
    <col min="2056" max="2056" width="9" style="6"/>
    <col min="2057" max="2057" width="31.625" style="6" bestFit="1" customWidth="1"/>
    <col min="2058" max="2304" width="9" style="6"/>
    <col min="2305" max="2305" width="42.5" style="6" customWidth="1"/>
    <col min="2306" max="2306" width="16.25" style="6" customWidth="1"/>
    <col min="2307" max="2307" width="40" style="6" customWidth="1"/>
    <col min="2308" max="2308" width="17.875" style="6" customWidth="1"/>
    <col min="2309" max="2310" width="9" style="6"/>
    <col min="2311" max="2311" width="31.625" style="6" bestFit="1" customWidth="1"/>
    <col min="2312" max="2312" width="9" style="6"/>
    <col min="2313" max="2313" width="31.625" style="6" bestFit="1" customWidth="1"/>
    <col min="2314" max="2560" width="9" style="6"/>
    <col min="2561" max="2561" width="42.5" style="6" customWidth="1"/>
    <col min="2562" max="2562" width="16.25" style="6" customWidth="1"/>
    <col min="2563" max="2563" width="40" style="6" customWidth="1"/>
    <col min="2564" max="2564" width="17.875" style="6" customWidth="1"/>
    <col min="2565" max="2566" width="9" style="6"/>
    <col min="2567" max="2567" width="31.625" style="6" bestFit="1" customWidth="1"/>
    <col min="2568" max="2568" width="9" style="6"/>
    <col min="2569" max="2569" width="31.625" style="6" bestFit="1" customWidth="1"/>
    <col min="2570" max="2816" width="9" style="6"/>
    <col min="2817" max="2817" width="42.5" style="6" customWidth="1"/>
    <col min="2818" max="2818" width="16.25" style="6" customWidth="1"/>
    <col min="2819" max="2819" width="40" style="6" customWidth="1"/>
    <col min="2820" max="2820" width="17.875" style="6" customWidth="1"/>
    <col min="2821" max="2822" width="9" style="6"/>
    <col min="2823" max="2823" width="31.625" style="6" bestFit="1" customWidth="1"/>
    <col min="2824" max="2824" width="9" style="6"/>
    <col min="2825" max="2825" width="31.625" style="6" bestFit="1" customWidth="1"/>
    <col min="2826" max="3072" width="9" style="6"/>
    <col min="3073" max="3073" width="42.5" style="6" customWidth="1"/>
    <col min="3074" max="3074" width="16.25" style="6" customWidth="1"/>
    <col min="3075" max="3075" width="40" style="6" customWidth="1"/>
    <col min="3076" max="3076" width="17.875" style="6" customWidth="1"/>
    <col min="3077" max="3078" width="9" style="6"/>
    <col min="3079" max="3079" width="31.625" style="6" bestFit="1" customWidth="1"/>
    <col min="3080" max="3080" width="9" style="6"/>
    <col min="3081" max="3081" width="31.625" style="6" bestFit="1" customWidth="1"/>
    <col min="3082" max="3328" width="9" style="6"/>
    <col min="3329" max="3329" width="42.5" style="6" customWidth="1"/>
    <col min="3330" max="3330" width="16.25" style="6" customWidth="1"/>
    <col min="3331" max="3331" width="40" style="6" customWidth="1"/>
    <col min="3332" max="3332" width="17.875" style="6" customWidth="1"/>
    <col min="3333" max="3334" width="9" style="6"/>
    <col min="3335" max="3335" width="31.625" style="6" bestFit="1" customWidth="1"/>
    <col min="3336" max="3336" width="9" style="6"/>
    <col min="3337" max="3337" width="31.625" style="6" bestFit="1" customWidth="1"/>
    <col min="3338" max="3584" width="9" style="6"/>
    <col min="3585" max="3585" width="42.5" style="6" customWidth="1"/>
    <col min="3586" max="3586" width="16.25" style="6" customWidth="1"/>
    <col min="3587" max="3587" width="40" style="6" customWidth="1"/>
    <col min="3588" max="3588" width="17.875" style="6" customWidth="1"/>
    <col min="3589" max="3590" width="9" style="6"/>
    <col min="3591" max="3591" width="31.625" style="6" bestFit="1" customWidth="1"/>
    <col min="3592" max="3592" width="9" style="6"/>
    <col min="3593" max="3593" width="31.625" style="6" bestFit="1" customWidth="1"/>
    <col min="3594" max="3840" width="9" style="6"/>
    <col min="3841" max="3841" width="42.5" style="6" customWidth="1"/>
    <col min="3842" max="3842" width="16.25" style="6" customWidth="1"/>
    <col min="3843" max="3843" width="40" style="6" customWidth="1"/>
    <col min="3844" max="3844" width="17.875" style="6" customWidth="1"/>
    <col min="3845" max="3846" width="9" style="6"/>
    <col min="3847" max="3847" width="31.625" style="6" bestFit="1" customWidth="1"/>
    <col min="3848" max="3848" width="9" style="6"/>
    <col min="3849" max="3849" width="31.625" style="6" bestFit="1" customWidth="1"/>
    <col min="3850" max="4096" width="9" style="6"/>
    <col min="4097" max="4097" width="42.5" style="6" customWidth="1"/>
    <col min="4098" max="4098" width="16.25" style="6" customWidth="1"/>
    <col min="4099" max="4099" width="40" style="6" customWidth="1"/>
    <col min="4100" max="4100" width="17.875" style="6" customWidth="1"/>
    <col min="4101" max="4102" width="9" style="6"/>
    <col min="4103" max="4103" width="31.625" style="6" bestFit="1" customWidth="1"/>
    <col min="4104" max="4104" width="9" style="6"/>
    <col min="4105" max="4105" width="31.625" style="6" bestFit="1" customWidth="1"/>
    <col min="4106" max="4352" width="9" style="6"/>
    <col min="4353" max="4353" width="42.5" style="6" customWidth="1"/>
    <col min="4354" max="4354" width="16.25" style="6" customWidth="1"/>
    <col min="4355" max="4355" width="40" style="6" customWidth="1"/>
    <col min="4356" max="4356" width="17.875" style="6" customWidth="1"/>
    <col min="4357" max="4358" width="9" style="6"/>
    <col min="4359" max="4359" width="31.625" style="6" bestFit="1" customWidth="1"/>
    <col min="4360" max="4360" width="9" style="6"/>
    <col min="4361" max="4361" width="31.625" style="6" bestFit="1" customWidth="1"/>
    <col min="4362" max="4608" width="9" style="6"/>
    <col min="4609" max="4609" width="42.5" style="6" customWidth="1"/>
    <col min="4610" max="4610" width="16.25" style="6" customWidth="1"/>
    <col min="4611" max="4611" width="40" style="6" customWidth="1"/>
    <col min="4612" max="4612" width="17.875" style="6" customWidth="1"/>
    <col min="4613" max="4614" width="9" style="6"/>
    <col min="4615" max="4615" width="31.625" style="6" bestFit="1" customWidth="1"/>
    <col min="4616" max="4616" width="9" style="6"/>
    <col min="4617" max="4617" width="31.625" style="6" bestFit="1" customWidth="1"/>
    <col min="4618" max="4864" width="9" style="6"/>
    <col min="4865" max="4865" width="42.5" style="6" customWidth="1"/>
    <col min="4866" max="4866" width="16.25" style="6" customWidth="1"/>
    <col min="4867" max="4867" width="40" style="6" customWidth="1"/>
    <col min="4868" max="4868" width="17.875" style="6" customWidth="1"/>
    <col min="4869" max="4870" width="9" style="6"/>
    <col min="4871" max="4871" width="31.625" style="6" bestFit="1" customWidth="1"/>
    <col min="4872" max="4872" width="9" style="6"/>
    <col min="4873" max="4873" width="31.625" style="6" bestFit="1" customWidth="1"/>
    <col min="4874" max="5120" width="9" style="6"/>
    <col min="5121" max="5121" width="42.5" style="6" customWidth="1"/>
    <col min="5122" max="5122" width="16.25" style="6" customWidth="1"/>
    <col min="5123" max="5123" width="40" style="6" customWidth="1"/>
    <col min="5124" max="5124" width="17.875" style="6" customWidth="1"/>
    <col min="5125" max="5126" width="9" style="6"/>
    <col min="5127" max="5127" width="31.625" style="6" bestFit="1" customWidth="1"/>
    <col min="5128" max="5128" width="9" style="6"/>
    <col min="5129" max="5129" width="31.625" style="6" bestFit="1" customWidth="1"/>
    <col min="5130" max="5376" width="9" style="6"/>
    <col min="5377" max="5377" width="42.5" style="6" customWidth="1"/>
    <col min="5378" max="5378" width="16.25" style="6" customWidth="1"/>
    <col min="5379" max="5379" width="40" style="6" customWidth="1"/>
    <col min="5380" max="5380" width="17.875" style="6" customWidth="1"/>
    <col min="5381" max="5382" width="9" style="6"/>
    <col min="5383" max="5383" width="31.625" style="6" bestFit="1" customWidth="1"/>
    <col min="5384" max="5384" width="9" style="6"/>
    <col min="5385" max="5385" width="31.625" style="6" bestFit="1" customWidth="1"/>
    <col min="5386" max="5632" width="9" style="6"/>
    <col min="5633" max="5633" width="42.5" style="6" customWidth="1"/>
    <col min="5634" max="5634" width="16.25" style="6" customWidth="1"/>
    <col min="5635" max="5635" width="40" style="6" customWidth="1"/>
    <col min="5636" max="5636" width="17.875" style="6" customWidth="1"/>
    <col min="5637" max="5638" width="9" style="6"/>
    <col min="5639" max="5639" width="31.625" style="6" bestFit="1" customWidth="1"/>
    <col min="5640" max="5640" width="9" style="6"/>
    <col min="5641" max="5641" width="31.625" style="6" bestFit="1" customWidth="1"/>
    <col min="5642" max="5888" width="9" style="6"/>
    <col min="5889" max="5889" width="42.5" style="6" customWidth="1"/>
    <col min="5890" max="5890" width="16.25" style="6" customWidth="1"/>
    <col min="5891" max="5891" width="40" style="6" customWidth="1"/>
    <col min="5892" max="5892" width="17.875" style="6" customWidth="1"/>
    <col min="5893" max="5894" width="9" style="6"/>
    <col min="5895" max="5895" width="31.625" style="6" bestFit="1" customWidth="1"/>
    <col min="5896" max="5896" width="9" style="6"/>
    <col min="5897" max="5897" width="31.625" style="6" bestFit="1" customWidth="1"/>
    <col min="5898" max="6144" width="9" style="6"/>
    <col min="6145" max="6145" width="42.5" style="6" customWidth="1"/>
    <col min="6146" max="6146" width="16.25" style="6" customWidth="1"/>
    <col min="6147" max="6147" width="40" style="6" customWidth="1"/>
    <col min="6148" max="6148" width="17.875" style="6" customWidth="1"/>
    <col min="6149" max="6150" width="9" style="6"/>
    <col min="6151" max="6151" width="31.625" style="6" bestFit="1" customWidth="1"/>
    <col min="6152" max="6152" width="9" style="6"/>
    <col min="6153" max="6153" width="31.625" style="6" bestFit="1" customWidth="1"/>
    <col min="6154" max="6400" width="9" style="6"/>
    <col min="6401" max="6401" width="42.5" style="6" customWidth="1"/>
    <col min="6402" max="6402" width="16.25" style="6" customWidth="1"/>
    <col min="6403" max="6403" width="40" style="6" customWidth="1"/>
    <col min="6404" max="6404" width="17.875" style="6" customWidth="1"/>
    <col min="6405" max="6406" width="9" style="6"/>
    <col min="6407" max="6407" width="31.625" style="6" bestFit="1" customWidth="1"/>
    <col min="6408" max="6408" width="9" style="6"/>
    <col min="6409" max="6409" width="31.625" style="6" bestFit="1" customWidth="1"/>
    <col min="6410" max="6656" width="9" style="6"/>
    <col min="6657" max="6657" width="42.5" style="6" customWidth="1"/>
    <col min="6658" max="6658" width="16.25" style="6" customWidth="1"/>
    <col min="6659" max="6659" width="40" style="6" customWidth="1"/>
    <col min="6660" max="6660" width="17.875" style="6" customWidth="1"/>
    <col min="6661" max="6662" width="9" style="6"/>
    <col min="6663" max="6663" width="31.625" style="6" bestFit="1" customWidth="1"/>
    <col min="6664" max="6664" width="9" style="6"/>
    <col min="6665" max="6665" width="31.625" style="6" bestFit="1" customWidth="1"/>
    <col min="6666" max="6912" width="9" style="6"/>
    <col min="6913" max="6913" width="42.5" style="6" customWidth="1"/>
    <col min="6914" max="6914" width="16.25" style="6" customWidth="1"/>
    <col min="6915" max="6915" width="40" style="6" customWidth="1"/>
    <col min="6916" max="6916" width="17.875" style="6" customWidth="1"/>
    <col min="6917" max="6918" width="9" style="6"/>
    <col min="6919" max="6919" width="31.625" style="6" bestFit="1" customWidth="1"/>
    <col min="6920" max="6920" width="9" style="6"/>
    <col min="6921" max="6921" width="31.625" style="6" bestFit="1" customWidth="1"/>
    <col min="6922" max="7168" width="9" style="6"/>
    <col min="7169" max="7169" width="42.5" style="6" customWidth="1"/>
    <col min="7170" max="7170" width="16.25" style="6" customWidth="1"/>
    <col min="7171" max="7171" width="40" style="6" customWidth="1"/>
    <col min="7172" max="7172" width="17.875" style="6" customWidth="1"/>
    <col min="7173" max="7174" width="9" style="6"/>
    <col min="7175" max="7175" width="31.625" style="6" bestFit="1" customWidth="1"/>
    <col min="7176" max="7176" width="9" style="6"/>
    <col min="7177" max="7177" width="31.625" style="6" bestFit="1" customWidth="1"/>
    <col min="7178" max="7424" width="9" style="6"/>
    <col min="7425" max="7425" width="42.5" style="6" customWidth="1"/>
    <col min="7426" max="7426" width="16.25" style="6" customWidth="1"/>
    <col min="7427" max="7427" width="40" style="6" customWidth="1"/>
    <col min="7428" max="7428" width="17.875" style="6" customWidth="1"/>
    <col min="7429" max="7430" width="9" style="6"/>
    <col min="7431" max="7431" width="31.625" style="6" bestFit="1" customWidth="1"/>
    <col min="7432" max="7432" width="9" style="6"/>
    <col min="7433" max="7433" width="31.625" style="6" bestFit="1" customWidth="1"/>
    <col min="7434" max="7680" width="9" style="6"/>
    <col min="7681" max="7681" width="42.5" style="6" customWidth="1"/>
    <col min="7682" max="7682" width="16.25" style="6" customWidth="1"/>
    <col min="7683" max="7683" width="40" style="6" customWidth="1"/>
    <col min="7684" max="7684" width="17.875" style="6" customWidth="1"/>
    <col min="7685" max="7686" width="9" style="6"/>
    <col min="7687" max="7687" width="31.625" style="6" bestFit="1" customWidth="1"/>
    <col min="7688" max="7688" width="9" style="6"/>
    <col min="7689" max="7689" width="31.625" style="6" bestFit="1" customWidth="1"/>
    <col min="7690" max="7936" width="9" style="6"/>
    <col min="7937" max="7937" width="42.5" style="6" customWidth="1"/>
    <col min="7938" max="7938" width="16.25" style="6" customWidth="1"/>
    <col min="7939" max="7939" width="40" style="6" customWidth="1"/>
    <col min="7940" max="7940" width="17.875" style="6" customWidth="1"/>
    <col min="7941" max="7942" width="9" style="6"/>
    <col min="7943" max="7943" width="31.625" style="6" bestFit="1" customWidth="1"/>
    <col min="7944" max="7944" width="9" style="6"/>
    <col min="7945" max="7945" width="31.625" style="6" bestFit="1" customWidth="1"/>
    <col min="7946" max="8192" width="9" style="6"/>
    <col min="8193" max="8193" width="42.5" style="6" customWidth="1"/>
    <col min="8194" max="8194" width="16.25" style="6" customWidth="1"/>
    <col min="8195" max="8195" width="40" style="6" customWidth="1"/>
    <col min="8196" max="8196" width="17.875" style="6" customWidth="1"/>
    <col min="8197" max="8198" width="9" style="6"/>
    <col min="8199" max="8199" width="31.625" style="6" bestFit="1" customWidth="1"/>
    <col min="8200" max="8200" width="9" style="6"/>
    <col min="8201" max="8201" width="31.625" style="6" bestFit="1" customWidth="1"/>
    <col min="8202" max="8448" width="9" style="6"/>
    <col min="8449" max="8449" width="42.5" style="6" customWidth="1"/>
    <col min="8450" max="8450" width="16.25" style="6" customWidth="1"/>
    <col min="8451" max="8451" width="40" style="6" customWidth="1"/>
    <col min="8452" max="8452" width="17.875" style="6" customWidth="1"/>
    <col min="8453" max="8454" width="9" style="6"/>
    <col min="8455" max="8455" width="31.625" style="6" bestFit="1" customWidth="1"/>
    <col min="8456" max="8456" width="9" style="6"/>
    <col min="8457" max="8457" width="31.625" style="6" bestFit="1" customWidth="1"/>
    <col min="8458" max="8704" width="9" style="6"/>
    <col min="8705" max="8705" width="42.5" style="6" customWidth="1"/>
    <col min="8706" max="8706" width="16.25" style="6" customWidth="1"/>
    <col min="8707" max="8707" width="40" style="6" customWidth="1"/>
    <col min="8708" max="8708" width="17.875" style="6" customWidth="1"/>
    <col min="8709" max="8710" width="9" style="6"/>
    <col min="8711" max="8711" width="31.625" style="6" bestFit="1" customWidth="1"/>
    <col min="8712" max="8712" width="9" style="6"/>
    <col min="8713" max="8713" width="31.625" style="6" bestFit="1" customWidth="1"/>
    <col min="8714" max="8960" width="9" style="6"/>
    <col min="8961" max="8961" width="42.5" style="6" customWidth="1"/>
    <col min="8962" max="8962" width="16.25" style="6" customWidth="1"/>
    <col min="8963" max="8963" width="40" style="6" customWidth="1"/>
    <col min="8964" max="8964" width="17.875" style="6" customWidth="1"/>
    <col min="8965" max="8966" width="9" style="6"/>
    <col min="8967" max="8967" width="31.625" style="6" bestFit="1" customWidth="1"/>
    <col min="8968" max="8968" width="9" style="6"/>
    <col min="8969" max="8969" width="31.625" style="6" bestFit="1" customWidth="1"/>
    <col min="8970" max="9216" width="9" style="6"/>
    <col min="9217" max="9217" width="42.5" style="6" customWidth="1"/>
    <col min="9218" max="9218" width="16.25" style="6" customWidth="1"/>
    <col min="9219" max="9219" width="40" style="6" customWidth="1"/>
    <col min="9220" max="9220" width="17.875" style="6" customWidth="1"/>
    <col min="9221" max="9222" width="9" style="6"/>
    <col min="9223" max="9223" width="31.625" style="6" bestFit="1" customWidth="1"/>
    <col min="9224" max="9224" width="9" style="6"/>
    <col min="9225" max="9225" width="31.625" style="6" bestFit="1" customWidth="1"/>
    <col min="9226" max="9472" width="9" style="6"/>
    <col min="9473" max="9473" width="42.5" style="6" customWidth="1"/>
    <col min="9474" max="9474" width="16.25" style="6" customWidth="1"/>
    <col min="9475" max="9475" width="40" style="6" customWidth="1"/>
    <col min="9476" max="9476" width="17.875" style="6" customWidth="1"/>
    <col min="9477" max="9478" width="9" style="6"/>
    <col min="9479" max="9479" width="31.625" style="6" bestFit="1" customWidth="1"/>
    <col min="9480" max="9480" width="9" style="6"/>
    <col min="9481" max="9481" width="31.625" style="6" bestFit="1" customWidth="1"/>
    <col min="9482" max="9728" width="9" style="6"/>
    <col min="9729" max="9729" width="42.5" style="6" customWidth="1"/>
    <col min="9730" max="9730" width="16.25" style="6" customWidth="1"/>
    <col min="9731" max="9731" width="40" style="6" customWidth="1"/>
    <col min="9732" max="9732" width="17.875" style="6" customWidth="1"/>
    <col min="9733" max="9734" width="9" style="6"/>
    <col min="9735" max="9735" width="31.625" style="6" bestFit="1" customWidth="1"/>
    <col min="9736" max="9736" width="9" style="6"/>
    <col min="9737" max="9737" width="31.625" style="6" bestFit="1" customWidth="1"/>
    <col min="9738" max="9984" width="9" style="6"/>
    <col min="9985" max="9985" width="42.5" style="6" customWidth="1"/>
    <col min="9986" max="9986" width="16.25" style="6" customWidth="1"/>
    <col min="9987" max="9987" width="40" style="6" customWidth="1"/>
    <col min="9988" max="9988" width="17.875" style="6" customWidth="1"/>
    <col min="9989" max="9990" width="9" style="6"/>
    <col min="9991" max="9991" width="31.625" style="6" bestFit="1" customWidth="1"/>
    <col min="9992" max="9992" width="9" style="6"/>
    <col min="9993" max="9993" width="31.625" style="6" bestFit="1" customWidth="1"/>
    <col min="9994" max="10240" width="9" style="6"/>
    <col min="10241" max="10241" width="42.5" style="6" customWidth="1"/>
    <col min="10242" max="10242" width="16.25" style="6" customWidth="1"/>
    <col min="10243" max="10243" width="40" style="6" customWidth="1"/>
    <col min="10244" max="10244" width="17.875" style="6" customWidth="1"/>
    <col min="10245" max="10246" width="9" style="6"/>
    <col min="10247" max="10247" width="31.625" style="6" bestFit="1" customWidth="1"/>
    <col min="10248" max="10248" width="9" style="6"/>
    <col min="10249" max="10249" width="31.625" style="6" bestFit="1" customWidth="1"/>
    <col min="10250" max="10496" width="9" style="6"/>
    <col min="10497" max="10497" width="42.5" style="6" customWidth="1"/>
    <col min="10498" max="10498" width="16.25" style="6" customWidth="1"/>
    <col min="10499" max="10499" width="40" style="6" customWidth="1"/>
    <col min="10500" max="10500" width="17.875" style="6" customWidth="1"/>
    <col min="10501" max="10502" width="9" style="6"/>
    <col min="10503" max="10503" width="31.625" style="6" bestFit="1" customWidth="1"/>
    <col min="10504" max="10504" width="9" style="6"/>
    <col min="10505" max="10505" width="31.625" style="6" bestFit="1" customWidth="1"/>
    <col min="10506" max="10752" width="9" style="6"/>
    <col min="10753" max="10753" width="42.5" style="6" customWidth="1"/>
    <col min="10754" max="10754" width="16.25" style="6" customWidth="1"/>
    <col min="10755" max="10755" width="40" style="6" customWidth="1"/>
    <col min="10756" max="10756" width="17.875" style="6" customWidth="1"/>
    <col min="10757" max="10758" width="9" style="6"/>
    <col min="10759" max="10759" width="31.625" style="6" bestFit="1" customWidth="1"/>
    <col min="10760" max="10760" width="9" style="6"/>
    <col min="10761" max="10761" width="31.625" style="6" bestFit="1" customWidth="1"/>
    <col min="10762" max="11008" width="9" style="6"/>
    <col min="11009" max="11009" width="42.5" style="6" customWidth="1"/>
    <col min="11010" max="11010" width="16.25" style="6" customWidth="1"/>
    <col min="11011" max="11011" width="40" style="6" customWidth="1"/>
    <col min="11012" max="11012" width="17.875" style="6" customWidth="1"/>
    <col min="11013" max="11014" width="9" style="6"/>
    <col min="11015" max="11015" width="31.625" style="6" bestFit="1" customWidth="1"/>
    <col min="11016" max="11016" width="9" style="6"/>
    <col min="11017" max="11017" width="31.625" style="6" bestFit="1" customWidth="1"/>
    <col min="11018" max="11264" width="9" style="6"/>
    <col min="11265" max="11265" width="42.5" style="6" customWidth="1"/>
    <col min="11266" max="11266" width="16.25" style="6" customWidth="1"/>
    <col min="11267" max="11267" width="40" style="6" customWidth="1"/>
    <col min="11268" max="11268" width="17.875" style="6" customWidth="1"/>
    <col min="11269" max="11270" width="9" style="6"/>
    <col min="11271" max="11271" width="31.625" style="6" bestFit="1" customWidth="1"/>
    <col min="11272" max="11272" width="9" style="6"/>
    <col min="11273" max="11273" width="31.625" style="6" bestFit="1" customWidth="1"/>
    <col min="11274" max="11520" width="9" style="6"/>
    <col min="11521" max="11521" width="42.5" style="6" customWidth="1"/>
    <col min="11522" max="11522" width="16.25" style="6" customWidth="1"/>
    <col min="11523" max="11523" width="40" style="6" customWidth="1"/>
    <col min="11524" max="11524" width="17.875" style="6" customWidth="1"/>
    <col min="11525" max="11526" width="9" style="6"/>
    <col min="11527" max="11527" width="31.625" style="6" bestFit="1" customWidth="1"/>
    <col min="11528" max="11528" width="9" style="6"/>
    <col min="11529" max="11529" width="31.625" style="6" bestFit="1" customWidth="1"/>
    <col min="11530" max="11776" width="9" style="6"/>
    <col min="11777" max="11777" width="42.5" style="6" customWidth="1"/>
    <col min="11778" max="11778" width="16.25" style="6" customWidth="1"/>
    <col min="11779" max="11779" width="40" style="6" customWidth="1"/>
    <col min="11780" max="11780" width="17.875" style="6" customWidth="1"/>
    <col min="11781" max="11782" width="9" style="6"/>
    <col min="11783" max="11783" width="31.625" style="6" bestFit="1" customWidth="1"/>
    <col min="11784" max="11784" width="9" style="6"/>
    <col min="11785" max="11785" width="31.625" style="6" bestFit="1" customWidth="1"/>
    <col min="11786" max="12032" width="9" style="6"/>
    <col min="12033" max="12033" width="42.5" style="6" customWidth="1"/>
    <col min="12034" max="12034" width="16.25" style="6" customWidth="1"/>
    <col min="12035" max="12035" width="40" style="6" customWidth="1"/>
    <col min="12036" max="12036" width="17.875" style="6" customWidth="1"/>
    <col min="12037" max="12038" width="9" style="6"/>
    <col min="12039" max="12039" width="31.625" style="6" bestFit="1" customWidth="1"/>
    <col min="12040" max="12040" width="9" style="6"/>
    <col min="12041" max="12041" width="31.625" style="6" bestFit="1" customWidth="1"/>
    <col min="12042" max="12288" width="9" style="6"/>
    <col min="12289" max="12289" width="42.5" style="6" customWidth="1"/>
    <col min="12290" max="12290" width="16.25" style="6" customWidth="1"/>
    <col min="12291" max="12291" width="40" style="6" customWidth="1"/>
    <col min="12292" max="12292" width="17.875" style="6" customWidth="1"/>
    <col min="12293" max="12294" width="9" style="6"/>
    <col min="12295" max="12295" width="31.625" style="6" bestFit="1" customWidth="1"/>
    <col min="12296" max="12296" width="9" style="6"/>
    <col min="12297" max="12297" width="31.625" style="6" bestFit="1" customWidth="1"/>
    <col min="12298" max="12544" width="9" style="6"/>
    <col min="12545" max="12545" width="42.5" style="6" customWidth="1"/>
    <col min="12546" max="12546" width="16.25" style="6" customWidth="1"/>
    <col min="12547" max="12547" width="40" style="6" customWidth="1"/>
    <col min="12548" max="12548" width="17.875" style="6" customWidth="1"/>
    <col min="12549" max="12550" width="9" style="6"/>
    <col min="12551" max="12551" width="31.625" style="6" bestFit="1" customWidth="1"/>
    <col min="12552" max="12552" width="9" style="6"/>
    <col min="12553" max="12553" width="31.625" style="6" bestFit="1" customWidth="1"/>
    <col min="12554" max="12800" width="9" style="6"/>
    <col min="12801" max="12801" width="42.5" style="6" customWidth="1"/>
    <col min="12802" max="12802" width="16.25" style="6" customWidth="1"/>
    <col min="12803" max="12803" width="40" style="6" customWidth="1"/>
    <col min="12804" max="12804" width="17.875" style="6" customWidth="1"/>
    <col min="12805" max="12806" width="9" style="6"/>
    <col min="12807" max="12807" width="31.625" style="6" bestFit="1" customWidth="1"/>
    <col min="12808" max="12808" width="9" style="6"/>
    <col min="12809" max="12809" width="31.625" style="6" bestFit="1" customWidth="1"/>
    <col min="12810" max="13056" width="9" style="6"/>
    <col min="13057" max="13057" width="42.5" style="6" customWidth="1"/>
    <col min="13058" max="13058" width="16.25" style="6" customWidth="1"/>
    <col min="13059" max="13059" width="40" style="6" customWidth="1"/>
    <col min="13060" max="13060" width="17.875" style="6" customWidth="1"/>
    <col min="13061" max="13062" width="9" style="6"/>
    <col min="13063" max="13063" width="31.625" style="6" bestFit="1" customWidth="1"/>
    <col min="13064" max="13064" width="9" style="6"/>
    <col min="13065" max="13065" width="31.625" style="6" bestFit="1" customWidth="1"/>
    <col min="13066" max="13312" width="9" style="6"/>
    <col min="13313" max="13313" width="42.5" style="6" customWidth="1"/>
    <col min="13314" max="13314" width="16.25" style="6" customWidth="1"/>
    <col min="13315" max="13315" width="40" style="6" customWidth="1"/>
    <col min="13316" max="13316" width="17.875" style="6" customWidth="1"/>
    <col min="13317" max="13318" width="9" style="6"/>
    <col min="13319" max="13319" width="31.625" style="6" bestFit="1" customWidth="1"/>
    <col min="13320" max="13320" width="9" style="6"/>
    <col min="13321" max="13321" width="31.625" style="6" bestFit="1" customWidth="1"/>
    <col min="13322" max="13568" width="9" style="6"/>
    <col min="13569" max="13569" width="42.5" style="6" customWidth="1"/>
    <col min="13570" max="13570" width="16.25" style="6" customWidth="1"/>
    <col min="13571" max="13571" width="40" style="6" customWidth="1"/>
    <col min="13572" max="13572" width="17.875" style="6" customWidth="1"/>
    <col min="13573" max="13574" width="9" style="6"/>
    <col min="13575" max="13575" width="31.625" style="6" bestFit="1" customWidth="1"/>
    <col min="13576" max="13576" width="9" style="6"/>
    <col min="13577" max="13577" width="31.625" style="6" bestFit="1" customWidth="1"/>
    <col min="13578" max="13824" width="9" style="6"/>
    <col min="13825" max="13825" width="42.5" style="6" customWidth="1"/>
    <col min="13826" max="13826" width="16.25" style="6" customWidth="1"/>
    <col min="13827" max="13827" width="40" style="6" customWidth="1"/>
    <col min="13828" max="13828" width="17.875" style="6" customWidth="1"/>
    <col min="13829" max="13830" width="9" style="6"/>
    <col min="13831" max="13831" width="31.625" style="6" bestFit="1" customWidth="1"/>
    <col min="13832" max="13832" width="9" style="6"/>
    <col min="13833" max="13833" width="31.625" style="6" bestFit="1" customWidth="1"/>
    <col min="13834" max="14080" width="9" style="6"/>
    <col min="14081" max="14081" width="42.5" style="6" customWidth="1"/>
    <col min="14082" max="14082" width="16.25" style="6" customWidth="1"/>
    <col min="14083" max="14083" width="40" style="6" customWidth="1"/>
    <col min="14084" max="14084" width="17.875" style="6" customWidth="1"/>
    <col min="14085" max="14086" width="9" style="6"/>
    <col min="14087" max="14087" width="31.625" style="6" bestFit="1" customWidth="1"/>
    <col min="14088" max="14088" width="9" style="6"/>
    <col min="14089" max="14089" width="31.625" style="6" bestFit="1" customWidth="1"/>
    <col min="14090" max="14336" width="9" style="6"/>
    <col min="14337" max="14337" width="42.5" style="6" customWidth="1"/>
    <col min="14338" max="14338" width="16.25" style="6" customWidth="1"/>
    <col min="14339" max="14339" width="40" style="6" customWidth="1"/>
    <col min="14340" max="14340" width="17.875" style="6" customWidth="1"/>
    <col min="14341" max="14342" width="9" style="6"/>
    <col min="14343" max="14343" width="31.625" style="6" bestFit="1" customWidth="1"/>
    <col min="14344" max="14344" width="9" style="6"/>
    <col min="14345" max="14345" width="31.625" style="6" bestFit="1" customWidth="1"/>
    <col min="14346" max="14592" width="9" style="6"/>
    <col min="14593" max="14593" width="42.5" style="6" customWidth="1"/>
    <col min="14594" max="14594" width="16.25" style="6" customWidth="1"/>
    <col min="14595" max="14595" width="40" style="6" customWidth="1"/>
    <col min="14596" max="14596" width="17.875" style="6" customWidth="1"/>
    <col min="14597" max="14598" width="9" style="6"/>
    <col min="14599" max="14599" width="31.625" style="6" bestFit="1" customWidth="1"/>
    <col min="14600" max="14600" width="9" style="6"/>
    <col min="14601" max="14601" width="31.625" style="6" bestFit="1" customWidth="1"/>
    <col min="14602" max="14848" width="9" style="6"/>
    <col min="14849" max="14849" width="42.5" style="6" customWidth="1"/>
    <col min="14850" max="14850" width="16.25" style="6" customWidth="1"/>
    <col min="14851" max="14851" width="40" style="6" customWidth="1"/>
    <col min="14852" max="14852" width="17.875" style="6" customWidth="1"/>
    <col min="14853" max="14854" width="9" style="6"/>
    <col min="14855" max="14855" width="31.625" style="6" bestFit="1" customWidth="1"/>
    <col min="14856" max="14856" width="9" style="6"/>
    <col min="14857" max="14857" width="31.625" style="6" bestFit="1" customWidth="1"/>
    <col min="14858" max="15104" width="9" style="6"/>
    <col min="15105" max="15105" width="42.5" style="6" customWidth="1"/>
    <col min="15106" max="15106" width="16.25" style="6" customWidth="1"/>
    <col min="15107" max="15107" width="40" style="6" customWidth="1"/>
    <col min="15108" max="15108" width="17.875" style="6" customWidth="1"/>
    <col min="15109" max="15110" width="9" style="6"/>
    <col min="15111" max="15111" width="31.625" style="6" bestFit="1" customWidth="1"/>
    <col min="15112" max="15112" width="9" style="6"/>
    <col min="15113" max="15113" width="31.625" style="6" bestFit="1" customWidth="1"/>
    <col min="15114" max="15360" width="9" style="6"/>
    <col min="15361" max="15361" width="42.5" style="6" customWidth="1"/>
    <col min="15362" max="15362" width="16.25" style="6" customWidth="1"/>
    <col min="15363" max="15363" width="40" style="6" customWidth="1"/>
    <col min="15364" max="15364" width="17.875" style="6" customWidth="1"/>
    <col min="15365" max="15366" width="9" style="6"/>
    <col min="15367" max="15367" width="31.625" style="6" bestFit="1" customWidth="1"/>
    <col min="15368" max="15368" width="9" style="6"/>
    <col min="15369" max="15369" width="31.625" style="6" bestFit="1" customWidth="1"/>
    <col min="15370" max="15616" width="9" style="6"/>
    <col min="15617" max="15617" width="42.5" style="6" customWidth="1"/>
    <col min="15618" max="15618" width="16.25" style="6" customWidth="1"/>
    <col min="15619" max="15619" width="40" style="6" customWidth="1"/>
    <col min="15620" max="15620" width="17.875" style="6" customWidth="1"/>
    <col min="15621" max="15622" width="9" style="6"/>
    <col min="15623" max="15623" width="31.625" style="6" bestFit="1" customWidth="1"/>
    <col min="15624" max="15624" width="9" style="6"/>
    <col min="15625" max="15625" width="31.625" style="6" bestFit="1" customWidth="1"/>
    <col min="15626" max="15872" width="9" style="6"/>
    <col min="15873" max="15873" width="42.5" style="6" customWidth="1"/>
    <col min="15874" max="15874" width="16.25" style="6" customWidth="1"/>
    <col min="15875" max="15875" width="40" style="6" customWidth="1"/>
    <col min="15876" max="15876" width="17.875" style="6" customWidth="1"/>
    <col min="15877" max="15878" width="9" style="6"/>
    <col min="15879" max="15879" width="31.625" style="6" bestFit="1" customWidth="1"/>
    <col min="15880" max="15880" width="9" style="6"/>
    <col min="15881" max="15881" width="31.625" style="6" bestFit="1" customWidth="1"/>
    <col min="15882" max="16128" width="9" style="6"/>
    <col min="16129" max="16129" width="42.5" style="6" customWidth="1"/>
    <col min="16130" max="16130" width="16.25" style="6" customWidth="1"/>
    <col min="16131" max="16131" width="40" style="6" customWidth="1"/>
    <col min="16132" max="16132" width="17.875" style="6" customWidth="1"/>
    <col min="16133" max="16134" width="9" style="6"/>
    <col min="16135" max="16135" width="31.625" style="6" bestFit="1" customWidth="1"/>
    <col min="16136" max="16136" width="9" style="6"/>
    <col min="16137" max="16137" width="31.625" style="6" bestFit="1" customWidth="1"/>
    <col min="16138" max="16384" width="9" style="6"/>
  </cols>
  <sheetData>
    <row r="1" spans="1:4" ht="24" customHeight="1">
      <c r="A1" s="646" t="s">
        <v>1558</v>
      </c>
      <c r="B1" s="646"/>
      <c r="C1" s="22"/>
      <c r="D1" s="22"/>
    </row>
    <row r="2" spans="1:4" ht="31.5" customHeight="1">
      <c r="A2" s="656" t="s">
        <v>1657</v>
      </c>
      <c r="B2" s="656"/>
      <c r="C2" s="656"/>
      <c r="D2" s="656"/>
    </row>
    <row r="3" spans="1:4" ht="24.75" customHeight="1" thickBot="1">
      <c r="A3" s="664"/>
      <c r="B3" s="664"/>
      <c r="C3" s="348"/>
      <c r="D3" s="100" t="s">
        <v>109</v>
      </c>
    </row>
    <row r="4" spans="1:4" ht="24" customHeight="1">
      <c r="A4" s="334" t="s">
        <v>127</v>
      </c>
      <c r="B4" s="349" t="s">
        <v>128</v>
      </c>
      <c r="C4" s="335" t="s">
        <v>129</v>
      </c>
      <c r="D4" s="336" t="s">
        <v>128</v>
      </c>
    </row>
    <row r="5" spans="1:4" ht="24" customHeight="1">
      <c r="A5" s="350" t="s">
        <v>112</v>
      </c>
      <c r="B5" s="197">
        <f>B6</f>
        <v>0</v>
      </c>
      <c r="C5" s="203" t="s">
        <v>112</v>
      </c>
      <c r="D5" s="338">
        <f>B6</f>
        <v>0</v>
      </c>
    </row>
    <row r="6" spans="1:4" ht="20.100000000000001" customHeight="1">
      <c r="A6" s="351" t="s">
        <v>354</v>
      </c>
      <c r="B6" s="197">
        <f>B7+B11+B14+B15+B16</f>
        <v>0</v>
      </c>
      <c r="C6" s="204" t="s">
        <v>355</v>
      </c>
      <c r="D6" s="338">
        <f>D7+D11+D14+D15+D16</f>
        <v>0</v>
      </c>
    </row>
    <row r="7" spans="1:4" ht="25.5" customHeight="1">
      <c r="A7" s="352" t="s">
        <v>130</v>
      </c>
      <c r="B7" s="181"/>
      <c r="C7" s="201" t="s">
        <v>131</v>
      </c>
      <c r="D7" s="326"/>
    </row>
    <row r="8" spans="1:4" ht="25.5" customHeight="1">
      <c r="A8" s="353" t="s">
        <v>132</v>
      </c>
      <c r="B8" s="181"/>
      <c r="C8" s="202" t="s">
        <v>132</v>
      </c>
      <c r="D8" s="326"/>
    </row>
    <row r="9" spans="1:4" ht="25.5" customHeight="1">
      <c r="A9" s="353" t="s">
        <v>133</v>
      </c>
      <c r="B9" s="181"/>
      <c r="C9" s="202" t="s">
        <v>133</v>
      </c>
      <c r="D9" s="326"/>
    </row>
    <row r="10" spans="1:4" ht="25.5" customHeight="1">
      <c r="A10" s="353" t="s">
        <v>134</v>
      </c>
      <c r="B10" s="181"/>
      <c r="C10" s="202" t="s">
        <v>134</v>
      </c>
      <c r="D10" s="326"/>
    </row>
    <row r="11" spans="1:4" ht="25.5" customHeight="1">
      <c r="A11" s="352" t="s">
        <v>135</v>
      </c>
      <c r="B11" s="181"/>
      <c r="C11" s="201" t="s">
        <v>136</v>
      </c>
      <c r="D11" s="326"/>
    </row>
    <row r="12" spans="1:4" ht="25.5" customHeight="1">
      <c r="A12" s="353" t="s">
        <v>137</v>
      </c>
      <c r="B12" s="181"/>
      <c r="C12" s="202" t="s">
        <v>137</v>
      </c>
      <c r="D12" s="326"/>
    </row>
    <row r="13" spans="1:4" ht="25.5" customHeight="1">
      <c r="A13" s="353" t="s">
        <v>138</v>
      </c>
      <c r="B13" s="181"/>
      <c r="C13" s="202" t="s">
        <v>138</v>
      </c>
      <c r="D13" s="326"/>
    </row>
    <row r="14" spans="1:4" ht="25.5" customHeight="1">
      <c r="A14" s="352" t="s">
        <v>139</v>
      </c>
      <c r="B14" s="181"/>
      <c r="C14" s="201" t="s">
        <v>140</v>
      </c>
      <c r="D14" s="326"/>
    </row>
    <row r="15" spans="1:4" ht="25.5" customHeight="1">
      <c r="A15" s="352" t="s">
        <v>141</v>
      </c>
      <c r="B15" s="181"/>
      <c r="C15" s="201" t="s">
        <v>142</v>
      </c>
      <c r="D15" s="326"/>
    </row>
    <row r="16" spans="1:4" ht="25.5" customHeight="1">
      <c r="A16" s="354"/>
      <c r="B16" s="175"/>
      <c r="C16" s="205"/>
      <c r="D16" s="355"/>
    </row>
    <row r="17" spans="1:4" ht="25.5" customHeight="1" thickBot="1">
      <c r="A17" s="356"/>
      <c r="B17" s="357"/>
      <c r="C17" s="358" t="s">
        <v>126</v>
      </c>
      <c r="D17" s="359">
        <f>D5-D6</f>
        <v>0</v>
      </c>
    </row>
    <row r="18" spans="1:4" ht="35.1" customHeight="1">
      <c r="A18" s="681" t="s">
        <v>356</v>
      </c>
      <c r="B18" s="681"/>
      <c r="C18" s="681"/>
      <c r="D18" s="681"/>
    </row>
    <row r="19" spans="1:4">
      <c r="A19" s="6"/>
    </row>
    <row r="20" spans="1:4">
      <c r="A20" s="6"/>
    </row>
    <row r="21" spans="1:4">
      <c r="A21" s="6"/>
    </row>
    <row r="22" spans="1:4">
      <c r="A22" s="6"/>
    </row>
    <row r="23" spans="1:4">
      <c r="A23" s="6"/>
    </row>
    <row r="24" spans="1:4">
      <c r="A24" s="6"/>
    </row>
    <row r="25" spans="1:4">
      <c r="A25" s="6"/>
    </row>
    <row r="26" spans="1:4">
      <c r="A26" s="6"/>
    </row>
    <row r="27" spans="1:4">
      <c r="A27" s="6"/>
    </row>
    <row r="28" spans="1:4">
      <c r="A28" s="6"/>
    </row>
    <row r="29" spans="1:4">
      <c r="A29" s="6"/>
    </row>
    <row r="30" spans="1:4">
      <c r="A30" s="6"/>
    </row>
    <row r="31" spans="1:4">
      <c r="A31" s="6"/>
    </row>
    <row r="32" spans="1:4">
      <c r="A32" s="6"/>
    </row>
    <row r="33" spans="1:1">
      <c r="A33" s="6"/>
    </row>
    <row r="34" spans="1:1">
      <c r="A34" s="6"/>
    </row>
  </sheetData>
  <mergeCells count="4">
    <mergeCell ref="A2:D2"/>
    <mergeCell ref="A3:B3"/>
    <mergeCell ref="A18:D18"/>
    <mergeCell ref="A1:B1"/>
  </mergeCells>
  <phoneticPr fontId="1" type="noConversion"/>
  <printOptions horizontalCentered="1"/>
  <pageMargins left="0.15748031496062992" right="0.15748031496062992" top="0.51181102362204722" bottom="0.31496062992125984" header="0.31496062992125984" footer="0.31496062992125984"/>
  <pageSetup paperSize="9" scale="90" firstPageNumber="78" orientation="portrait" blackAndWhite="1" useFirstPageNumber="1" errors="blank" r:id="rId1"/>
  <headerFooter alignWithMargins="0">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workbookViewId="0">
      <pane ySplit="6" topLeftCell="A7" activePane="bottomLeft" state="frozen"/>
      <selection activeCell="E61" sqref="E61"/>
      <selection pane="bottomLeft" activeCell="E14" sqref="E14"/>
    </sheetView>
  </sheetViews>
  <sheetFormatPr defaultColWidth="10" defaultRowHeight="13.5"/>
  <cols>
    <col min="1" max="1" width="26.125" style="61" customWidth="1"/>
    <col min="2" max="7" width="11.375" style="61" customWidth="1"/>
    <col min="8" max="9" width="9.75" style="61" customWidth="1"/>
    <col min="10" max="256" width="10" style="61"/>
    <col min="257" max="257" width="26.125" style="61" customWidth="1"/>
    <col min="258" max="263" width="11.375" style="61" customWidth="1"/>
    <col min="264" max="265" width="9.75" style="61" customWidth="1"/>
    <col min="266" max="512" width="10" style="61"/>
    <col min="513" max="513" width="26.125" style="61" customWidth="1"/>
    <col min="514" max="519" width="11.375" style="61" customWidth="1"/>
    <col min="520" max="521" width="9.75" style="61" customWidth="1"/>
    <col min="522" max="768" width="10" style="61"/>
    <col min="769" max="769" width="26.125" style="61" customWidth="1"/>
    <col min="770" max="775" width="11.375" style="61" customWidth="1"/>
    <col min="776" max="777" width="9.75" style="61" customWidth="1"/>
    <col min="778" max="1024" width="10" style="61"/>
    <col min="1025" max="1025" width="26.125" style="61" customWidth="1"/>
    <col min="1026" max="1031" width="11.375" style="61" customWidth="1"/>
    <col min="1032" max="1033" width="9.75" style="61" customWidth="1"/>
    <col min="1034" max="1280" width="10" style="61"/>
    <col min="1281" max="1281" width="26.125" style="61" customWidth="1"/>
    <col min="1282" max="1287" width="11.375" style="61" customWidth="1"/>
    <col min="1288" max="1289" width="9.75" style="61" customWidth="1"/>
    <col min="1290" max="1536" width="10" style="61"/>
    <col min="1537" max="1537" width="26.125" style="61" customWidth="1"/>
    <col min="1538" max="1543" width="11.375" style="61" customWidth="1"/>
    <col min="1544" max="1545" width="9.75" style="61" customWidth="1"/>
    <col min="1546" max="1792" width="10" style="61"/>
    <col min="1793" max="1793" width="26.125" style="61" customWidth="1"/>
    <col min="1794" max="1799" width="11.375" style="61" customWidth="1"/>
    <col min="1800" max="1801" width="9.75" style="61" customWidth="1"/>
    <col min="1802" max="2048" width="10" style="61"/>
    <col min="2049" max="2049" width="26.125" style="61" customWidth="1"/>
    <col min="2050" max="2055" width="11.375" style="61" customWidth="1"/>
    <col min="2056" max="2057" width="9.75" style="61" customWidth="1"/>
    <col min="2058" max="2304" width="10" style="61"/>
    <col min="2305" max="2305" width="26.125" style="61" customWidth="1"/>
    <col min="2306" max="2311" width="11.375" style="61" customWidth="1"/>
    <col min="2312" max="2313" width="9.75" style="61" customWidth="1"/>
    <col min="2314" max="2560" width="10" style="61"/>
    <col min="2561" max="2561" width="26.125" style="61" customWidth="1"/>
    <col min="2562" max="2567" width="11.375" style="61" customWidth="1"/>
    <col min="2568" max="2569" width="9.75" style="61" customWidth="1"/>
    <col min="2570" max="2816" width="10" style="61"/>
    <col min="2817" max="2817" width="26.125" style="61" customWidth="1"/>
    <col min="2818" max="2823" width="11.375" style="61" customWidth="1"/>
    <col min="2824" max="2825" width="9.75" style="61" customWidth="1"/>
    <col min="2826" max="3072" width="10" style="61"/>
    <col min="3073" max="3073" width="26.125" style="61" customWidth="1"/>
    <col min="3074" max="3079" width="11.375" style="61" customWidth="1"/>
    <col min="3080" max="3081" width="9.75" style="61" customWidth="1"/>
    <col min="3082" max="3328" width="10" style="61"/>
    <col min="3329" max="3329" width="26.125" style="61" customWidth="1"/>
    <col min="3330" max="3335" width="11.375" style="61" customWidth="1"/>
    <col min="3336" max="3337" width="9.75" style="61" customWidth="1"/>
    <col min="3338" max="3584" width="10" style="61"/>
    <col min="3585" max="3585" width="26.125" style="61" customWidth="1"/>
    <col min="3586" max="3591" width="11.375" style="61" customWidth="1"/>
    <col min="3592" max="3593" width="9.75" style="61" customWidth="1"/>
    <col min="3594" max="3840" width="10" style="61"/>
    <col min="3841" max="3841" width="26.125" style="61" customWidth="1"/>
    <col min="3842" max="3847" width="11.375" style="61" customWidth="1"/>
    <col min="3848" max="3849" width="9.75" style="61" customWidth="1"/>
    <col min="3850" max="4096" width="10" style="61"/>
    <col min="4097" max="4097" width="26.125" style="61" customWidth="1"/>
    <col min="4098" max="4103" width="11.375" style="61" customWidth="1"/>
    <col min="4104" max="4105" width="9.75" style="61" customWidth="1"/>
    <col min="4106" max="4352" width="10" style="61"/>
    <col min="4353" max="4353" width="26.125" style="61" customWidth="1"/>
    <col min="4354" max="4359" width="11.375" style="61" customWidth="1"/>
    <col min="4360" max="4361" width="9.75" style="61" customWidth="1"/>
    <col min="4362" max="4608" width="10" style="61"/>
    <col min="4609" max="4609" width="26.125" style="61" customWidth="1"/>
    <col min="4610" max="4615" width="11.375" style="61" customWidth="1"/>
    <col min="4616" max="4617" width="9.75" style="61" customWidth="1"/>
    <col min="4618" max="4864" width="10" style="61"/>
    <col min="4865" max="4865" width="26.125" style="61" customWidth="1"/>
    <col min="4866" max="4871" width="11.375" style="61" customWidth="1"/>
    <col min="4872" max="4873" width="9.75" style="61" customWidth="1"/>
    <col min="4874" max="5120" width="10" style="61"/>
    <col min="5121" max="5121" width="26.125" style="61" customWidth="1"/>
    <col min="5122" max="5127" width="11.375" style="61" customWidth="1"/>
    <col min="5128" max="5129" width="9.75" style="61" customWidth="1"/>
    <col min="5130" max="5376" width="10" style="61"/>
    <col min="5377" max="5377" width="26.125" style="61" customWidth="1"/>
    <col min="5378" max="5383" width="11.375" style="61" customWidth="1"/>
    <col min="5384" max="5385" width="9.75" style="61" customWidth="1"/>
    <col min="5386" max="5632" width="10" style="61"/>
    <col min="5633" max="5633" width="26.125" style="61" customWidth="1"/>
    <col min="5634" max="5639" width="11.375" style="61" customWidth="1"/>
    <col min="5640" max="5641" width="9.75" style="61" customWidth="1"/>
    <col min="5642" max="5888" width="10" style="61"/>
    <col min="5889" max="5889" width="26.125" style="61" customWidth="1"/>
    <col min="5890" max="5895" width="11.375" style="61" customWidth="1"/>
    <col min="5896" max="5897" width="9.75" style="61" customWidth="1"/>
    <col min="5898" max="6144" width="10" style="61"/>
    <col min="6145" max="6145" width="26.125" style="61" customWidth="1"/>
    <col min="6146" max="6151" width="11.375" style="61" customWidth="1"/>
    <col min="6152" max="6153" width="9.75" style="61" customWidth="1"/>
    <col min="6154" max="6400" width="10" style="61"/>
    <col min="6401" max="6401" width="26.125" style="61" customWidth="1"/>
    <col min="6402" max="6407" width="11.375" style="61" customWidth="1"/>
    <col min="6408" max="6409" width="9.75" style="61" customWidth="1"/>
    <col min="6410" max="6656" width="10" style="61"/>
    <col min="6657" max="6657" width="26.125" style="61" customWidth="1"/>
    <col min="6658" max="6663" width="11.375" style="61" customWidth="1"/>
    <col min="6664" max="6665" width="9.75" style="61" customWidth="1"/>
    <col min="6666" max="6912" width="10" style="61"/>
    <col min="6913" max="6913" width="26.125" style="61" customWidth="1"/>
    <col min="6914" max="6919" width="11.375" style="61" customWidth="1"/>
    <col min="6920" max="6921" width="9.75" style="61" customWidth="1"/>
    <col min="6922" max="7168" width="10" style="61"/>
    <col min="7169" max="7169" width="26.125" style="61" customWidth="1"/>
    <col min="7170" max="7175" width="11.375" style="61" customWidth="1"/>
    <col min="7176" max="7177" width="9.75" style="61" customWidth="1"/>
    <col min="7178" max="7424" width="10" style="61"/>
    <col min="7425" max="7425" width="26.125" style="61" customWidth="1"/>
    <col min="7426" max="7431" width="11.375" style="61" customWidth="1"/>
    <col min="7432" max="7433" width="9.75" style="61" customWidth="1"/>
    <col min="7434" max="7680" width="10" style="61"/>
    <col min="7681" max="7681" width="26.125" style="61" customWidth="1"/>
    <col min="7682" max="7687" width="11.375" style="61" customWidth="1"/>
    <col min="7688" max="7689" width="9.75" style="61" customWidth="1"/>
    <col min="7690" max="7936" width="10" style="61"/>
    <col min="7937" max="7937" width="26.125" style="61" customWidth="1"/>
    <col min="7938" max="7943" width="11.375" style="61" customWidth="1"/>
    <col min="7944" max="7945" width="9.75" style="61" customWidth="1"/>
    <col min="7946" max="8192" width="10" style="61"/>
    <col min="8193" max="8193" width="26.125" style="61" customWidth="1"/>
    <col min="8194" max="8199" width="11.375" style="61" customWidth="1"/>
    <col min="8200" max="8201" width="9.75" style="61" customWidth="1"/>
    <col min="8202" max="8448" width="10" style="61"/>
    <col min="8449" max="8449" width="26.125" style="61" customWidth="1"/>
    <col min="8450" max="8455" width="11.375" style="61" customWidth="1"/>
    <col min="8456" max="8457" width="9.75" style="61" customWidth="1"/>
    <col min="8458" max="8704" width="10" style="61"/>
    <col min="8705" max="8705" width="26.125" style="61" customWidth="1"/>
    <col min="8706" max="8711" width="11.375" style="61" customWidth="1"/>
    <col min="8712" max="8713" width="9.75" style="61" customWidth="1"/>
    <col min="8714" max="8960" width="10" style="61"/>
    <col min="8961" max="8961" width="26.125" style="61" customWidth="1"/>
    <col min="8962" max="8967" width="11.375" style="61" customWidth="1"/>
    <col min="8968" max="8969" width="9.75" style="61" customWidth="1"/>
    <col min="8970" max="9216" width="10" style="61"/>
    <col min="9217" max="9217" width="26.125" style="61" customWidth="1"/>
    <col min="9218" max="9223" width="11.375" style="61" customWidth="1"/>
    <col min="9224" max="9225" width="9.75" style="61" customWidth="1"/>
    <col min="9226" max="9472" width="10" style="61"/>
    <col min="9473" max="9473" width="26.125" style="61" customWidth="1"/>
    <col min="9474" max="9479" width="11.375" style="61" customWidth="1"/>
    <col min="9480" max="9481" width="9.75" style="61" customWidth="1"/>
    <col min="9482" max="9728" width="10" style="61"/>
    <col min="9729" max="9729" width="26.125" style="61" customWidth="1"/>
    <col min="9730" max="9735" width="11.375" style="61" customWidth="1"/>
    <col min="9736" max="9737" width="9.75" style="61" customWidth="1"/>
    <col min="9738" max="9984" width="10" style="61"/>
    <col min="9985" max="9985" width="26.125" style="61" customWidth="1"/>
    <col min="9986" max="9991" width="11.375" style="61" customWidth="1"/>
    <col min="9992" max="9993" width="9.75" style="61" customWidth="1"/>
    <col min="9994" max="10240" width="10" style="61"/>
    <col min="10241" max="10241" width="26.125" style="61" customWidth="1"/>
    <col min="10242" max="10247" width="11.375" style="61" customWidth="1"/>
    <col min="10248" max="10249" width="9.75" style="61" customWidth="1"/>
    <col min="10250" max="10496" width="10" style="61"/>
    <col min="10497" max="10497" width="26.125" style="61" customWidth="1"/>
    <col min="10498" max="10503" width="11.375" style="61" customWidth="1"/>
    <col min="10504" max="10505" width="9.75" style="61" customWidth="1"/>
    <col min="10506" max="10752" width="10" style="61"/>
    <col min="10753" max="10753" width="26.125" style="61" customWidth="1"/>
    <col min="10754" max="10759" width="11.375" style="61" customWidth="1"/>
    <col min="10760" max="10761" width="9.75" style="61" customWidth="1"/>
    <col min="10762" max="11008" width="10" style="61"/>
    <col min="11009" max="11009" width="26.125" style="61" customWidth="1"/>
    <col min="11010" max="11015" width="11.375" style="61" customWidth="1"/>
    <col min="11016" max="11017" width="9.75" style="61" customWidth="1"/>
    <col min="11018" max="11264" width="10" style="61"/>
    <col min="11265" max="11265" width="26.125" style="61" customWidth="1"/>
    <col min="11266" max="11271" width="11.375" style="61" customWidth="1"/>
    <col min="11272" max="11273" width="9.75" style="61" customWidth="1"/>
    <col min="11274" max="11520" width="10" style="61"/>
    <col min="11521" max="11521" width="26.125" style="61" customWidth="1"/>
    <col min="11522" max="11527" width="11.375" style="61" customWidth="1"/>
    <col min="11528" max="11529" width="9.75" style="61" customWidth="1"/>
    <col min="11530" max="11776" width="10" style="61"/>
    <col min="11777" max="11777" width="26.125" style="61" customWidth="1"/>
    <col min="11778" max="11783" width="11.375" style="61" customWidth="1"/>
    <col min="11784" max="11785" width="9.75" style="61" customWidth="1"/>
    <col min="11786" max="12032" width="10" style="61"/>
    <col min="12033" max="12033" width="26.125" style="61" customWidth="1"/>
    <col min="12034" max="12039" width="11.375" style="61" customWidth="1"/>
    <col min="12040" max="12041" width="9.75" style="61" customWidth="1"/>
    <col min="12042" max="12288" width="10" style="61"/>
    <col min="12289" max="12289" width="26.125" style="61" customWidth="1"/>
    <col min="12290" max="12295" width="11.375" style="61" customWidth="1"/>
    <col min="12296" max="12297" width="9.75" style="61" customWidth="1"/>
    <col min="12298" max="12544" width="10" style="61"/>
    <col min="12545" max="12545" width="26.125" style="61" customWidth="1"/>
    <col min="12546" max="12551" width="11.375" style="61" customWidth="1"/>
    <col min="12552" max="12553" width="9.75" style="61" customWidth="1"/>
    <col min="12554" max="12800" width="10" style="61"/>
    <col min="12801" max="12801" width="26.125" style="61" customWidth="1"/>
    <col min="12802" max="12807" width="11.375" style="61" customWidth="1"/>
    <col min="12808" max="12809" width="9.75" style="61" customWidth="1"/>
    <col min="12810" max="13056" width="10" style="61"/>
    <col min="13057" max="13057" width="26.125" style="61" customWidth="1"/>
    <col min="13058" max="13063" width="11.375" style="61" customWidth="1"/>
    <col min="13064" max="13065" width="9.75" style="61" customWidth="1"/>
    <col min="13066" max="13312" width="10" style="61"/>
    <col min="13313" max="13313" width="26.125" style="61" customWidth="1"/>
    <col min="13314" max="13319" width="11.375" style="61" customWidth="1"/>
    <col min="13320" max="13321" width="9.75" style="61" customWidth="1"/>
    <col min="13322" max="13568" width="10" style="61"/>
    <col min="13569" max="13569" width="26.125" style="61" customWidth="1"/>
    <col min="13570" max="13575" width="11.375" style="61" customWidth="1"/>
    <col min="13576" max="13577" width="9.75" style="61" customWidth="1"/>
    <col min="13578" max="13824" width="10" style="61"/>
    <col min="13825" max="13825" width="26.125" style="61" customWidth="1"/>
    <col min="13826" max="13831" width="11.375" style="61" customWidth="1"/>
    <col min="13832" max="13833" width="9.75" style="61" customWidth="1"/>
    <col min="13834" max="14080" width="10" style="61"/>
    <col min="14081" max="14081" width="26.125" style="61" customWidth="1"/>
    <col min="14082" max="14087" width="11.375" style="61" customWidth="1"/>
    <col min="14088" max="14089" width="9.75" style="61" customWidth="1"/>
    <col min="14090" max="14336" width="10" style="61"/>
    <col min="14337" max="14337" width="26.125" style="61" customWidth="1"/>
    <col min="14338" max="14343" width="11.375" style="61" customWidth="1"/>
    <col min="14344" max="14345" width="9.75" style="61" customWidth="1"/>
    <col min="14346" max="14592" width="10" style="61"/>
    <col min="14593" max="14593" width="26.125" style="61" customWidth="1"/>
    <col min="14594" max="14599" width="11.375" style="61" customWidth="1"/>
    <col min="14600" max="14601" width="9.75" style="61" customWidth="1"/>
    <col min="14602" max="14848" width="10" style="61"/>
    <col min="14849" max="14849" width="26.125" style="61" customWidth="1"/>
    <col min="14850" max="14855" width="11.375" style="61" customWidth="1"/>
    <col min="14856" max="14857" width="9.75" style="61" customWidth="1"/>
    <col min="14858" max="15104" width="10" style="61"/>
    <col min="15105" max="15105" width="26.125" style="61" customWidth="1"/>
    <col min="15106" max="15111" width="11.375" style="61" customWidth="1"/>
    <col min="15112" max="15113" width="9.75" style="61" customWidth="1"/>
    <col min="15114" max="15360" width="10" style="61"/>
    <col min="15361" max="15361" width="26.125" style="61" customWidth="1"/>
    <col min="15362" max="15367" width="11.375" style="61" customWidth="1"/>
    <col min="15368" max="15369" width="9.75" style="61" customWidth="1"/>
    <col min="15370" max="15616" width="10" style="61"/>
    <col min="15617" max="15617" width="26.125" style="61" customWidth="1"/>
    <col min="15618" max="15623" width="11.375" style="61" customWidth="1"/>
    <col min="15624" max="15625" width="9.75" style="61" customWidth="1"/>
    <col min="15626" max="15872" width="10" style="61"/>
    <col min="15873" max="15873" width="26.125" style="61" customWidth="1"/>
    <col min="15874" max="15879" width="11.375" style="61" customWidth="1"/>
    <col min="15880" max="15881" width="9.75" style="61" customWidth="1"/>
    <col min="15882" max="16128" width="10" style="61"/>
    <col min="16129" max="16129" width="26.125" style="61" customWidth="1"/>
    <col min="16130" max="16135" width="11.375" style="61" customWidth="1"/>
    <col min="16136" max="16137" width="9.75" style="61" customWidth="1"/>
    <col min="16138" max="16384" width="10" style="61"/>
  </cols>
  <sheetData>
    <row r="1" spans="1:7" s="64" customFormat="1" ht="27.2" customHeight="1">
      <c r="A1" s="646" t="s">
        <v>1559</v>
      </c>
      <c r="B1" s="646"/>
    </row>
    <row r="2" spans="1:7" s="63" customFormat="1" ht="28.7" customHeight="1">
      <c r="A2" s="685" t="s">
        <v>1658</v>
      </c>
      <c r="B2" s="685"/>
      <c r="C2" s="685"/>
      <c r="D2" s="685"/>
      <c r="E2" s="685"/>
      <c r="F2" s="685"/>
      <c r="G2" s="685"/>
    </row>
    <row r="3" spans="1:7" ht="14.25" customHeight="1" thickBot="1">
      <c r="A3" s="402"/>
      <c r="B3" s="402"/>
      <c r="G3" s="62" t="s">
        <v>207</v>
      </c>
    </row>
    <row r="4" spans="1:7" ht="36" customHeight="1">
      <c r="A4" s="686" t="s">
        <v>206</v>
      </c>
      <c r="B4" s="688" t="s">
        <v>1520</v>
      </c>
      <c r="C4" s="688"/>
      <c r="D4" s="688"/>
      <c r="E4" s="688" t="s">
        <v>1681</v>
      </c>
      <c r="F4" s="688"/>
      <c r="G4" s="689"/>
    </row>
    <row r="5" spans="1:7" ht="36" customHeight="1">
      <c r="A5" s="687"/>
      <c r="B5" s="206"/>
      <c r="C5" s="217" t="s">
        <v>205</v>
      </c>
      <c r="D5" s="217" t="s">
        <v>204</v>
      </c>
      <c r="E5" s="206"/>
      <c r="F5" s="217" t="s">
        <v>205</v>
      </c>
      <c r="G5" s="360" t="s">
        <v>204</v>
      </c>
    </row>
    <row r="6" spans="1:7" ht="36" customHeight="1">
      <c r="A6" s="401" t="s">
        <v>203</v>
      </c>
      <c r="B6" s="217" t="s">
        <v>202</v>
      </c>
      <c r="C6" s="217" t="s">
        <v>201</v>
      </c>
      <c r="D6" s="217" t="s">
        <v>200</v>
      </c>
      <c r="E6" s="217" t="s">
        <v>199</v>
      </c>
      <c r="F6" s="217" t="s">
        <v>198</v>
      </c>
      <c r="G6" s="360" t="s">
        <v>197</v>
      </c>
    </row>
    <row r="7" spans="1:7" ht="36" customHeight="1" thickBot="1">
      <c r="A7" s="361" t="s">
        <v>196</v>
      </c>
      <c r="B7" s="362">
        <f>SUM(C7:D7)</f>
        <v>208.4</v>
      </c>
      <c r="C7" s="362">
        <v>74.099999999999994</v>
      </c>
      <c r="D7" s="362">
        <v>134.30000000000001</v>
      </c>
      <c r="E7" s="474">
        <f>SUM(F7:G7)</f>
        <v>208.3</v>
      </c>
      <c r="F7" s="474">
        <v>74</v>
      </c>
      <c r="G7" s="363">
        <v>134.30000000000001</v>
      </c>
    </row>
    <row r="8" spans="1:7" ht="39.75" customHeight="1">
      <c r="A8" s="684" t="s">
        <v>1619</v>
      </c>
      <c r="B8" s="684"/>
      <c r="C8" s="684"/>
      <c r="D8" s="684"/>
      <c r="E8" s="684"/>
      <c r="F8" s="684"/>
      <c r="G8" s="684"/>
    </row>
  </sheetData>
  <mergeCells count="6">
    <mergeCell ref="A8:G8"/>
    <mergeCell ref="A1:B1"/>
    <mergeCell ref="A2:G2"/>
    <mergeCell ref="A4:A5"/>
    <mergeCell ref="B4:D4"/>
    <mergeCell ref="E4:G4"/>
  </mergeCells>
  <phoneticPr fontId="1" type="noConversion"/>
  <printOptions horizontalCentered="1"/>
  <pageMargins left="0.39370078740157483" right="0.39370078740157483" top="0.39370078740157483" bottom="0.39370078740157483" header="0" footer="0"/>
  <pageSetup paperSize="9" firstPageNumber="79" orientation="portrait" useFirstPageNumber="1" r:id="rId1"/>
  <headerFoot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A8" sqref="A8"/>
    </sheetView>
  </sheetViews>
  <sheetFormatPr defaultColWidth="10" defaultRowHeight="13.5"/>
  <cols>
    <col min="1" max="1" width="49.5" style="61" customWidth="1"/>
    <col min="2" max="2" width="20.875" style="61" customWidth="1"/>
    <col min="3" max="3" width="16.75" style="61" customWidth="1"/>
    <col min="4" max="256" width="10" style="61"/>
    <col min="257" max="257" width="54.75" style="61" customWidth="1"/>
    <col min="258" max="259" width="21.125" style="61" customWidth="1"/>
    <col min="260" max="512" width="10" style="61"/>
    <col min="513" max="513" width="54.75" style="61" customWidth="1"/>
    <col min="514" max="515" width="21.125" style="61" customWidth="1"/>
    <col min="516" max="768" width="10" style="61"/>
    <col min="769" max="769" width="54.75" style="61" customWidth="1"/>
    <col min="770" max="771" width="21.125" style="61" customWidth="1"/>
    <col min="772" max="1024" width="10" style="61"/>
    <col min="1025" max="1025" width="54.75" style="61" customWidth="1"/>
    <col min="1026" max="1027" width="21.125" style="61" customWidth="1"/>
    <col min="1028" max="1280" width="10" style="61"/>
    <col min="1281" max="1281" width="54.75" style="61" customWidth="1"/>
    <col min="1282" max="1283" width="21.125" style="61" customWidth="1"/>
    <col min="1284" max="1536" width="10" style="61"/>
    <col min="1537" max="1537" width="54.75" style="61" customWidth="1"/>
    <col min="1538" max="1539" width="21.125" style="61" customWidth="1"/>
    <col min="1540" max="1792" width="10" style="61"/>
    <col min="1793" max="1793" width="54.75" style="61" customWidth="1"/>
    <col min="1794" max="1795" width="21.125" style="61" customWidth="1"/>
    <col min="1796" max="2048" width="10" style="61"/>
    <col min="2049" max="2049" width="54.75" style="61" customWidth="1"/>
    <col min="2050" max="2051" width="21.125" style="61" customWidth="1"/>
    <col min="2052" max="2304" width="10" style="61"/>
    <col min="2305" max="2305" width="54.75" style="61" customWidth="1"/>
    <col min="2306" max="2307" width="21.125" style="61" customWidth="1"/>
    <col min="2308" max="2560" width="10" style="61"/>
    <col min="2561" max="2561" width="54.75" style="61" customWidth="1"/>
    <col min="2562" max="2563" width="21.125" style="61" customWidth="1"/>
    <col min="2564" max="2816" width="10" style="61"/>
    <col min="2817" max="2817" width="54.75" style="61" customWidth="1"/>
    <col min="2818" max="2819" width="21.125" style="61" customWidth="1"/>
    <col min="2820" max="3072" width="10" style="61"/>
    <col min="3073" max="3073" width="54.75" style="61" customWidth="1"/>
    <col min="3074" max="3075" width="21.125" style="61" customWidth="1"/>
    <col min="3076" max="3328" width="10" style="61"/>
    <col min="3329" max="3329" width="54.75" style="61" customWidth="1"/>
    <col min="3330" max="3331" width="21.125" style="61" customWidth="1"/>
    <col min="3332" max="3584" width="10" style="61"/>
    <col min="3585" max="3585" width="54.75" style="61" customWidth="1"/>
    <col min="3586" max="3587" width="21.125" style="61" customWidth="1"/>
    <col min="3588" max="3840" width="10" style="61"/>
    <col min="3841" max="3841" width="54.75" style="61" customWidth="1"/>
    <col min="3842" max="3843" width="21.125" style="61" customWidth="1"/>
    <col min="3844" max="4096" width="10" style="61"/>
    <col min="4097" max="4097" width="54.75" style="61" customWidth="1"/>
    <col min="4098" max="4099" width="21.125" style="61" customWidth="1"/>
    <col min="4100" max="4352" width="10" style="61"/>
    <col min="4353" max="4353" width="54.75" style="61" customWidth="1"/>
    <col min="4354" max="4355" width="21.125" style="61" customWidth="1"/>
    <col min="4356" max="4608" width="10" style="61"/>
    <col min="4609" max="4609" width="54.75" style="61" customWidth="1"/>
    <col min="4610" max="4611" width="21.125" style="61" customWidth="1"/>
    <col min="4612" max="4864" width="10" style="61"/>
    <col min="4865" max="4865" width="54.75" style="61" customWidth="1"/>
    <col min="4866" max="4867" width="21.125" style="61" customWidth="1"/>
    <col min="4868" max="5120" width="10" style="61"/>
    <col min="5121" max="5121" width="54.75" style="61" customWidth="1"/>
    <col min="5122" max="5123" width="21.125" style="61" customWidth="1"/>
    <col min="5124" max="5376" width="10" style="61"/>
    <col min="5377" max="5377" width="54.75" style="61" customWidth="1"/>
    <col min="5378" max="5379" width="21.125" style="61" customWidth="1"/>
    <col min="5380" max="5632" width="10" style="61"/>
    <col min="5633" max="5633" width="54.75" style="61" customWidth="1"/>
    <col min="5634" max="5635" width="21.125" style="61" customWidth="1"/>
    <col min="5636" max="5888" width="10" style="61"/>
    <col min="5889" max="5889" width="54.75" style="61" customWidth="1"/>
    <col min="5890" max="5891" width="21.125" style="61" customWidth="1"/>
    <col min="5892" max="6144" width="10" style="61"/>
    <col min="6145" max="6145" width="54.75" style="61" customWidth="1"/>
    <col min="6146" max="6147" width="21.125" style="61" customWidth="1"/>
    <col min="6148" max="6400" width="10" style="61"/>
    <col min="6401" max="6401" width="54.75" style="61" customWidth="1"/>
    <col min="6402" max="6403" width="21.125" style="61" customWidth="1"/>
    <col min="6404" max="6656" width="10" style="61"/>
    <col min="6657" max="6657" width="54.75" style="61" customWidth="1"/>
    <col min="6658" max="6659" width="21.125" style="61" customWidth="1"/>
    <col min="6660" max="6912" width="10" style="61"/>
    <col min="6913" max="6913" width="54.75" style="61" customWidth="1"/>
    <col min="6914" max="6915" width="21.125" style="61" customWidth="1"/>
    <col min="6916" max="7168" width="10" style="61"/>
    <col min="7169" max="7169" width="54.75" style="61" customWidth="1"/>
    <col min="7170" max="7171" width="21.125" style="61" customWidth="1"/>
    <col min="7172" max="7424" width="10" style="61"/>
    <col min="7425" max="7425" width="54.75" style="61" customWidth="1"/>
    <col min="7426" max="7427" width="21.125" style="61" customWidth="1"/>
    <col min="7428" max="7680" width="10" style="61"/>
    <col min="7681" max="7681" width="54.75" style="61" customWidth="1"/>
    <col min="7682" max="7683" width="21.125" style="61" customWidth="1"/>
    <col min="7684" max="7936" width="10" style="61"/>
    <col min="7937" max="7937" width="54.75" style="61" customWidth="1"/>
    <col min="7938" max="7939" width="21.125" style="61" customWidth="1"/>
    <col min="7940" max="8192" width="10" style="61"/>
    <col min="8193" max="8193" width="54.75" style="61" customWidth="1"/>
    <col min="8194" max="8195" width="21.125" style="61" customWidth="1"/>
    <col min="8196" max="8448" width="10" style="61"/>
    <col min="8449" max="8449" width="54.75" style="61" customWidth="1"/>
    <col min="8450" max="8451" width="21.125" style="61" customWidth="1"/>
    <col min="8452" max="8704" width="10" style="61"/>
    <col min="8705" max="8705" width="54.75" style="61" customWidth="1"/>
    <col min="8706" max="8707" width="21.125" style="61" customWidth="1"/>
    <col min="8708" max="8960" width="10" style="61"/>
    <col min="8961" max="8961" width="54.75" style="61" customWidth="1"/>
    <col min="8962" max="8963" width="21.125" style="61" customWidth="1"/>
    <col min="8964" max="9216" width="10" style="61"/>
    <col min="9217" max="9217" width="54.75" style="61" customWidth="1"/>
    <col min="9218" max="9219" width="21.125" style="61" customWidth="1"/>
    <col min="9220" max="9472" width="10" style="61"/>
    <col min="9473" max="9473" width="54.75" style="61" customWidth="1"/>
    <col min="9474" max="9475" width="21.125" style="61" customWidth="1"/>
    <col min="9476" max="9728" width="10" style="61"/>
    <col min="9729" max="9729" width="54.75" style="61" customWidth="1"/>
    <col min="9730" max="9731" width="21.125" style="61" customWidth="1"/>
    <col min="9732" max="9984" width="10" style="61"/>
    <col min="9985" max="9985" width="54.75" style="61" customWidth="1"/>
    <col min="9986" max="9987" width="21.125" style="61" customWidth="1"/>
    <col min="9988" max="10240" width="10" style="61"/>
    <col min="10241" max="10241" width="54.75" style="61" customWidth="1"/>
    <col min="10242" max="10243" width="21.125" style="61" customWidth="1"/>
    <col min="10244" max="10496" width="10" style="61"/>
    <col min="10497" max="10497" width="54.75" style="61" customWidth="1"/>
    <col min="10498" max="10499" width="21.125" style="61" customWidth="1"/>
    <col min="10500" max="10752" width="10" style="61"/>
    <col min="10753" max="10753" width="54.75" style="61" customWidth="1"/>
    <col min="10754" max="10755" width="21.125" style="61" customWidth="1"/>
    <col min="10756" max="11008" width="10" style="61"/>
    <col min="11009" max="11009" width="54.75" style="61" customWidth="1"/>
    <col min="11010" max="11011" width="21.125" style="61" customWidth="1"/>
    <col min="11012" max="11264" width="10" style="61"/>
    <col min="11265" max="11265" width="54.75" style="61" customWidth="1"/>
    <col min="11266" max="11267" width="21.125" style="61" customWidth="1"/>
    <col min="11268" max="11520" width="10" style="61"/>
    <col min="11521" max="11521" width="54.75" style="61" customWidth="1"/>
    <col min="11522" max="11523" width="21.125" style="61" customWidth="1"/>
    <col min="11524" max="11776" width="10" style="61"/>
    <col min="11777" max="11777" width="54.75" style="61" customWidth="1"/>
    <col min="11778" max="11779" width="21.125" style="61" customWidth="1"/>
    <col min="11780" max="12032" width="10" style="61"/>
    <col min="12033" max="12033" width="54.75" style="61" customWidth="1"/>
    <col min="12034" max="12035" width="21.125" style="61" customWidth="1"/>
    <col min="12036" max="12288" width="10" style="61"/>
    <col min="12289" max="12289" width="54.75" style="61" customWidth="1"/>
    <col min="12290" max="12291" width="21.125" style="61" customWidth="1"/>
    <col min="12292" max="12544" width="10" style="61"/>
    <col min="12545" max="12545" width="54.75" style="61" customWidth="1"/>
    <col min="12546" max="12547" width="21.125" style="61" customWidth="1"/>
    <col min="12548" max="12800" width="10" style="61"/>
    <col min="12801" max="12801" width="54.75" style="61" customWidth="1"/>
    <col min="12802" max="12803" width="21.125" style="61" customWidth="1"/>
    <col min="12804" max="13056" width="10" style="61"/>
    <col min="13057" max="13057" width="54.75" style="61" customWidth="1"/>
    <col min="13058" max="13059" width="21.125" style="61" customWidth="1"/>
    <col min="13060" max="13312" width="10" style="61"/>
    <col min="13313" max="13313" width="54.75" style="61" customWidth="1"/>
    <col min="13314" max="13315" width="21.125" style="61" customWidth="1"/>
    <col min="13316" max="13568" width="10" style="61"/>
    <col min="13569" max="13569" width="54.75" style="61" customWidth="1"/>
    <col min="13570" max="13571" width="21.125" style="61" customWidth="1"/>
    <col min="13572" max="13824" width="10" style="61"/>
    <col min="13825" max="13825" width="54.75" style="61" customWidth="1"/>
    <col min="13826" max="13827" width="21.125" style="61" customWidth="1"/>
    <col min="13828" max="14080" width="10" style="61"/>
    <col min="14081" max="14081" width="54.75" style="61" customWidth="1"/>
    <col min="14082" max="14083" width="21.125" style="61" customWidth="1"/>
    <col min="14084" max="14336" width="10" style="61"/>
    <col min="14337" max="14337" width="54.75" style="61" customWidth="1"/>
    <col min="14338" max="14339" width="21.125" style="61" customWidth="1"/>
    <col min="14340" max="14592" width="10" style="61"/>
    <col min="14593" max="14593" width="54.75" style="61" customWidth="1"/>
    <col min="14594" max="14595" width="21.125" style="61" customWidth="1"/>
    <col min="14596" max="14848" width="10" style="61"/>
    <col min="14849" max="14849" width="54.75" style="61" customWidth="1"/>
    <col min="14850" max="14851" width="21.125" style="61" customWidth="1"/>
    <col min="14852" max="15104" width="10" style="61"/>
    <col min="15105" max="15105" width="54.75" style="61" customWidth="1"/>
    <col min="15106" max="15107" width="21.125" style="61" customWidth="1"/>
    <col min="15108" max="15360" width="10" style="61"/>
    <col min="15361" max="15361" width="54.75" style="61" customWidth="1"/>
    <col min="15362" max="15363" width="21.125" style="61" customWidth="1"/>
    <col min="15364" max="15616" width="10" style="61"/>
    <col min="15617" max="15617" width="54.75" style="61" customWidth="1"/>
    <col min="15618" max="15619" width="21.125" style="61" customWidth="1"/>
    <col min="15620" max="15872" width="10" style="61"/>
    <col min="15873" max="15873" width="54.75" style="61" customWidth="1"/>
    <col min="15874" max="15875" width="21.125" style="61" customWidth="1"/>
    <col min="15876" max="16128" width="10" style="61"/>
    <col min="16129" max="16129" width="54.75" style="61" customWidth="1"/>
    <col min="16130" max="16131" width="21.125" style="61" customWidth="1"/>
    <col min="16132" max="16384" width="10" style="61"/>
  </cols>
  <sheetData>
    <row r="1" spans="1:3" s="118" customFormat="1" ht="26.25" customHeight="1">
      <c r="A1" s="119" t="s">
        <v>1560</v>
      </c>
    </row>
    <row r="2" spans="1:3" s="63" customFormat="1" ht="44.25" customHeight="1">
      <c r="A2" s="690" t="s">
        <v>1659</v>
      </c>
      <c r="B2" s="690"/>
      <c r="C2" s="690"/>
    </row>
    <row r="3" spans="1:3" ht="14.25" customHeight="1" thickBot="1">
      <c r="A3" s="402"/>
      <c r="B3" s="402"/>
      <c r="C3" s="62" t="s">
        <v>207</v>
      </c>
    </row>
    <row r="4" spans="1:3" ht="30" customHeight="1">
      <c r="A4" s="364" t="s">
        <v>210</v>
      </c>
      <c r="B4" s="365" t="s">
        <v>209</v>
      </c>
      <c r="C4" s="366" t="s">
        <v>208</v>
      </c>
    </row>
    <row r="5" spans="1:3" ht="30" customHeight="1">
      <c r="A5" s="367" t="s">
        <v>1521</v>
      </c>
      <c r="B5" s="475"/>
      <c r="C5" s="368">
        <v>71.37</v>
      </c>
    </row>
    <row r="6" spans="1:3" ht="30" customHeight="1">
      <c r="A6" s="367" t="s">
        <v>1522</v>
      </c>
      <c r="B6" s="475"/>
      <c r="C6" s="368">
        <v>74.099999999999994</v>
      </c>
    </row>
    <row r="7" spans="1:3" ht="30" customHeight="1">
      <c r="A7" s="367" t="s">
        <v>1523</v>
      </c>
      <c r="B7" s="208">
        <v>23.85</v>
      </c>
      <c r="C7" s="368">
        <v>23.85</v>
      </c>
    </row>
    <row r="8" spans="1:3" ht="30" customHeight="1">
      <c r="A8" s="367" t="s">
        <v>1524</v>
      </c>
      <c r="B8" s="208">
        <v>21.39</v>
      </c>
      <c r="C8" s="368">
        <v>21.39</v>
      </c>
    </row>
    <row r="9" spans="1:3" ht="30" customHeight="1">
      <c r="A9" s="367" t="s">
        <v>1680</v>
      </c>
      <c r="B9" s="475"/>
      <c r="C9" s="476">
        <v>74</v>
      </c>
    </row>
    <row r="10" spans="1:3" ht="30" customHeight="1" thickBot="1">
      <c r="A10" s="369" t="s">
        <v>1525</v>
      </c>
      <c r="B10" s="370"/>
      <c r="C10" s="371"/>
    </row>
  </sheetData>
  <mergeCells count="1">
    <mergeCell ref="A2:C2"/>
  </mergeCells>
  <phoneticPr fontId="1" type="noConversion"/>
  <printOptions horizontalCentered="1"/>
  <pageMargins left="0.39370078740157483" right="0.39370078740157483" top="0.51181102362204722" bottom="0.39370078740157483" header="0" footer="0"/>
  <pageSetup paperSize="9" firstPageNumber="80" orientation="portrait" useFirstPageNumber="1" r:id="rId1"/>
  <headerFoot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A3" sqref="A3"/>
    </sheetView>
  </sheetViews>
  <sheetFormatPr defaultColWidth="10" defaultRowHeight="13.5"/>
  <cols>
    <col min="1" max="1" width="49" style="61" customWidth="1"/>
    <col min="2" max="3" width="18.375" style="61" customWidth="1"/>
    <col min="4" max="4" width="9.75" style="61" customWidth="1"/>
    <col min="5" max="256" width="10" style="61"/>
    <col min="257" max="257" width="49" style="61" customWidth="1"/>
    <col min="258" max="259" width="23.25" style="61" customWidth="1"/>
    <col min="260" max="260" width="9.75" style="61" customWidth="1"/>
    <col min="261" max="512" width="10" style="61"/>
    <col min="513" max="513" width="49" style="61" customWidth="1"/>
    <col min="514" max="515" width="23.25" style="61" customWidth="1"/>
    <col min="516" max="516" width="9.75" style="61" customWidth="1"/>
    <col min="517" max="768" width="10" style="61"/>
    <col min="769" max="769" width="49" style="61" customWidth="1"/>
    <col min="770" max="771" width="23.25" style="61" customWidth="1"/>
    <col min="772" max="772" width="9.75" style="61" customWidth="1"/>
    <col min="773" max="1024" width="10" style="61"/>
    <col min="1025" max="1025" width="49" style="61" customWidth="1"/>
    <col min="1026" max="1027" width="23.25" style="61" customWidth="1"/>
    <col min="1028" max="1028" width="9.75" style="61" customWidth="1"/>
    <col min="1029" max="1280" width="10" style="61"/>
    <col min="1281" max="1281" width="49" style="61" customWidth="1"/>
    <col min="1282" max="1283" width="23.25" style="61" customWidth="1"/>
    <col min="1284" max="1284" width="9.75" style="61" customWidth="1"/>
    <col min="1285" max="1536" width="10" style="61"/>
    <col min="1537" max="1537" width="49" style="61" customWidth="1"/>
    <col min="1538" max="1539" width="23.25" style="61" customWidth="1"/>
    <col min="1540" max="1540" width="9.75" style="61" customWidth="1"/>
    <col min="1541" max="1792" width="10" style="61"/>
    <col min="1793" max="1793" width="49" style="61" customWidth="1"/>
    <col min="1794" max="1795" width="23.25" style="61" customWidth="1"/>
    <col min="1796" max="1796" width="9.75" style="61" customWidth="1"/>
    <col min="1797" max="2048" width="10" style="61"/>
    <col min="2049" max="2049" width="49" style="61" customWidth="1"/>
    <col min="2050" max="2051" width="23.25" style="61" customWidth="1"/>
    <col min="2052" max="2052" width="9.75" style="61" customWidth="1"/>
    <col min="2053" max="2304" width="10" style="61"/>
    <col min="2305" max="2305" width="49" style="61" customWidth="1"/>
    <col min="2306" max="2307" width="23.25" style="61" customWidth="1"/>
    <col min="2308" max="2308" width="9.75" style="61" customWidth="1"/>
    <col min="2309" max="2560" width="10" style="61"/>
    <col min="2561" max="2561" width="49" style="61" customWidth="1"/>
    <col min="2562" max="2563" width="23.25" style="61" customWidth="1"/>
    <col min="2564" max="2564" width="9.75" style="61" customWidth="1"/>
    <col min="2565" max="2816" width="10" style="61"/>
    <col min="2817" max="2817" width="49" style="61" customWidth="1"/>
    <col min="2818" max="2819" width="23.25" style="61" customWidth="1"/>
    <col min="2820" max="2820" width="9.75" style="61" customWidth="1"/>
    <col min="2821" max="3072" width="10" style="61"/>
    <col min="3073" max="3073" width="49" style="61" customWidth="1"/>
    <col min="3074" max="3075" width="23.25" style="61" customWidth="1"/>
    <col min="3076" max="3076" width="9.75" style="61" customWidth="1"/>
    <col min="3077" max="3328" width="10" style="61"/>
    <col min="3329" max="3329" width="49" style="61" customWidth="1"/>
    <col min="3330" max="3331" width="23.25" style="61" customWidth="1"/>
    <col min="3332" max="3332" width="9.75" style="61" customWidth="1"/>
    <col min="3333" max="3584" width="10" style="61"/>
    <col min="3585" max="3585" width="49" style="61" customWidth="1"/>
    <col min="3586" max="3587" width="23.25" style="61" customWidth="1"/>
    <col min="3588" max="3588" width="9.75" style="61" customWidth="1"/>
    <col min="3589" max="3840" width="10" style="61"/>
    <col min="3841" max="3841" width="49" style="61" customWidth="1"/>
    <col min="3842" max="3843" width="23.25" style="61" customWidth="1"/>
    <col min="3844" max="3844" width="9.75" style="61" customWidth="1"/>
    <col min="3845" max="4096" width="10" style="61"/>
    <col min="4097" max="4097" width="49" style="61" customWidth="1"/>
    <col min="4098" max="4099" width="23.25" style="61" customWidth="1"/>
    <col min="4100" max="4100" width="9.75" style="61" customWidth="1"/>
    <col min="4101" max="4352" width="10" style="61"/>
    <col min="4353" max="4353" width="49" style="61" customWidth="1"/>
    <col min="4354" max="4355" width="23.25" style="61" customWidth="1"/>
    <col min="4356" max="4356" width="9.75" style="61" customWidth="1"/>
    <col min="4357" max="4608" width="10" style="61"/>
    <col min="4609" max="4609" width="49" style="61" customWidth="1"/>
    <col min="4610" max="4611" width="23.25" style="61" customWidth="1"/>
    <col min="4612" max="4612" width="9.75" style="61" customWidth="1"/>
    <col min="4613" max="4864" width="10" style="61"/>
    <col min="4865" max="4865" width="49" style="61" customWidth="1"/>
    <col min="4866" max="4867" width="23.25" style="61" customWidth="1"/>
    <col min="4868" max="4868" width="9.75" style="61" customWidth="1"/>
    <col min="4869" max="5120" width="10" style="61"/>
    <col min="5121" max="5121" width="49" style="61" customWidth="1"/>
    <col min="5122" max="5123" width="23.25" style="61" customWidth="1"/>
    <col min="5124" max="5124" width="9.75" style="61" customWidth="1"/>
    <col min="5125" max="5376" width="10" style="61"/>
    <col min="5377" max="5377" width="49" style="61" customWidth="1"/>
    <col min="5378" max="5379" width="23.25" style="61" customWidth="1"/>
    <col min="5380" max="5380" width="9.75" style="61" customWidth="1"/>
    <col min="5381" max="5632" width="10" style="61"/>
    <col min="5633" max="5633" width="49" style="61" customWidth="1"/>
    <col min="5634" max="5635" width="23.25" style="61" customWidth="1"/>
    <col min="5636" max="5636" width="9.75" style="61" customWidth="1"/>
    <col min="5637" max="5888" width="10" style="61"/>
    <col min="5889" max="5889" width="49" style="61" customWidth="1"/>
    <col min="5890" max="5891" width="23.25" style="61" customWidth="1"/>
    <col min="5892" max="5892" width="9.75" style="61" customWidth="1"/>
    <col min="5893" max="6144" width="10" style="61"/>
    <col min="6145" max="6145" width="49" style="61" customWidth="1"/>
    <col min="6146" max="6147" width="23.25" style="61" customWidth="1"/>
    <col min="6148" max="6148" width="9.75" style="61" customWidth="1"/>
    <col min="6149" max="6400" width="10" style="61"/>
    <col min="6401" max="6401" width="49" style="61" customWidth="1"/>
    <col min="6402" max="6403" width="23.25" style="61" customWidth="1"/>
    <col min="6404" max="6404" width="9.75" style="61" customWidth="1"/>
    <col min="6405" max="6656" width="10" style="61"/>
    <col min="6657" max="6657" width="49" style="61" customWidth="1"/>
    <col min="6658" max="6659" width="23.25" style="61" customWidth="1"/>
    <col min="6660" max="6660" width="9.75" style="61" customWidth="1"/>
    <col min="6661" max="6912" width="10" style="61"/>
    <col min="6913" max="6913" width="49" style="61" customWidth="1"/>
    <col min="6914" max="6915" width="23.25" style="61" customWidth="1"/>
    <col min="6916" max="6916" width="9.75" style="61" customWidth="1"/>
    <col min="6917" max="7168" width="10" style="61"/>
    <col min="7169" max="7169" width="49" style="61" customWidth="1"/>
    <col min="7170" max="7171" width="23.25" style="61" customWidth="1"/>
    <col min="7172" max="7172" width="9.75" style="61" customWidth="1"/>
    <col min="7173" max="7424" width="10" style="61"/>
    <col min="7425" max="7425" width="49" style="61" customWidth="1"/>
    <col min="7426" max="7427" width="23.25" style="61" customWidth="1"/>
    <col min="7428" max="7428" width="9.75" style="61" customWidth="1"/>
    <col min="7429" max="7680" width="10" style="61"/>
    <col min="7681" max="7681" width="49" style="61" customWidth="1"/>
    <col min="7682" max="7683" width="23.25" style="61" customWidth="1"/>
    <col min="7684" max="7684" width="9.75" style="61" customWidth="1"/>
    <col min="7685" max="7936" width="10" style="61"/>
    <col min="7937" max="7937" width="49" style="61" customWidth="1"/>
    <col min="7938" max="7939" width="23.25" style="61" customWidth="1"/>
    <col min="7940" max="7940" width="9.75" style="61" customWidth="1"/>
    <col min="7941" max="8192" width="10" style="61"/>
    <col min="8193" max="8193" width="49" style="61" customWidth="1"/>
    <col min="8194" max="8195" width="23.25" style="61" customWidth="1"/>
    <col min="8196" max="8196" width="9.75" style="61" customWidth="1"/>
    <col min="8197" max="8448" width="10" style="61"/>
    <col min="8449" max="8449" width="49" style="61" customWidth="1"/>
    <col min="8450" max="8451" width="23.25" style="61" customWidth="1"/>
    <col min="8452" max="8452" width="9.75" style="61" customWidth="1"/>
    <col min="8453" max="8704" width="10" style="61"/>
    <col min="8705" max="8705" width="49" style="61" customWidth="1"/>
    <col min="8706" max="8707" width="23.25" style="61" customWidth="1"/>
    <col min="8708" max="8708" width="9.75" style="61" customWidth="1"/>
    <col min="8709" max="8960" width="10" style="61"/>
    <col min="8961" max="8961" width="49" style="61" customWidth="1"/>
    <col min="8962" max="8963" width="23.25" style="61" customWidth="1"/>
    <col min="8964" max="8964" width="9.75" style="61" customWidth="1"/>
    <col min="8965" max="9216" width="10" style="61"/>
    <col min="9217" max="9217" width="49" style="61" customWidth="1"/>
    <col min="9218" max="9219" width="23.25" style="61" customWidth="1"/>
    <col min="9220" max="9220" width="9.75" style="61" customWidth="1"/>
    <col min="9221" max="9472" width="10" style="61"/>
    <col min="9473" max="9473" width="49" style="61" customWidth="1"/>
    <col min="9474" max="9475" width="23.25" style="61" customWidth="1"/>
    <col min="9476" max="9476" width="9.75" style="61" customWidth="1"/>
    <col min="9477" max="9728" width="10" style="61"/>
    <col min="9729" max="9729" width="49" style="61" customWidth="1"/>
    <col min="9730" max="9731" width="23.25" style="61" customWidth="1"/>
    <col min="9732" max="9732" width="9.75" style="61" customWidth="1"/>
    <col min="9733" max="9984" width="10" style="61"/>
    <col min="9985" max="9985" width="49" style="61" customWidth="1"/>
    <col min="9986" max="9987" width="23.25" style="61" customWidth="1"/>
    <col min="9988" max="9988" width="9.75" style="61" customWidth="1"/>
    <col min="9989" max="10240" width="10" style="61"/>
    <col min="10241" max="10241" width="49" style="61" customWidth="1"/>
    <col min="10242" max="10243" width="23.25" style="61" customWidth="1"/>
    <col min="10244" max="10244" width="9.75" style="61" customWidth="1"/>
    <col min="10245" max="10496" width="10" style="61"/>
    <col min="10497" max="10497" width="49" style="61" customWidth="1"/>
    <col min="10498" max="10499" width="23.25" style="61" customWidth="1"/>
    <col min="10500" max="10500" width="9.75" style="61" customWidth="1"/>
    <col min="10501" max="10752" width="10" style="61"/>
    <col min="10753" max="10753" width="49" style="61" customWidth="1"/>
    <col min="10754" max="10755" width="23.25" style="61" customWidth="1"/>
    <col min="10756" max="10756" width="9.75" style="61" customWidth="1"/>
    <col min="10757" max="11008" width="10" style="61"/>
    <col min="11009" max="11009" width="49" style="61" customWidth="1"/>
    <col min="11010" max="11011" width="23.25" style="61" customWidth="1"/>
    <col min="11012" max="11012" width="9.75" style="61" customWidth="1"/>
    <col min="11013" max="11264" width="10" style="61"/>
    <col min="11265" max="11265" width="49" style="61" customWidth="1"/>
    <col min="11266" max="11267" width="23.25" style="61" customWidth="1"/>
    <col min="11268" max="11268" width="9.75" style="61" customWidth="1"/>
    <col min="11269" max="11520" width="10" style="61"/>
    <col min="11521" max="11521" width="49" style="61" customWidth="1"/>
    <col min="11522" max="11523" width="23.25" style="61" customWidth="1"/>
    <col min="11524" max="11524" width="9.75" style="61" customWidth="1"/>
    <col min="11525" max="11776" width="10" style="61"/>
    <col min="11777" max="11777" width="49" style="61" customWidth="1"/>
    <col min="11778" max="11779" width="23.25" style="61" customWidth="1"/>
    <col min="11780" max="11780" width="9.75" style="61" customWidth="1"/>
    <col min="11781" max="12032" width="10" style="61"/>
    <col min="12033" max="12033" width="49" style="61" customWidth="1"/>
    <col min="12034" max="12035" width="23.25" style="61" customWidth="1"/>
    <col min="12036" max="12036" width="9.75" style="61" customWidth="1"/>
    <col min="12037" max="12288" width="10" style="61"/>
    <col min="12289" max="12289" width="49" style="61" customWidth="1"/>
    <col min="12290" max="12291" width="23.25" style="61" customWidth="1"/>
    <col min="12292" max="12292" width="9.75" style="61" customWidth="1"/>
    <col min="12293" max="12544" width="10" style="61"/>
    <col min="12545" max="12545" width="49" style="61" customWidth="1"/>
    <col min="12546" max="12547" width="23.25" style="61" customWidth="1"/>
    <col min="12548" max="12548" width="9.75" style="61" customWidth="1"/>
    <col min="12549" max="12800" width="10" style="61"/>
    <col min="12801" max="12801" width="49" style="61" customWidth="1"/>
    <col min="12802" max="12803" width="23.25" style="61" customWidth="1"/>
    <col min="12804" max="12804" width="9.75" style="61" customWidth="1"/>
    <col min="12805" max="13056" width="10" style="61"/>
    <col min="13057" max="13057" width="49" style="61" customWidth="1"/>
    <col min="13058" max="13059" width="23.25" style="61" customWidth="1"/>
    <col min="13060" max="13060" width="9.75" style="61" customWidth="1"/>
    <col min="13061" max="13312" width="10" style="61"/>
    <col min="13313" max="13313" width="49" style="61" customWidth="1"/>
    <col min="13314" max="13315" width="23.25" style="61" customWidth="1"/>
    <col min="13316" max="13316" width="9.75" style="61" customWidth="1"/>
    <col min="13317" max="13568" width="10" style="61"/>
    <col min="13569" max="13569" width="49" style="61" customWidth="1"/>
    <col min="13570" max="13571" width="23.25" style="61" customWidth="1"/>
    <col min="13572" max="13572" width="9.75" style="61" customWidth="1"/>
    <col min="13573" max="13824" width="10" style="61"/>
    <col min="13825" max="13825" width="49" style="61" customWidth="1"/>
    <col min="13826" max="13827" width="23.25" style="61" customWidth="1"/>
    <col min="13828" max="13828" width="9.75" style="61" customWidth="1"/>
    <col min="13829" max="14080" width="10" style="61"/>
    <col min="14081" max="14081" width="49" style="61" customWidth="1"/>
    <col min="14082" max="14083" width="23.25" style="61" customWidth="1"/>
    <col min="14084" max="14084" width="9.75" style="61" customWidth="1"/>
    <col min="14085" max="14336" width="10" style="61"/>
    <col min="14337" max="14337" width="49" style="61" customWidth="1"/>
    <col min="14338" max="14339" width="23.25" style="61" customWidth="1"/>
    <col min="14340" max="14340" width="9.75" style="61" customWidth="1"/>
    <col min="14341" max="14592" width="10" style="61"/>
    <col min="14593" max="14593" width="49" style="61" customWidth="1"/>
    <col min="14594" max="14595" width="23.25" style="61" customWidth="1"/>
    <col min="14596" max="14596" width="9.75" style="61" customWidth="1"/>
    <col min="14597" max="14848" width="10" style="61"/>
    <col min="14849" max="14849" width="49" style="61" customWidth="1"/>
    <col min="14850" max="14851" width="23.25" style="61" customWidth="1"/>
    <col min="14852" max="14852" width="9.75" style="61" customWidth="1"/>
    <col min="14853" max="15104" width="10" style="61"/>
    <col min="15105" max="15105" width="49" style="61" customWidth="1"/>
    <col min="15106" max="15107" width="23.25" style="61" customWidth="1"/>
    <col min="15108" max="15108" width="9.75" style="61" customWidth="1"/>
    <col min="15109" max="15360" width="10" style="61"/>
    <col min="15361" max="15361" width="49" style="61" customWidth="1"/>
    <col min="15362" max="15363" width="23.25" style="61" customWidth="1"/>
    <col min="15364" max="15364" width="9.75" style="61" customWidth="1"/>
    <col min="15365" max="15616" width="10" style="61"/>
    <col min="15617" max="15617" width="49" style="61" customWidth="1"/>
    <col min="15618" max="15619" width="23.25" style="61" customWidth="1"/>
    <col min="15620" max="15620" width="9.75" style="61" customWidth="1"/>
    <col min="15621" max="15872" width="10" style="61"/>
    <col min="15873" max="15873" width="49" style="61" customWidth="1"/>
    <col min="15874" max="15875" width="23.25" style="61" customWidth="1"/>
    <col min="15876" max="15876" width="9.75" style="61" customWidth="1"/>
    <col min="15877" max="16128" width="10" style="61"/>
    <col min="16129" max="16129" width="49" style="61" customWidth="1"/>
    <col min="16130" max="16131" width="23.25" style="61" customWidth="1"/>
    <col min="16132" max="16132" width="9.75" style="61" customWidth="1"/>
    <col min="16133" max="16384" width="10" style="61"/>
  </cols>
  <sheetData>
    <row r="1" spans="1:3" s="64" customFormat="1" ht="18" customHeight="1">
      <c r="A1" s="119" t="s">
        <v>1561</v>
      </c>
    </row>
    <row r="2" spans="1:3" s="63" customFormat="1" ht="48" customHeight="1">
      <c r="A2" s="690" t="s">
        <v>1660</v>
      </c>
      <c r="B2" s="690"/>
      <c r="C2" s="690"/>
    </row>
    <row r="3" spans="1:3" ht="33" customHeight="1" thickBot="1">
      <c r="A3" s="402"/>
      <c r="B3" s="402"/>
      <c r="C3" s="62" t="s">
        <v>207</v>
      </c>
    </row>
    <row r="4" spans="1:3" ht="30" customHeight="1">
      <c r="A4" s="364" t="s">
        <v>210</v>
      </c>
      <c r="B4" s="365" t="s">
        <v>209</v>
      </c>
      <c r="C4" s="366" t="s">
        <v>208</v>
      </c>
    </row>
    <row r="5" spans="1:3" ht="30" customHeight="1">
      <c r="A5" s="367" t="s">
        <v>1526</v>
      </c>
      <c r="B5" s="208"/>
      <c r="C5" s="368">
        <v>116.3</v>
      </c>
    </row>
    <row r="6" spans="1:3" ht="30" customHeight="1">
      <c r="A6" s="367" t="s">
        <v>1527</v>
      </c>
      <c r="B6" s="208"/>
      <c r="C6" s="368">
        <v>134.30000000000001</v>
      </c>
    </row>
    <row r="7" spans="1:3" ht="30" customHeight="1">
      <c r="A7" s="367" t="s">
        <v>1528</v>
      </c>
      <c r="B7" s="475">
        <v>18.079999999999998</v>
      </c>
      <c r="C7" s="477">
        <v>18.079999999999998</v>
      </c>
    </row>
    <row r="8" spans="1:3" ht="30" customHeight="1">
      <c r="A8" s="367" t="s">
        <v>1529</v>
      </c>
      <c r="B8" s="475">
        <v>0.08</v>
      </c>
      <c r="C8" s="477">
        <v>0.08</v>
      </c>
    </row>
    <row r="9" spans="1:3" ht="30" customHeight="1">
      <c r="A9" s="367" t="s">
        <v>1679</v>
      </c>
      <c r="B9" s="207"/>
      <c r="C9" s="368">
        <v>134.30000000000001</v>
      </c>
    </row>
    <row r="10" spans="1:3" ht="30" customHeight="1">
      <c r="A10" s="367" t="s">
        <v>1530</v>
      </c>
      <c r="B10" s="207"/>
      <c r="C10" s="640">
        <v>15</v>
      </c>
    </row>
    <row r="11" spans="1:3" ht="30" customHeight="1" thickBot="1">
      <c r="A11" s="369" t="s">
        <v>1531</v>
      </c>
      <c r="B11" s="370"/>
      <c r="C11" s="371"/>
    </row>
    <row r="12" spans="1:3" ht="63" customHeight="1">
      <c r="A12" s="691" t="s">
        <v>1532</v>
      </c>
      <c r="B12" s="691"/>
      <c r="C12" s="691"/>
    </row>
  </sheetData>
  <mergeCells count="2">
    <mergeCell ref="A2:C2"/>
    <mergeCell ref="A12:C12"/>
  </mergeCells>
  <phoneticPr fontId="1" type="noConversion"/>
  <printOptions horizontalCentered="1"/>
  <pageMargins left="0.39370078740157483" right="0.39370078740157483" top="0.51181102362204722" bottom="0.39370078740157483" header="0" footer="0"/>
  <pageSetup paperSize="9" firstPageNumber="81" orientation="portrait" useFirstPageNumber="1" r:id="rId1"/>
  <headerFoot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pane ySplit="4" topLeftCell="A17" activePane="bottomLeft" state="frozen"/>
      <selection activeCell="E61" sqref="E61"/>
      <selection pane="bottomLeft"/>
    </sheetView>
  </sheetViews>
  <sheetFormatPr defaultColWidth="10" defaultRowHeight="13.5"/>
  <cols>
    <col min="1" max="1" width="33.375" style="61" customWidth="1"/>
    <col min="2" max="4" width="15.125" style="61" customWidth="1"/>
    <col min="5" max="5" width="9.75" style="61" customWidth="1"/>
    <col min="6" max="256" width="10" style="61"/>
    <col min="257" max="257" width="33.375" style="61" customWidth="1"/>
    <col min="258" max="258" width="16.75" style="61" customWidth="1"/>
    <col min="259" max="260" width="21" style="61" customWidth="1"/>
    <col min="261" max="261" width="9.75" style="61" customWidth="1"/>
    <col min="262" max="512" width="10" style="61"/>
    <col min="513" max="513" width="33.375" style="61" customWidth="1"/>
    <col min="514" max="514" width="16.75" style="61" customWidth="1"/>
    <col min="515" max="516" width="21" style="61" customWidth="1"/>
    <col min="517" max="517" width="9.75" style="61" customWidth="1"/>
    <col min="518" max="768" width="10" style="61"/>
    <col min="769" max="769" width="33.375" style="61" customWidth="1"/>
    <col min="770" max="770" width="16.75" style="61" customWidth="1"/>
    <col min="771" max="772" width="21" style="61" customWidth="1"/>
    <col min="773" max="773" width="9.75" style="61" customWidth="1"/>
    <col min="774" max="1024" width="10" style="61"/>
    <col min="1025" max="1025" width="33.375" style="61" customWidth="1"/>
    <col min="1026" max="1026" width="16.75" style="61" customWidth="1"/>
    <col min="1027" max="1028" width="21" style="61" customWidth="1"/>
    <col min="1029" max="1029" width="9.75" style="61" customWidth="1"/>
    <col min="1030" max="1280" width="10" style="61"/>
    <col min="1281" max="1281" width="33.375" style="61" customWidth="1"/>
    <col min="1282" max="1282" width="16.75" style="61" customWidth="1"/>
    <col min="1283" max="1284" width="21" style="61" customWidth="1"/>
    <col min="1285" max="1285" width="9.75" style="61" customWidth="1"/>
    <col min="1286" max="1536" width="10" style="61"/>
    <col min="1537" max="1537" width="33.375" style="61" customWidth="1"/>
    <col min="1538" max="1538" width="16.75" style="61" customWidth="1"/>
    <col min="1539" max="1540" width="21" style="61" customWidth="1"/>
    <col min="1541" max="1541" width="9.75" style="61" customWidth="1"/>
    <col min="1542" max="1792" width="10" style="61"/>
    <col min="1793" max="1793" width="33.375" style="61" customWidth="1"/>
    <col min="1794" max="1794" width="16.75" style="61" customWidth="1"/>
    <col min="1795" max="1796" width="21" style="61" customWidth="1"/>
    <col min="1797" max="1797" width="9.75" style="61" customWidth="1"/>
    <col min="1798" max="2048" width="10" style="61"/>
    <col min="2049" max="2049" width="33.375" style="61" customWidth="1"/>
    <col min="2050" max="2050" width="16.75" style="61" customWidth="1"/>
    <col min="2051" max="2052" width="21" style="61" customWidth="1"/>
    <col min="2053" max="2053" width="9.75" style="61" customWidth="1"/>
    <col min="2054" max="2304" width="10" style="61"/>
    <col min="2305" max="2305" width="33.375" style="61" customWidth="1"/>
    <col min="2306" max="2306" width="16.75" style="61" customWidth="1"/>
    <col min="2307" max="2308" width="21" style="61" customWidth="1"/>
    <col min="2309" max="2309" width="9.75" style="61" customWidth="1"/>
    <col min="2310" max="2560" width="10" style="61"/>
    <col min="2561" max="2561" width="33.375" style="61" customWidth="1"/>
    <col min="2562" max="2562" width="16.75" style="61" customWidth="1"/>
    <col min="2563" max="2564" width="21" style="61" customWidth="1"/>
    <col min="2565" max="2565" width="9.75" style="61" customWidth="1"/>
    <col min="2566" max="2816" width="10" style="61"/>
    <col min="2817" max="2817" width="33.375" style="61" customWidth="1"/>
    <col min="2818" max="2818" width="16.75" style="61" customWidth="1"/>
    <col min="2819" max="2820" width="21" style="61" customWidth="1"/>
    <col min="2821" max="2821" width="9.75" style="61" customWidth="1"/>
    <col min="2822" max="3072" width="10" style="61"/>
    <col min="3073" max="3073" width="33.375" style="61" customWidth="1"/>
    <col min="3074" max="3074" width="16.75" style="61" customWidth="1"/>
    <col min="3075" max="3076" width="21" style="61" customWidth="1"/>
    <col min="3077" max="3077" width="9.75" style="61" customWidth="1"/>
    <col min="3078" max="3328" width="10" style="61"/>
    <col min="3329" max="3329" width="33.375" style="61" customWidth="1"/>
    <col min="3330" max="3330" width="16.75" style="61" customWidth="1"/>
    <col min="3331" max="3332" width="21" style="61" customWidth="1"/>
    <col min="3333" max="3333" width="9.75" style="61" customWidth="1"/>
    <col min="3334" max="3584" width="10" style="61"/>
    <col min="3585" max="3585" width="33.375" style="61" customWidth="1"/>
    <col min="3586" max="3586" width="16.75" style="61" customWidth="1"/>
    <col min="3587" max="3588" width="21" style="61" customWidth="1"/>
    <col min="3589" max="3589" width="9.75" style="61" customWidth="1"/>
    <col min="3590" max="3840" width="10" style="61"/>
    <col min="3841" max="3841" width="33.375" style="61" customWidth="1"/>
    <col min="3842" max="3842" width="16.75" style="61" customWidth="1"/>
    <col min="3843" max="3844" width="21" style="61" customWidth="1"/>
    <col min="3845" max="3845" width="9.75" style="61" customWidth="1"/>
    <col min="3846" max="4096" width="10" style="61"/>
    <col min="4097" max="4097" width="33.375" style="61" customWidth="1"/>
    <col min="4098" max="4098" width="16.75" style="61" customWidth="1"/>
    <col min="4099" max="4100" width="21" style="61" customWidth="1"/>
    <col min="4101" max="4101" width="9.75" style="61" customWidth="1"/>
    <col min="4102" max="4352" width="10" style="61"/>
    <col min="4353" max="4353" width="33.375" style="61" customWidth="1"/>
    <col min="4354" max="4354" width="16.75" style="61" customWidth="1"/>
    <col min="4355" max="4356" width="21" style="61" customWidth="1"/>
    <col min="4357" max="4357" width="9.75" style="61" customWidth="1"/>
    <col min="4358" max="4608" width="10" style="61"/>
    <col min="4609" max="4609" width="33.375" style="61" customWidth="1"/>
    <col min="4610" max="4610" width="16.75" style="61" customWidth="1"/>
    <col min="4611" max="4612" width="21" style="61" customWidth="1"/>
    <col min="4613" max="4613" width="9.75" style="61" customWidth="1"/>
    <col min="4614" max="4864" width="10" style="61"/>
    <col min="4865" max="4865" width="33.375" style="61" customWidth="1"/>
    <col min="4866" max="4866" width="16.75" style="61" customWidth="1"/>
    <col min="4867" max="4868" width="21" style="61" customWidth="1"/>
    <col min="4869" max="4869" width="9.75" style="61" customWidth="1"/>
    <col min="4870" max="5120" width="10" style="61"/>
    <col min="5121" max="5121" width="33.375" style="61" customWidth="1"/>
    <col min="5122" max="5122" width="16.75" style="61" customWidth="1"/>
    <col min="5123" max="5124" width="21" style="61" customWidth="1"/>
    <col min="5125" max="5125" width="9.75" style="61" customWidth="1"/>
    <col min="5126" max="5376" width="10" style="61"/>
    <col min="5377" max="5377" width="33.375" style="61" customWidth="1"/>
    <col min="5378" max="5378" width="16.75" style="61" customWidth="1"/>
    <col min="5379" max="5380" width="21" style="61" customWidth="1"/>
    <col min="5381" max="5381" width="9.75" style="61" customWidth="1"/>
    <col min="5382" max="5632" width="10" style="61"/>
    <col min="5633" max="5633" width="33.375" style="61" customWidth="1"/>
    <col min="5634" max="5634" width="16.75" style="61" customWidth="1"/>
    <col min="5635" max="5636" width="21" style="61" customWidth="1"/>
    <col min="5637" max="5637" width="9.75" style="61" customWidth="1"/>
    <col min="5638" max="5888" width="10" style="61"/>
    <col min="5889" max="5889" width="33.375" style="61" customWidth="1"/>
    <col min="5890" max="5890" width="16.75" style="61" customWidth="1"/>
    <col min="5891" max="5892" width="21" style="61" customWidth="1"/>
    <col min="5893" max="5893" width="9.75" style="61" customWidth="1"/>
    <col min="5894" max="6144" width="10" style="61"/>
    <col min="6145" max="6145" width="33.375" style="61" customWidth="1"/>
    <col min="6146" max="6146" width="16.75" style="61" customWidth="1"/>
    <col min="6147" max="6148" width="21" style="61" customWidth="1"/>
    <col min="6149" max="6149" width="9.75" style="61" customWidth="1"/>
    <col min="6150" max="6400" width="10" style="61"/>
    <col min="6401" max="6401" width="33.375" style="61" customWidth="1"/>
    <col min="6402" max="6402" width="16.75" style="61" customWidth="1"/>
    <col min="6403" max="6404" width="21" style="61" customWidth="1"/>
    <col min="6405" max="6405" width="9.75" style="61" customWidth="1"/>
    <col min="6406" max="6656" width="10" style="61"/>
    <col min="6657" max="6657" width="33.375" style="61" customWidth="1"/>
    <col min="6658" max="6658" width="16.75" style="61" customWidth="1"/>
    <col min="6659" max="6660" width="21" style="61" customWidth="1"/>
    <col min="6661" max="6661" width="9.75" style="61" customWidth="1"/>
    <col min="6662" max="6912" width="10" style="61"/>
    <col min="6913" max="6913" width="33.375" style="61" customWidth="1"/>
    <col min="6914" max="6914" width="16.75" style="61" customWidth="1"/>
    <col min="6915" max="6916" width="21" style="61" customWidth="1"/>
    <col min="6917" max="6917" width="9.75" style="61" customWidth="1"/>
    <col min="6918" max="7168" width="10" style="61"/>
    <col min="7169" max="7169" width="33.375" style="61" customWidth="1"/>
    <col min="7170" max="7170" width="16.75" style="61" customWidth="1"/>
    <col min="7171" max="7172" width="21" style="61" customWidth="1"/>
    <col min="7173" max="7173" width="9.75" style="61" customWidth="1"/>
    <col min="7174" max="7424" width="10" style="61"/>
    <col min="7425" max="7425" width="33.375" style="61" customWidth="1"/>
    <col min="7426" max="7426" width="16.75" style="61" customWidth="1"/>
    <col min="7427" max="7428" width="21" style="61" customWidth="1"/>
    <col min="7429" max="7429" width="9.75" style="61" customWidth="1"/>
    <col min="7430" max="7680" width="10" style="61"/>
    <col min="7681" max="7681" width="33.375" style="61" customWidth="1"/>
    <col min="7682" max="7682" width="16.75" style="61" customWidth="1"/>
    <col min="7683" max="7684" width="21" style="61" customWidth="1"/>
    <col min="7685" max="7685" width="9.75" style="61" customWidth="1"/>
    <col min="7686" max="7936" width="10" style="61"/>
    <col min="7937" max="7937" width="33.375" style="61" customWidth="1"/>
    <col min="7938" max="7938" width="16.75" style="61" customWidth="1"/>
    <col min="7939" max="7940" width="21" style="61" customWidth="1"/>
    <col min="7941" max="7941" width="9.75" style="61" customWidth="1"/>
    <col min="7942" max="8192" width="10" style="61"/>
    <col min="8193" max="8193" width="33.375" style="61" customWidth="1"/>
    <col min="8194" max="8194" width="16.75" style="61" customWidth="1"/>
    <col min="8195" max="8196" width="21" style="61" customWidth="1"/>
    <col min="8197" max="8197" width="9.75" style="61" customWidth="1"/>
    <col min="8198" max="8448" width="10" style="61"/>
    <col min="8449" max="8449" width="33.375" style="61" customWidth="1"/>
    <col min="8450" max="8450" width="16.75" style="61" customWidth="1"/>
    <col min="8451" max="8452" width="21" style="61" customWidth="1"/>
    <col min="8453" max="8453" width="9.75" style="61" customWidth="1"/>
    <col min="8454" max="8704" width="10" style="61"/>
    <col min="8705" max="8705" width="33.375" style="61" customWidth="1"/>
    <col min="8706" max="8706" width="16.75" style="61" customWidth="1"/>
    <col min="8707" max="8708" width="21" style="61" customWidth="1"/>
    <col min="8709" max="8709" width="9.75" style="61" customWidth="1"/>
    <col min="8710" max="8960" width="10" style="61"/>
    <col min="8961" max="8961" width="33.375" style="61" customWidth="1"/>
    <col min="8962" max="8962" width="16.75" style="61" customWidth="1"/>
    <col min="8963" max="8964" width="21" style="61" customWidth="1"/>
    <col min="8965" max="8965" width="9.75" style="61" customWidth="1"/>
    <col min="8966" max="9216" width="10" style="61"/>
    <col min="9217" max="9217" width="33.375" style="61" customWidth="1"/>
    <col min="9218" max="9218" width="16.75" style="61" customWidth="1"/>
    <col min="9219" max="9220" width="21" style="61" customWidth="1"/>
    <col min="9221" max="9221" width="9.75" style="61" customWidth="1"/>
    <col min="9222" max="9472" width="10" style="61"/>
    <col min="9473" max="9473" width="33.375" style="61" customWidth="1"/>
    <col min="9474" max="9474" width="16.75" style="61" customWidth="1"/>
    <col min="9475" max="9476" width="21" style="61" customWidth="1"/>
    <col min="9477" max="9477" width="9.75" style="61" customWidth="1"/>
    <col min="9478" max="9728" width="10" style="61"/>
    <col min="9729" max="9729" width="33.375" style="61" customWidth="1"/>
    <col min="9730" max="9730" width="16.75" style="61" customWidth="1"/>
    <col min="9731" max="9732" width="21" style="61" customWidth="1"/>
    <col min="9733" max="9733" width="9.75" style="61" customWidth="1"/>
    <col min="9734" max="9984" width="10" style="61"/>
    <col min="9985" max="9985" width="33.375" style="61" customWidth="1"/>
    <col min="9986" max="9986" width="16.75" style="61" customWidth="1"/>
    <col min="9987" max="9988" width="21" style="61" customWidth="1"/>
    <col min="9989" max="9989" width="9.75" style="61" customWidth="1"/>
    <col min="9990" max="10240" width="10" style="61"/>
    <col min="10241" max="10241" width="33.375" style="61" customWidth="1"/>
    <col min="10242" max="10242" width="16.75" style="61" customWidth="1"/>
    <col min="10243" max="10244" width="21" style="61" customWidth="1"/>
    <col min="10245" max="10245" width="9.75" style="61" customWidth="1"/>
    <col min="10246" max="10496" width="10" style="61"/>
    <col min="10497" max="10497" width="33.375" style="61" customWidth="1"/>
    <col min="10498" max="10498" width="16.75" style="61" customWidth="1"/>
    <col min="10499" max="10500" width="21" style="61" customWidth="1"/>
    <col min="10501" max="10501" width="9.75" style="61" customWidth="1"/>
    <col min="10502" max="10752" width="10" style="61"/>
    <col min="10753" max="10753" width="33.375" style="61" customWidth="1"/>
    <col min="10754" max="10754" width="16.75" style="61" customWidth="1"/>
    <col min="10755" max="10756" width="21" style="61" customWidth="1"/>
    <col min="10757" max="10757" width="9.75" style="61" customWidth="1"/>
    <col min="10758" max="11008" width="10" style="61"/>
    <col min="11009" max="11009" width="33.375" style="61" customWidth="1"/>
    <col min="11010" max="11010" width="16.75" style="61" customWidth="1"/>
    <col min="11011" max="11012" width="21" style="61" customWidth="1"/>
    <col min="11013" max="11013" width="9.75" style="61" customWidth="1"/>
    <col min="11014" max="11264" width="10" style="61"/>
    <col min="11265" max="11265" width="33.375" style="61" customWidth="1"/>
    <col min="11266" max="11266" width="16.75" style="61" customWidth="1"/>
    <col min="11267" max="11268" width="21" style="61" customWidth="1"/>
    <col min="11269" max="11269" width="9.75" style="61" customWidth="1"/>
    <col min="11270" max="11520" width="10" style="61"/>
    <col min="11521" max="11521" width="33.375" style="61" customWidth="1"/>
    <col min="11522" max="11522" width="16.75" style="61" customWidth="1"/>
    <col min="11523" max="11524" width="21" style="61" customWidth="1"/>
    <col min="11525" max="11525" width="9.75" style="61" customWidth="1"/>
    <col min="11526" max="11776" width="10" style="61"/>
    <col min="11777" max="11777" width="33.375" style="61" customWidth="1"/>
    <col min="11778" max="11778" width="16.75" style="61" customWidth="1"/>
    <col min="11779" max="11780" width="21" style="61" customWidth="1"/>
    <col min="11781" max="11781" width="9.75" style="61" customWidth="1"/>
    <col min="11782" max="12032" width="10" style="61"/>
    <col min="12033" max="12033" width="33.375" style="61" customWidth="1"/>
    <col min="12034" max="12034" width="16.75" style="61" customWidth="1"/>
    <col min="12035" max="12036" width="21" style="61" customWidth="1"/>
    <col min="12037" max="12037" width="9.75" style="61" customWidth="1"/>
    <col min="12038" max="12288" width="10" style="61"/>
    <col min="12289" max="12289" width="33.375" style="61" customWidth="1"/>
    <col min="12290" max="12290" width="16.75" style="61" customWidth="1"/>
    <col min="12291" max="12292" width="21" style="61" customWidth="1"/>
    <col min="12293" max="12293" width="9.75" style="61" customWidth="1"/>
    <col min="12294" max="12544" width="10" style="61"/>
    <col min="12545" max="12545" width="33.375" style="61" customWidth="1"/>
    <col min="12546" max="12546" width="16.75" style="61" customWidth="1"/>
    <col min="12547" max="12548" width="21" style="61" customWidth="1"/>
    <col min="12549" max="12549" width="9.75" style="61" customWidth="1"/>
    <col min="12550" max="12800" width="10" style="61"/>
    <col min="12801" max="12801" width="33.375" style="61" customWidth="1"/>
    <col min="12802" max="12802" width="16.75" style="61" customWidth="1"/>
    <col min="12803" max="12804" width="21" style="61" customWidth="1"/>
    <col min="12805" max="12805" width="9.75" style="61" customWidth="1"/>
    <col min="12806" max="13056" width="10" style="61"/>
    <col min="13057" max="13057" width="33.375" style="61" customWidth="1"/>
    <col min="13058" max="13058" width="16.75" style="61" customWidth="1"/>
    <col min="13059" max="13060" width="21" style="61" customWidth="1"/>
    <col min="13061" max="13061" width="9.75" style="61" customWidth="1"/>
    <col min="13062" max="13312" width="10" style="61"/>
    <col min="13313" max="13313" width="33.375" style="61" customWidth="1"/>
    <col min="13314" max="13314" width="16.75" style="61" customWidth="1"/>
    <col min="13315" max="13316" width="21" style="61" customWidth="1"/>
    <col min="13317" max="13317" width="9.75" style="61" customWidth="1"/>
    <col min="13318" max="13568" width="10" style="61"/>
    <col min="13569" max="13569" width="33.375" style="61" customWidth="1"/>
    <col min="13570" max="13570" width="16.75" style="61" customWidth="1"/>
    <col min="13571" max="13572" width="21" style="61" customWidth="1"/>
    <col min="13573" max="13573" width="9.75" style="61" customWidth="1"/>
    <col min="13574" max="13824" width="10" style="61"/>
    <col min="13825" max="13825" width="33.375" style="61" customWidth="1"/>
    <col min="13826" max="13826" width="16.75" style="61" customWidth="1"/>
    <col min="13827" max="13828" width="21" style="61" customWidth="1"/>
    <col min="13829" max="13829" width="9.75" style="61" customWidth="1"/>
    <col min="13830" max="14080" width="10" style="61"/>
    <col min="14081" max="14081" width="33.375" style="61" customWidth="1"/>
    <col min="14082" max="14082" width="16.75" style="61" customWidth="1"/>
    <col min="14083" max="14084" width="21" style="61" customWidth="1"/>
    <col min="14085" max="14085" width="9.75" style="61" customWidth="1"/>
    <col min="14086" max="14336" width="10" style="61"/>
    <col min="14337" max="14337" width="33.375" style="61" customWidth="1"/>
    <col min="14338" max="14338" width="16.75" style="61" customWidth="1"/>
    <col min="14339" max="14340" width="21" style="61" customWidth="1"/>
    <col min="14341" max="14341" width="9.75" style="61" customWidth="1"/>
    <col min="14342" max="14592" width="10" style="61"/>
    <col min="14593" max="14593" width="33.375" style="61" customWidth="1"/>
    <col min="14594" max="14594" width="16.75" style="61" customWidth="1"/>
    <col min="14595" max="14596" width="21" style="61" customWidth="1"/>
    <col min="14597" max="14597" width="9.75" style="61" customWidth="1"/>
    <col min="14598" max="14848" width="10" style="61"/>
    <col min="14849" max="14849" width="33.375" style="61" customWidth="1"/>
    <col min="14850" max="14850" width="16.75" style="61" customWidth="1"/>
    <col min="14851" max="14852" width="21" style="61" customWidth="1"/>
    <col min="14853" max="14853" width="9.75" style="61" customWidth="1"/>
    <col min="14854" max="15104" width="10" style="61"/>
    <col min="15105" max="15105" width="33.375" style="61" customWidth="1"/>
    <col min="15106" max="15106" width="16.75" style="61" customWidth="1"/>
    <col min="15107" max="15108" width="21" style="61" customWidth="1"/>
    <col min="15109" max="15109" width="9.75" style="61" customWidth="1"/>
    <col min="15110" max="15360" width="10" style="61"/>
    <col min="15361" max="15361" width="33.375" style="61" customWidth="1"/>
    <col min="15362" max="15362" width="16.75" style="61" customWidth="1"/>
    <col min="15363" max="15364" width="21" style="61" customWidth="1"/>
    <col min="15365" max="15365" width="9.75" style="61" customWidth="1"/>
    <col min="15366" max="15616" width="10" style="61"/>
    <col min="15617" max="15617" width="33.375" style="61" customWidth="1"/>
    <col min="15618" max="15618" width="16.75" style="61" customWidth="1"/>
    <col min="15619" max="15620" width="21" style="61" customWidth="1"/>
    <col min="15621" max="15621" width="9.75" style="61" customWidth="1"/>
    <col min="15622" max="15872" width="10" style="61"/>
    <col min="15873" max="15873" width="33.375" style="61" customWidth="1"/>
    <col min="15874" max="15874" width="16.75" style="61" customWidth="1"/>
    <col min="15875" max="15876" width="21" style="61" customWidth="1"/>
    <col min="15877" max="15877" width="9.75" style="61" customWidth="1"/>
    <col min="15878" max="16128" width="10" style="61"/>
    <col min="16129" max="16129" width="33.375" style="61" customWidth="1"/>
    <col min="16130" max="16130" width="16.75" style="61" customWidth="1"/>
    <col min="16131" max="16132" width="21" style="61" customWidth="1"/>
    <col min="16133" max="16133" width="9.75" style="61" customWidth="1"/>
    <col min="16134" max="16384" width="10" style="61"/>
  </cols>
  <sheetData>
    <row r="1" spans="1:4" s="64" customFormat="1" ht="24" customHeight="1">
      <c r="A1" s="120" t="s">
        <v>1562</v>
      </c>
    </row>
    <row r="2" spans="1:4" s="63" customFormat="1" ht="28.7" customHeight="1">
      <c r="A2" s="685" t="s">
        <v>1661</v>
      </c>
      <c r="B2" s="685"/>
      <c r="C2" s="685"/>
      <c r="D2" s="685"/>
    </row>
    <row r="3" spans="1:4" ht="14.25" customHeight="1" thickBot="1">
      <c r="D3" s="62" t="s">
        <v>207</v>
      </c>
    </row>
    <row r="4" spans="1:4" ht="28.5" customHeight="1">
      <c r="A4" s="364" t="s">
        <v>210</v>
      </c>
      <c r="B4" s="365" t="s">
        <v>232</v>
      </c>
      <c r="C4" s="365" t="s">
        <v>1533</v>
      </c>
      <c r="D4" s="366" t="s">
        <v>231</v>
      </c>
    </row>
    <row r="5" spans="1:4" ht="28.5" customHeight="1">
      <c r="A5" s="372" t="s">
        <v>1616</v>
      </c>
      <c r="B5" s="217" t="s">
        <v>230</v>
      </c>
      <c r="C5" s="217">
        <v>41.93</v>
      </c>
      <c r="D5" s="360">
        <v>41.93</v>
      </c>
    </row>
    <row r="6" spans="1:4" ht="28.5" customHeight="1">
      <c r="A6" s="372" t="s">
        <v>214</v>
      </c>
      <c r="B6" s="217" t="s">
        <v>201</v>
      </c>
      <c r="C6" s="217">
        <v>23.85</v>
      </c>
      <c r="D6" s="360">
        <v>23.85</v>
      </c>
    </row>
    <row r="7" spans="1:4" ht="28.5" customHeight="1">
      <c r="A7" s="372" t="s">
        <v>228</v>
      </c>
      <c r="B7" s="217" t="s">
        <v>200</v>
      </c>
      <c r="C7" s="217">
        <v>21.15</v>
      </c>
      <c r="D7" s="360">
        <v>21.15</v>
      </c>
    </row>
    <row r="8" spans="1:4" ht="28.5" customHeight="1">
      <c r="A8" s="372" t="s">
        <v>212</v>
      </c>
      <c r="B8" s="217" t="s">
        <v>229</v>
      </c>
      <c r="C8" s="217">
        <v>18.079999999999998</v>
      </c>
      <c r="D8" s="360">
        <v>18.079999999999998</v>
      </c>
    </row>
    <row r="9" spans="1:4" ht="28.5" customHeight="1">
      <c r="A9" s="372" t="s">
        <v>228</v>
      </c>
      <c r="B9" s="217" t="s">
        <v>198</v>
      </c>
      <c r="C9" s="217">
        <v>0.08</v>
      </c>
      <c r="D9" s="360">
        <v>0.08</v>
      </c>
    </row>
    <row r="10" spans="1:4" ht="28.5" customHeight="1">
      <c r="A10" s="372" t="s">
        <v>1617</v>
      </c>
      <c r="B10" s="217" t="s">
        <v>227</v>
      </c>
      <c r="C10" s="478">
        <v>21.23</v>
      </c>
      <c r="D10" s="479">
        <v>21.23</v>
      </c>
    </row>
    <row r="11" spans="1:4" ht="28.5" customHeight="1">
      <c r="A11" s="372" t="s">
        <v>214</v>
      </c>
      <c r="B11" s="217" t="s">
        <v>226</v>
      </c>
      <c r="C11" s="478">
        <v>21.15</v>
      </c>
      <c r="D11" s="479">
        <v>21.15</v>
      </c>
    </row>
    <row r="12" spans="1:4" ht="39" customHeight="1">
      <c r="A12" s="372" t="s">
        <v>212</v>
      </c>
      <c r="B12" s="217" t="s">
        <v>225</v>
      </c>
      <c r="C12" s="478">
        <v>0.08</v>
      </c>
      <c r="D12" s="479">
        <v>0.08</v>
      </c>
    </row>
    <row r="13" spans="1:4" ht="28.5" customHeight="1">
      <c r="A13" s="372" t="s">
        <v>1618</v>
      </c>
      <c r="B13" s="217" t="s">
        <v>224</v>
      </c>
      <c r="C13" s="478">
        <v>6.87</v>
      </c>
      <c r="D13" s="479">
        <v>6.87</v>
      </c>
    </row>
    <row r="14" spans="1:4" ht="28.5" customHeight="1">
      <c r="A14" s="372" t="s">
        <v>214</v>
      </c>
      <c r="B14" s="217" t="s">
        <v>223</v>
      </c>
      <c r="C14" s="478">
        <v>2.33</v>
      </c>
      <c r="D14" s="479">
        <v>2.33</v>
      </c>
    </row>
    <row r="15" spans="1:4" ht="28.5" customHeight="1">
      <c r="A15" s="372" t="s">
        <v>212</v>
      </c>
      <c r="B15" s="217" t="s">
        <v>222</v>
      </c>
      <c r="C15" s="478">
        <v>4.54</v>
      </c>
      <c r="D15" s="479">
        <v>4.54</v>
      </c>
    </row>
    <row r="16" spans="1:4" ht="28.5" customHeight="1">
      <c r="A16" s="372" t="s">
        <v>1534</v>
      </c>
      <c r="B16" s="217" t="s">
        <v>221</v>
      </c>
      <c r="C16" s="478">
        <v>24.25</v>
      </c>
      <c r="D16" s="479">
        <v>24.25</v>
      </c>
    </row>
    <row r="17" spans="1:4" ht="28.5" customHeight="1">
      <c r="A17" s="372" t="s">
        <v>214</v>
      </c>
      <c r="B17" s="217" t="s">
        <v>220</v>
      </c>
      <c r="C17" s="478">
        <v>9.25</v>
      </c>
      <c r="D17" s="479">
        <v>9.25</v>
      </c>
    </row>
    <row r="18" spans="1:4" ht="28.5" customHeight="1">
      <c r="A18" s="372" t="s">
        <v>217</v>
      </c>
      <c r="B18" s="217"/>
      <c r="C18" s="478">
        <v>9.25</v>
      </c>
      <c r="D18" s="479">
        <v>9.25</v>
      </c>
    </row>
    <row r="19" spans="1:4" ht="28.5" customHeight="1">
      <c r="A19" s="372" t="s">
        <v>1535</v>
      </c>
      <c r="B19" s="217" t="s">
        <v>219</v>
      </c>
      <c r="C19" s="478"/>
      <c r="D19" s="479"/>
    </row>
    <row r="20" spans="1:4" ht="28.5" customHeight="1">
      <c r="A20" s="372" t="s">
        <v>212</v>
      </c>
      <c r="B20" s="217" t="s">
        <v>218</v>
      </c>
      <c r="C20" s="478">
        <v>15</v>
      </c>
      <c r="D20" s="479">
        <v>15</v>
      </c>
    </row>
    <row r="21" spans="1:4" ht="28.5" customHeight="1">
      <c r="A21" s="372" t="s">
        <v>217</v>
      </c>
      <c r="B21" s="217"/>
      <c r="C21" s="478">
        <v>14.7</v>
      </c>
      <c r="D21" s="479">
        <v>14.7</v>
      </c>
    </row>
    <row r="22" spans="1:4" ht="28.5" customHeight="1">
      <c r="A22" s="372" t="s">
        <v>1536</v>
      </c>
      <c r="B22" s="217" t="s">
        <v>216</v>
      </c>
      <c r="C22" s="478">
        <v>0.3</v>
      </c>
      <c r="D22" s="479">
        <v>0.3</v>
      </c>
    </row>
    <row r="23" spans="1:4" ht="28.5" customHeight="1">
      <c r="A23" s="372" t="s">
        <v>1537</v>
      </c>
      <c r="B23" s="217" t="s">
        <v>215</v>
      </c>
      <c r="C23" s="478">
        <v>7</v>
      </c>
      <c r="D23" s="479">
        <v>7</v>
      </c>
    </row>
    <row r="24" spans="1:4" ht="28.5" customHeight="1">
      <c r="A24" s="372" t="s">
        <v>214</v>
      </c>
      <c r="B24" s="217" t="s">
        <v>213</v>
      </c>
      <c r="C24" s="478">
        <v>2.17</v>
      </c>
      <c r="D24" s="479">
        <v>2.17</v>
      </c>
    </row>
    <row r="25" spans="1:4" ht="28.5" customHeight="1" thickBot="1">
      <c r="A25" s="373" t="s">
        <v>212</v>
      </c>
      <c r="B25" s="362" t="s">
        <v>211</v>
      </c>
      <c r="C25" s="480">
        <v>4.83</v>
      </c>
      <c r="D25" s="481">
        <v>4.83</v>
      </c>
    </row>
    <row r="26" spans="1:4" ht="43.5" customHeight="1">
      <c r="A26" s="691" t="s">
        <v>1538</v>
      </c>
      <c r="B26" s="691"/>
      <c r="C26" s="691"/>
      <c r="D26" s="691"/>
    </row>
  </sheetData>
  <mergeCells count="2">
    <mergeCell ref="A2:D2"/>
    <mergeCell ref="A26:D26"/>
  </mergeCells>
  <phoneticPr fontId="1" type="noConversion"/>
  <printOptions horizontalCentered="1"/>
  <pageMargins left="0.39370078740157483" right="0.39370078740157483" top="0.51181102362204722" bottom="0.39370078740157483" header="0" footer="0"/>
  <pageSetup paperSize="9" firstPageNumber="82" orientation="portrait" useFirstPageNumber="1" r:id="rId1"/>
  <headerFoot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J17" sqref="J17"/>
    </sheetView>
  </sheetViews>
  <sheetFormatPr defaultRowHeight="13.5"/>
  <cols>
    <col min="1" max="1" width="20.125" style="212" customWidth="1"/>
    <col min="2" max="2" width="15.75" style="212" customWidth="1"/>
    <col min="3" max="3" width="18.125" style="212" customWidth="1"/>
    <col min="4" max="4" width="16" style="587" customWidth="1"/>
    <col min="5" max="5" width="14.25" style="587" customWidth="1"/>
    <col min="6" max="6" width="11.25" style="587" bestFit="1" customWidth="1"/>
    <col min="7" max="7" width="11.25" style="587" customWidth="1"/>
    <col min="8" max="8" width="11.625" style="587" customWidth="1"/>
    <col min="9" max="16384" width="9" style="212"/>
  </cols>
  <sheetData>
    <row r="1" spans="1:8" ht="21.75" customHeight="1">
      <c r="A1" s="636" t="s">
        <v>1886</v>
      </c>
    </row>
    <row r="2" spans="1:8" s="578" customFormat="1" ht="27">
      <c r="A2" s="698" t="s">
        <v>1696</v>
      </c>
      <c r="B2" s="698"/>
      <c r="C2" s="698"/>
      <c r="D2" s="698"/>
      <c r="E2" s="698"/>
      <c r="F2" s="577"/>
      <c r="G2" s="577"/>
      <c r="H2" s="577"/>
    </row>
    <row r="3" spans="1:8" ht="14.25" thickBot="1">
      <c r="A3" s="579" t="s">
        <v>1683</v>
      </c>
      <c r="B3" s="579"/>
      <c r="C3" s="579"/>
      <c r="D3" s="580"/>
      <c r="E3" s="591" t="s">
        <v>1697</v>
      </c>
      <c r="F3" s="581"/>
      <c r="G3" s="581"/>
    </row>
    <row r="4" spans="1:8" s="582" customFormat="1" ht="30" customHeight="1">
      <c r="A4" s="692" t="s">
        <v>1684</v>
      </c>
      <c r="B4" s="694" t="s">
        <v>1685</v>
      </c>
      <c r="C4" s="694" t="s">
        <v>1686</v>
      </c>
      <c r="D4" s="696" t="s">
        <v>1687</v>
      </c>
      <c r="E4" s="697"/>
    </row>
    <row r="5" spans="1:8" s="582" customFormat="1" ht="30" customHeight="1">
      <c r="A5" s="693"/>
      <c r="B5" s="695"/>
      <c r="C5" s="695"/>
      <c r="D5" s="594" t="s">
        <v>1688</v>
      </c>
      <c r="E5" s="595" t="s">
        <v>1689</v>
      </c>
    </row>
    <row r="6" spans="1:8" s="582" customFormat="1" ht="30" customHeight="1">
      <c r="A6" s="596" t="s">
        <v>1690</v>
      </c>
      <c r="B6" s="597">
        <f>SUM(B7:B9)</f>
        <v>7606.8</v>
      </c>
      <c r="C6" s="597">
        <f>SUM(C7:C9)</f>
        <v>7599.5</v>
      </c>
      <c r="D6" s="597">
        <f>C6-B6</f>
        <v>-7.3000000000001819</v>
      </c>
      <c r="E6" s="598">
        <f>D6/B6</f>
        <v>-9.5966766577275354E-4</v>
      </c>
      <c r="F6" s="583"/>
      <c r="G6" s="584"/>
    </row>
    <row r="7" spans="1:8" s="582" customFormat="1" ht="30" customHeight="1">
      <c r="A7" s="599" t="s">
        <v>1691</v>
      </c>
      <c r="B7" s="600">
        <v>200</v>
      </c>
      <c r="C7" s="601">
        <v>200</v>
      </c>
      <c r="D7" s="597">
        <f t="shared" ref="D7:D11" si="0">C7-B7</f>
        <v>0</v>
      </c>
      <c r="E7" s="602">
        <f t="shared" ref="E7:E11" si="1">D7/B7</f>
        <v>0</v>
      </c>
      <c r="F7" s="583"/>
      <c r="G7" s="584"/>
    </row>
    <row r="8" spans="1:8" s="582" customFormat="1" ht="30" customHeight="1">
      <c r="A8" s="599" t="s">
        <v>1692</v>
      </c>
      <c r="B8" s="603">
        <v>708.8</v>
      </c>
      <c r="C8" s="603">
        <v>521.5</v>
      </c>
      <c r="D8" s="604">
        <f t="shared" si="0"/>
        <v>-187.29999999999995</v>
      </c>
      <c r="E8" s="605">
        <f t="shared" si="1"/>
        <v>-0.26424943566591419</v>
      </c>
      <c r="F8" s="583"/>
      <c r="G8" s="585"/>
    </row>
    <row r="9" spans="1:8" s="582" customFormat="1" ht="30" customHeight="1">
      <c r="A9" s="599" t="s">
        <v>1693</v>
      </c>
      <c r="B9" s="603">
        <v>6698</v>
      </c>
      <c r="C9" s="603">
        <f>SUM(C10:C11)</f>
        <v>6878</v>
      </c>
      <c r="D9" s="604">
        <f t="shared" si="0"/>
        <v>180</v>
      </c>
      <c r="E9" s="605">
        <f t="shared" si="1"/>
        <v>2.6873693639892504E-2</v>
      </c>
      <c r="F9" s="583"/>
      <c r="G9" s="586"/>
    </row>
    <row r="10" spans="1:8" s="582" customFormat="1" ht="30" customHeight="1">
      <c r="A10" s="606" t="s">
        <v>1694</v>
      </c>
      <c r="B10" s="603">
        <v>964</v>
      </c>
      <c r="C10" s="603">
        <v>600</v>
      </c>
      <c r="D10" s="604">
        <f t="shared" si="0"/>
        <v>-364</v>
      </c>
      <c r="E10" s="605">
        <f t="shared" si="1"/>
        <v>-0.37759336099585061</v>
      </c>
      <c r="F10" s="583"/>
      <c r="G10" s="584"/>
    </row>
    <row r="11" spans="1:8" s="582" customFormat="1" ht="30" customHeight="1" thickBot="1">
      <c r="A11" s="607" t="s">
        <v>1695</v>
      </c>
      <c r="B11" s="608">
        <v>5734</v>
      </c>
      <c r="C11" s="608">
        <v>6278</v>
      </c>
      <c r="D11" s="609">
        <f t="shared" si="0"/>
        <v>544</v>
      </c>
      <c r="E11" s="610">
        <f t="shared" si="1"/>
        <v>9.4872689222183462E-2</v>
      </c>
      <c r="F11" s="583"/>
      <c r="G11" s="586"/>
    </row>
    <row r="13" spans="1:8">
      <c r="F13" s="588"/>
      <c r="G13" s="588"/>
    </row>
    <row r="14" spans="1:8">
      <c r="F14" s="588"/>
      <c r="G14" s="588"/>
    </row>
    <row r="15" spans="1:8">
      <c r="F15" s="588"/>
      <c r="G15" s="588"/>
    </row>
    <row r="16" spans="1:8">
      <c r="F16" s="588"/>
      <c r="G16" s="588"/>
    </row>
    <row r="17" spans="4:8">
      <c r="F17" s="588"/>
      <c r="G17" s="588"/>
    </row>
    <row r="18" spans="4:8">
      <c r="D18" s="212"/>
      <c r="E18" s="212"/>
      <c r="F18" s="588"/>
      <c r="G18" s="588"/>
      <c r="H18" s="212"/>
    </row>
    <row r="19" spans="4:8">
      <c r="D19" s="212"/>
      <c r="E19" s="212"/>
      <c r="F19" s="588"/>
      <c r="G19" s="588"/>
      <c r="H19" s="212"/>
    </row>
    <row r="20" spans="4:8">
      <c r="D20" s="212"/>
      <c r="E20" s="212"/>
      <c r="F20" s="588"/>
      <c r="G20" s="588"/>
      <c r="H20" s="212"/>
    </row>
    <row r="21" spans="4:8">
      <c r="D21" s="212"/>
      <c r="E21" s="212"/>
      <c r="F21" s="588"/>
      <c r="G21" s="588"/>
      <c r="H21" s="212"/>
    </row>
    <row r="22" spans="4:8">
      <c r="D22" s="212"/>
      <c r="E22" s="212"/>
      <c r="F22" s="588"/>
      <c r="G22" s="588"/>
      <c r="H22" s="212"/>
    </row>
  </sheetData>
  <mergeCells count="5">
    <mergeCell ref="A4:A5"/>
    <mergeCell ref="B4:B5"/>
    <mergeCell ref="C4:C5"/>
    <mergeCell ref="D4:E4"/>
    <mergeCell ref="A2:E2"/>
  </mergeCells>
  <phoneticPr fontId="1" type="noConversion"/>
  <pageMargins left="0.70866141732283472" right="0.70866141732283472" top="0.74803149606299213" bottom="0.74803149606299213" header="0.31496062992125984" footer="0.31496062992125984"/>
  <pageSetup paperSize="9" firstPageNumber="83"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FF00"/>
    <pageSetUpPr autoPageBreaks="0" fitToPage="1"/>
  </sheetPr>
  <dimension ref="A1:L38"/>
  <sheetViews>
    <sheetView showZeros="0" zoomScaleNormal="100" workbookViewId="0">
      <selection activeCell="A12" sqref="A12"/>
    </sheetView>
  </sheetViews>
  <sheetFormatPr defaultRowHeight="20.45" customHeight="1"/>
  <cols>
    <col min="1" max="1" width="36.25" style="33" customWidth="1"/>
    <col min="2" max="2" width="16.75" style="33" customWidth="1"/>
    <col min="3" max="3" width="17" style="40" customWidth="1"/>
    <col min="4" max="16384" width="9" style="33"/>
  </cols>
  <sheetData>
    <row r="1" spans="1:12" s="1" customFormat="1" ht="27.75" customHeight="1">
      <c r="A1" s="42" t="s">
        <v>176</v>
      </c>
      <c r="B1" s="42"/>
      <c r="C1" s="42"/>
      <c r="D1" s="10"/>
      <c r="E1" s="10"/>
      <c r="F1" s="10"/>
      <c r="G1" s="10"/>
      <c r="H1" s="10"/>
      <c r="I1" s="10"/>
      <c r="J1" s="10"/>
      <c r="K1" s="10"/>
      <c r="L1" s="10"/>
    </row>
    <row r="2" spans="1:12" s="36" customFormat="1" ht="24">
      <c r="A2" s="643" t="s">
        <v>1564</v>
      </c>
      <c r="B2" s="643"/>
      <c r="C2" s="643"/>
    </row>
    <row r="3" spans="1:12" s="36" customFormat="1" ht="20.45" customHeight="1" thickBot="1">
      <c r="A3" s="33"/>
      <c r="B3" s="33"/>
      <c r="C3" s="55" t="s">
        <v>167</v>
      </c>
    </row>
    <row r="4" spans="1:12" s="36" customFormat="1" ht="20.100000000000001" customHeight="1">
      <c r="A4" s="222" t="s">
        <v>287</v>
      </c>
      <c r="B4" s="235" t="s">
        <v>169</v>
      </c>
      <c r="C4" s="224" t="s">
        <v>170</v>
      </c>
    </row>
    <row r="5" spans="1:12" s="36" customFormat="1" ht="20.100000000000001" customHeight="1">
      <c r="A5" s="225" t="s">
        <v>352</v>
      </c>
      <c r="B5" s="491">
        <v>2449676</v>
      </c>
      <c r="C5" s="226">
        <v>-7.1544142923794771</v>
      </c>
    </row>
    <row r="6" spans="1:12" s="36" customFormat="1" ht="20.100000000000001" customHeight="1">
      <c r="A6" s="227" t="s">
        <v>177</v>
      </c>
      <c r="B6" s="492">
        <v>1142435</v>
      </c>
      <c r="C6" s="226">
        <v>-1.9172091218321963</v>
      </c>
    </row>
    <row r="7" spans="1:12" s="36" customFormat="1" ht="20.100000000000001" customHeight="1">
      <c r="A7" s="236" t="s">
        <v>77</v>
      </c>
      <c r="B7" s="493">
        <v>88840</v>
      </c>
      <c r="C7" s="230">
        <v>-1.4028234040664123</v>
      </c>
    </row>
    <row r="8" spans="1:12" s="36" customFormat="1" ht="20.100000000000001" customHeight="1">
      <c r="A8" s="236" t="s">
        <v>78</v>
      </c>
      <c r="B8" s="493">
        <v>1874</v>
      </c>
      <c r="C8" s="230">
        <v>-18.557149065623644</v>
      </c>
    </row>
    <row r="9" spans="1:12" s="36" customFormat="1" ht="20.100000000000001" customHeight="1">
      <c r="A9" s="236" t="s">
        <v>79</v>
      </c>
      <c r="B9" s="493">
        <v>99918</v>
      </c>
      <c r="C9" s="230">
        <v>-2.52758294393663</v>
      </c>
    </row>
    <row r="10" spans="1:12" s="36" customFormat="1" ht="20.100000000000001" customHeight="1">
      <c r="A10" s="236" t="s">
        <v>80</v>
      </c>
      <c r="B10" s="493">
        <v>276236</v>
      </c>
      <c r="C10" s="230">
        <v>8.2875007350202861</v>
      </c>
    </row>
    <row r="11" spans="1:12" s="36" customFormat="1" ht="20.100000000000001" customHeight="1">
      <c r="A11" s="236" t="s">
        <v>58</v>
      </c>
      <c r="B11" s="493">
        <v>28994</v>
      </c>
      <c r="C11" s="230">
        <v>0.40864385648981849</v>
      </c>
    </row>
    <row r="12" spans="1:12" s="36" customFormat="1" ht="20.100000000000001" customHeight="1">
      <c r="A12" s="236" t="s">
        <v>1889</v>
      </c>
      <c r="B12" s="493">
        <v>15584</v>
      </c>
      <c r="C12" s="230">
        <v>-21.538616453529354</v>
      </c>
    </row>
    <row r="13" spans="1:12" s="36" customFormat="1" ht="20.100000000000001" customHeight="1">
      <c r="A13" s="236" t="s">
        <v>81</v>
      </c>
      <c r="B13" s="493">
        <v>151397</v>
      </c>
      <c r="C13" s="230">
        <v>-15.140016142773865</v>
      </c>
    </row>
    <row r="14" spans="1:12" s="36" customFormat="1" ht="20.100000000000001" customHeight="1">
      <c r="A14" s="236" t="s">
        <v>432</v>
      </c>
      <c r="B14" s="493">
        <v>143052</v>
      </c>
      <c r="C14" s="230">
        <v>42.239810681011427</v>
      </c>
    </row>
    <row r="15" spans="1:12" s="36" customFormat="1" ht="20.100000000000001" customHeight="1">
      <c r="A15" s="236" t="s">
        <v>82</v>
      </c>
      <c r="B15" s="493">
        <v>34223</v>
      </c>
      <c r="C15" s="230">
        <v>1.0959470636889992</v>
      </c>
    </row>
    <row r="16" spans="1:12" s="36" customFormat="1" ht="20.100000000000001" customHeight="1">
      <c r="A16" s="236" t="s">
        <v>83</v>
      </c>
      <c r="B16" s="493">
        <v>86235</v>
      </c>
      <c r="C16" s="230">
        <v>-22.284205403651701</v>
      </c>
    </row>
    <row r="17" spans="1:3" s="36" customFormat="1" ht="20.100000000000001" customHeight="1">
      <c r="A17" s="236" t="s">
        <v>84</v>
      </c>
      <c r="B17" s="493">
        <v>98663</v>
      </c>
      <c r="C17" s="230">
        <v>2.8693267716945918</v>
      </c>
    </row>
    <row r="18" spans="1:3" s="36" customFormat="1" ht="20.100000000000001" customHeight="1">
      <c r="A18" s="236" t="s">
        <v>85</v>
      </c>
      <c r="B18" s="493">
        <v>20933</v>
      </c>
      <c r="C18" s="230">
        <v>44.037707286864375</v>
      </c>
    </row>
    <row r="19" spans="1:3" s="36" customFormat="1" ht="20.100000000000001" customHeight="1">
      <c r="A19" s="236" t="s">
        <v>303</v>
      </c>
      <c r="B19" s="493">
        <v>12961</v>
      </c>
      <c r="C19" s="230">
        <v>-23.64204076823377</v>
      </c>
    </row>
    <row r="20" spans="1:3" s="36" customFormat="1" ht="20.100000000000001" customHeight="1">
      <c r="A20" s="236" t="s">
        <v>86</v>
      </c>
      <c r="B20" s="493">
        <v>5299</v>
      </c>
      <c r="C20" s="230">
        <v>-32.753807106598984</v>
      </c>
    </row>
    <row r="21" spans="1:3" s="36" customFormat="1" ht="20.100000000000001" customHeight="1">
      <c r="A21" s="236" t="s">
        <v>59</v>
      </c>
      <c r="B21" s="493">
        <v>2690</v>
      </c>
      <c r="C21" s="230">
        <v>-63.351498637602177</v>
      </c>
    </row>
    <row r="22" spans="1:3" s="36" customFormat="1" ht="20.100000000000001" customHeight="1">
      <c r="A22" s="236" t="s">
        <v>87</v>
      </c>
      <c r="B22" s="493">
        <v>0</v>
      </c>
      <c r="C22" s="230"/>
    </row>
    <row r="23" spans="1:3" s="36" customFormat="1" ht="20.100000000000001" customHeight="1">
      <c r="A23" s="236" t="s">
        <v>433</v>
      </c>
      <c r="B23" s="493">
        <v>1842</v>
      </c>
      <c r="C23" s="230">
        <v>-63.945977686435704</v>
      </c>
    </row>
    <row r="24" spans="1:3" s="39" customFormat="1" ht="20.100000000000001" customHeight="1">
      <c r="A24" s="236" t="s">
        <v>88</v>
      </c>
      <c r="B24" s="493">
        <v>31294</v>
      </c>
      <c r="C24" s="230">
        <v>-40.771443712620183</v>
      </c>
    </row>
    <row r="25" spans="1:3" s="39" customFormat="1" ht="20.100000000000001" customHeight="1">
      <c r="A25" s="236" t="s">
        <v>89</v>
      </c>
      <c r="B25" s="493">
        <v>5407</v>
      </c>
      <c r="C25" s="230">
        <v>169.94508237643535</v>
      </c>
    </row>
    <row r="26" spans="1:3" s="39" customFormat="1" ht="20.100000000000001" customHeight="1">
      <c r="A26" s="236" t="s">
        <v>304</v>
      </c>
      <c r="B26" s="493">
        <v>12960</v>
      </c>
      <c r="C26" s="230">
        <v>-18.140474987367359</v>
      </c>
    </row>
    <row r="27" spans="1:3" s="56" customFormat="1" ht="20.100000000000001" customHeight="1">
      <c r="A27" s="236" t="s">
        <v>91</v>
      </c>
      <c r="B27" s="493">
        <v>220</v>
      </c>
      <c r="C27" s="230">
        <v>528.57142857142856</v>
      </c>
    </row>
    <row r="28" spans="1:3" s="56" customFormat="1" ht="20.100000000000001" customHeight="1">
      <c r="A28" s="236" t="s">
        <v>387</v>
      </c>
      <c r="B28" s="493">
        <v>23801</v>
      </c>
      <c r="C28" s="230">
        <v>0.14305549711785248</v>
      </c>
    </row>
    <row r="29" spans="1:3" s="56" customFormat="1" ht="20.100000000000001" customHeight="1">
      <c r="A29" s="236" t="s">
        <v>386</v>
      </c>
      <c r="B29" s="493">
        <v>12</v>
      </c>
      <c r="C29" s="230">
        <v>100</v>
      </c>
    </row>
    <row r="30" spans="1:3" s="56" customFormat="1" ht="20.100000000000001" customHeight="1">
      <c r="A30" s="231" t="s">
        <v>178</v>
      </c>
      <c r="B30" s="492">
        <v>662590</v>
      </c>
      <c r="C30" s="226">
        <v>-21.594312484394951</v>
      </c>
    </row>
    <row r="31" spans="1:3" s="39" customFormat="1" ht="20.100000000000001" customHeight="1">
      <c r="A31" s="231" t="s">
        <v>179</v>
      </c>
      <c r="B31" s="492"/>
      <c r="C31" s="226"/>
    </row>
    <row r="32" spans="1:3" s="39" customFormat="1" ht="20.100000000000001" customHeight="1">
      <c r="A32" s="231" t="s">
        <v>348</v>
      </c>
      <c r="B32" s="492">
        <v>87268</v>
      </c>
      <c r="C32" s="226">
        <v>5.9476259272299048</v>
      </c>
    </row>
    <row r="33" spans="1:3" s="39" customFormat="1" ht="20.100000000000001" customHeight="1">
      <c r="A33" s="231" t="s">
        <v>349</v>
      </c>
      <c r="B33" s="492">
        <v>214651</v>
      </c>
      <c r="C33" s="226">
        <v>-17.478740254348061</v>
      </c>
    </row>
    <row r="34" spans="1:3" s="39" customFormat="1" ht="20.100000000000001" customHeight="1">
      <c r="A34" s="231" t="s">
        <v>350</v>
      </c>
      <c r="B34" s="492">
        <v>103283</v>
      </c>
      <c r="C34" s="226">
        <v>-33.159679527834221</v>
      </c>
    </row>
    <row r="35" spans="1:3" s="36" customFormat="1" ht="20.100000000000001" customHeight="1" thickBot="1">
      <c r="A35" s="232" t="s">
        <v>351</v>
      </c>
      <c r="B35" s="494">
        <v>239449</v>
      </c>
      <c r="C35" s="234">
        <v>81.967337695400062</v>
      </c>
    </row>
    <row r="36" spans="1:3" s="39" customFormat="1" ht="20.45" customHeight="1">
      <c r="A36" s="33"/>
      <c r="B36" s="33"/>
      <c r="C36" s="40"/>
    </row>
    <row r="37" spans="1:3" s="39" customFormat="1" ht="20.45" customHeight="1">
      <c r="A37" s="33"/>
      <c r="B37" s="33"/>
      <c r="C37" s="40"/>
    </row>
    <row r="38" spans="1:3" s="39" customFormat="1" ht="20.45" customHeight="1">
      <c r="A38" s="33"/>
      <c r="B38" s="33"/>
      <c r="C38" s="40"/>
    </row>
  </sheetData>
  <mergeCells count="1">
    <mergeCell ref="A2:C2"/>
  </mergeCells>
  <phoneticPr fontId="1" type="noConversion"/>
  <printOptions horizontalCentered="1"/>
  <pageMargins left="0.23622047244094491" right="0.23622047244094491" top="0.51181102362204722" bottom="0.31496062992125984" header="0.31496062992125984" footer="0.31496062992125984"/>
  <pageSetup paperSize="9" firstPageNumber="2" orientation="portrait" blackAndWhite="1" useFirstPageNumber="1" errors="blank" r:id="rId1"/>
  <headerFooter alignWithMargins="0">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16" workbookViewId="0">
      <selection activeCell="E3" sqref="E3"/>
    </sheetView>
  </sheetViews>
  <sheetFormatPr defaultRowHeight="13.5"/>
  <cols>
    <col min="1" max="1" width="13.75" customWidth="1"/>
    <col min="2" max="2" width="14.125" customWidth="1"/>
    <col min="3" max="3" width="14.875" customWidth="1"/>
    <col min="4" max="4" width="12.75" style="593" customWidth="1"/>
    <col min="5" max="5" width="32.375" customWidth="1"/>
  </cols>
  <sheetData>
    <row r="1" spans="1:5" ht="18" customHeight="1">
      <c r="A1" s="637" t="s">
        <v>1887</v>
      </c>
    </row>
    <row r="2" spans="1:5" ht="22.5">
      <c r="A2" s="699" t="s">
        <v>1698</v>
      </c>
      <c r="B2" s="699"/>
      <c r="C2" s="699"/>
      <c r="D2" s="699"/>
      <c r="E2" s="699"/>
    </row>
    <row r="3" spans="1:5">
      <c r="A3" s="592"/>
      <c r="B3" s="592"/>
      <c r="D3"/>
      <c r="E3" s="639" t="s">
        <v>1699</v>
      </c>
    </row>
    <row r="4" spans="1:5">
      <c r="A4" s="611" t="s">
        <v>1700</v>
      </c>
      <c r="B4" s="611" t="s">
        <v>1701</v>
      </c>
      <c r="C4" s="611" t="s">
        <v>1702</v>
      </c>
      <c r="D4" s="611" t="s">
        <v>1703</v>
      </c>
      <c r="E4" s="611" t="s">
        <v>1704</v>
      </c>
    </row>
    <row r="5" spans="1:5">
      <c r="A5" s="700" t="s">
        <v>1705</v>
      </c>
      <c r="B5" s="701"/>
      <c r="C5" s="702"/>
      <c r="D5" s="612">
        <f>SUM(D6:D24)</f>
        <v>118394.92</v>
      </c>
      <c r="E5" s="611"/>
    </row>
    <row r="6" spans="1:5" ht="78" customHeight="1">
      <c r="A6" s="613" t="s">
        <v>1706</v>
      </c>
      <c r="B6" s="613" t="s">
        <v>1707</v>
      </c>
      <c r="C6" s="613" t="s">
        <v>1708</v>
      </c>
      <c r="D6" s="614">
        <v>3400</v>
      </c>
      <c r="E6" s="615" t="s">
        <v>1709</v>
      </c>
    </row>
    <row r="7" spans="1:5" ht="75" customHeight="1">
      <c r="A7" s="613" t="s">
        <v>1710</v>
      </c>
      <c r="B7" s="613" t="s">
        <v>1711</v>
      </c>
      <c r="C7" s="613" t="s">
        <v>1712</v>
      </c>
      <c r="D7" s="614">
        <v>3196</v>
      </c>
      <c r="E7" s="616" t="s">
        <v>1713</v>
      </c>
    </row>
    <row r="8" spans="1:5" ht="39" customHeight="1">
      <c r="A8" s="613" t="s">
        <v>1714</v>
      </c>
      <c r="B8" s="613" t="s">
        <v>1715</v>
      </c>
      <c r="C8" s="613" t="s">
        <v>1716</v>
      </c>
      <c r="D8" s="614">
        <v>2645</v>
      </c>
      <c r="E8" s="616" t="s">
        <v>1717</v>
      </c>
    </row>
    <row r="9" spans="1:5" ht="75" customHeight="1">
      <c r="A9" s="613" t="s">
        <v>1714</v>
      </c>
      <c r="B9" s="613" t="s">
        <v>1718</v>
      </c>
      <c r="C9" s="613" t="s">
        <v>1719</v>
      </c>
      <c r="D9" s="614">
        <v>2194</v>
      </c>
      <c r="E9" s="616" t="s">
        <v>1720</v>
      </c>
    </row>
    <row r="10" spans="1:5" ht="71.25" customHeight="1">
      <c r="A10" s="613" t="s">
        <v>1721</v>
      </c>
      <c r="B10" s="613" t="s">
        <v>1722</v>
      </c>
      <c r="C10" s="613" t="s">
        <v>1723</v>
      </c>
      <c r="D10" s="614">
        <v>2172</v>
      </c>
      <c r="E10" s="616" t="s">
        <v>1724</v>
      </c>
    </row>
    <row r="11" spans="1:5" ht="127.5" customHeight="1">
      <c r="A11" s="613" t="s">
        <v>1725</v>
      </c>
      <c r="B11" s="613" t="s">
        <v>1726</v>
      </c>
      <c r="C11" s="613" t="s">
        <v>1727</v>
      </c>
      <c r="D11" s="614">
        <v>33148</v>
      </c>
      <c r="E11" s="615" t="s">
        <v>1728</v>
      </c>
    </row>
    <row r="12" spans="1:5" ht="66" customHeight="1">
      <c r="A12" s="613" t="s">
        <v>1729</v>
      </c>
      <c r="B12" s="613" t="s">
        <v>1730</v>
      </c>
      <c r="C12" s="613" t="s">
        <v>1731</v>
      </c>
      <c r="D12" s="614">
        <v>3000</v>
      </c>
      <c r="E12" s="616" t="s">
        <v>1732</v>
      </c>
    </row>
    <row r="13" spans="1:5" ht="48" customHeight="1">
      <c r="A13" s="613" t="s">
        <v>1729</v>
      </c>
      <c r="B13" s="613" t="s">
        <v>1730</v>
      </c>
      <c r="C13" s="613" t="s">
        <v>1733</v>
      </c>
      <c r="D13" s="614">
        <v>6779</v>
      </c>
      <c r="E13" s="616" t="s">
        <v>1734</v>
      </c>
    </row>
    <row r="14" spans="1:5" ht="72.75" customHeight="1">
      <c r="A14" s="613" t="s">
        <v>1729</v>
      </c>
      <c r="B14" s="613" t="s">
        <v>1730</v>
      </c>
      <c r="C14" s="613" t="s">
        <v>1735</v>
      </c>
      <c r="D14" s="614">
        <v>3155</v>
      </c>
      <c r="E14" s="616" t="s">
        <v>1736</v>
      </c>
    </row>
    <row r="15" spans="1:5" ht="68.25" customHeight="1">
      <c r="A15" s="613" t="s">
        <v>1737</v>
      </c>
      <c r="B15" s="613" t="s">
        <v>1738</v>
      </c>
      <c r="C15" s="613" t="s">
        <v>1739</v>
      </c>
      <c r="D15" s="614">
        <v>3500</v>
      </c>
      <c r="E15" s="616" t="s">
        <v>1740</v>
      </c>
    </row>
    <row r="16" spans="1:5" ht="45" customHeight="1">
      <c r="A16" s="613" t="s">
        <v>1741</v>
      </c>
      <c r="B16" s="613" t="s">
        <v>1738</v>
      </c>
      <c r="C16" s="613" t="s">
        <v>1742</v>
      </c>
      <c r="D16" s="614">
        <v>7034</v>
      </c>
      <c r="E16" s="616" t="s">
        <v>1743</v>
      </c>
    </row>
    <row r="17" spans="1:5" ht="63.75" customHeight="1">
      <c r="A17" s="613" t="s">
        <v>1741</v>
      </c>
      <c r="B17" s="613" t="s">
        <v>1738</v>
      </c>
      <c r="C17" s="613" t="s">
        <v>1744</v>
      </c>
      <c r="D17" s="614">
        <v>3091</v>
      </c>
      <c r="E17" s="616" t="s">
        <v>1745</v>
      </c>
    </row>
    <row r="18" spans="1:5" ht="63.75" customHeight="1">
      <c r="A18" s="613" t="s">
        <v>1746</v>
      </c>
      <c r="B18" s="613" t="s">
        <v>1747</v>
      </c>
      <c r="C18" s="613" t="s">
        <v>1748</v>
      </c>
      <c r="D18" s="614">
        <v>4180</v>
      </c>
      <c r="E18" s="616" t="s">
        <v>1749</v>
      </c>
    </row>
    <row r="19" spans="1:5" ht="156.75" customHeight="1">
      <c r="A19" s="613" t="s">
        <v>1746</v>
      </c>
      <c r="B19" s="613" t="s">
        <v>1750</v>
      </c>
      <c r="C19" s="613" t="s">
        <v>1751</v>
      </c>
      <c r="D19" s="614">
        <v>2230</v>
      </c>
      <c r="E19" s="616" t="s">
        <v>1752</v>
      </c>
    </row>
    <row r="20" spans="1:5" ht="57" customHeight="1">
      <c r="A20" s="613" t="s">
        <v>1746</v>
      </c>
      <c r="B20" s="613" t="s">
        <v>1753</v>
      </c>
      <c r="C20" s="613" t="s">
        <v>1754</v>
      </c>
      <c r="D20" s="614">
        <v>3000</v>
      </c>
      <c r="E20" s="616" t="s">
        <v>1755</v>
      </c>
    </row>
    <row r="21" spans="1:5" ht="41.25" customHeight="1">
      <c r="A21" s="613" t="s">
        <v>1756</v>
      </c>
      <c r="B21" s="613" t="s">
        <v>1757</v>
      </c>
      <c r="C21" s="613" t="s">
        <v>1758</v>
      </c>
      <c r="D21" s="614">
        <v>6000</v>
      </c>
      <c r="E21" s="616" t="s">
        <v>1759</v>
      </c>
    </row>
    <row r="22" spans="1:5" ht="69.75" customHeight="1">
      <c r="A22" s="617" t="s">
        <v>1760</v>
      </c>
      <c r="B22" s="617" t="s">
        <v>1761</v>
      </c>
      <c r="C22" s="617" t="s">
        <v>1762</v>
      </c>
      <c r="D22" s="618">
        <v>7530</v>
      </c>
      <c r="E22" s="616" t="s">
        <v>1763</v>
      </c>
    </row>
    <row r="23" spans="1:5" ht="81" customHeight="1">
      <c r="A23" s="617" t="s">
        <v>1760</v>
      </c>
      <c r="B23" s="617" t="s">
        <v>1761</v>
      </c>
      <c r="C23" s="617" t="s">
        <v>1764</v>
      </c>
      <c r="D23" s="618">
        <v>2140.92</v>
      </c>
      <c r="E23" s="616" t="s">
        <v>1765</v>
      </c>
    </row>
    <row r="24" spans="1:5" ht="39.75" customHeight="1">
      <c r="A24" s="617" t="s">
        <v>1760</v>
      </c>
      <c r="B24" s="617" t="s">
        <v>1766</v>
      </c>
      <c r="C24" s="617" t="s">
        <v>1767</v>
      </c>
      <c r="D24" s="618">
        <v>20000</v>
      </c>
      <c r="E24" s="616" t="s">
        <v>1768</v>
      </c>
    </row>
  </sheetData>
  <mergeCells count="2">
    <mergeCell ref="A2:E2"/>
    <mergeCell ref="A5:C5"/>
  </mergeCells>
  <phoneticPr fontId="1" type="noConversion"/>
  <printOptions horizontalCentered="1"/>
  <pageMargins left="0.51181102362204722" right="0.51181102362204722" top="0.55118110236220474" bottom="0.55118110236220474" header="0.31496062992125984" footer="0.31496062992125984"/>
  <pageSetup paperSize="9" firstPageNumber="84" orientation="portrait" useFirstPageNumber="1" r:id="rId1"/>
  <headerFoot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topLeftCell="A40" workbookViewId="0">
      <selection activeCell="E50" sqref="E50"/>
    </sheetView>
  </sheetViews>
  <sheetFormatPr defaultRowHeight="13.5"/>
  <cols>
    <col min="1" max="1" width="16.25" style="619" customWidth="1"/>
    <col min="2" max="2" width="18.625" style="619" customWidth="1"/>
    <col min="3" max="3" width="21.75" style="619" customWidth="1"/>
    <col min="4" max="4" width="14.125" style="619" bestFit="1" customWidth="1"/>
    <col min="5" max="5" width="63.375" style="634" customWidth="1"/>
    <col min="6" max="16384" width="9" style="619"/>
  </cols>
  <sheetData>
    <row r="1" spans="1:5" ht="24" customHeight="1">
      <c r="A1" s="638" t="s">
        <v>1888</v>
      </c>
    </row>
    <row r="2" spans="1:5" ht="27">
      <c r="A2" s="703" t="s">
        <v>1769</v>
      </c>
      <c r="B2" s="703"/>
      <c r="C2" s="703"/>
      <c r="D2" s="703"/>
      <c r="E2" s="703"/>
    </row>
    <row r="3" spans="1:5" ht="27">
      <c r="A3" s="620"/>
      <c r="B3" s="620"/>
      <c r="C3" s="620"/>
      <c r="D3" s="620"/>
      <c r="E3" s="621" t="s">
        <v>1770</v>
      </c>
    </row>
    <row r="4" spans="1:5">
      <c r="A4" s="622" t="s">
        <v>1771</v>
      </c>
      <c r="B4" s="623" t="s">
        <v>1772</v>
      </c>
      <c r="C4" s="623" t="s">
        <v>1773</v>
      </c>
      <c r="D4" s="623" t="s">
        <v>1774</v>
      </c>
      <c r="E4" s="624" t="s">
        <v>1775</v>
      </c>
    </row>
    <row r="5" spans="1:5">
      <c r="A5" s="622"/>
      <c r="B5" s="623"/>
      <c r="C5" s="623"/>
      <c r="D5" s="626">
        <f>SUM(D6:D51)</f>
        <v>118904</v>
      </c>
      <c r="E5" s="624"/>
    </row>
    <row r="6" spans="1:5" s="628" customFormat="1" ht="48">
      <c r="A6" s="625" t="s">
        <v>1849</v>
      </c>
      <c r="B6" s="625" t="s">
        <v>1863</v>
      </c>
      <c r="C6" s="625" t="s">
        <v>1776</v>
      </c>
      <c r="D6" s="626">
        <v>33148</v>
      </c>
      <c r="E6" s="627" t="s">
        <v>1777</v>
      </c>
    </row>
    <row r="7" spans="1:5" ht="35.25" customHeight="1">
      <c r="A7" s="629" t="s">
        <v>1850</v>
      </c>
      <c r="B7" s="629" t="s">
        <v>1864</v>
      </c>
      <c r="C7" s="629" t="s">
        <v>1778</v>
      </c>
      <c r="D7" s="630">
        <v>6963</v>
      </c>
      <c r="E7" s="631" t="s">
        <v>1779</v>
      </c>
    </row>
    <row r="8" spans="1:5" ht="24">
      <c r="A8" s="629" t="s">
        <v>1851</v>
      </c>
      <c r="B8" s="629" t="s">
        <v>1865</v>
      </c>
      <c r="C8" s="629" t="s">
        <v>1780</v>
      </c>
      <c r="D8" s="630">
        <v>6779</v>
      </c>
      <c r="E8" s="631" t="s">
        <v>1781</v>
      </c>
    </row>
    <row r="9" spans="1:5" s="628" customFormat="1" ht="24">
      <c r="A9" s="625" t="s">
        <v>1852</v>
      </c>
      <c r="B9" s="625" t="s">
        <v>1866</v>
      </c>
      <c r="C9" s="625" t="s">
        <v>1782</v>
      </c>
      <c r="D9" s="626">
        <v>6000</v>
      </c>
      <c r="E9" s="627" t="s">
        <v>1783</v>
      </c>
    </row>
    <row r="10" spans="1:5" ht="36">
      <c r="A10" s="629" t="s">
        <v>1850</v>
      </c>
      <c r="B10" s="629" t="s">
        <v>1864</v>
      </c>
      <c r="C10" s="629" t="s">
        <v>1784</v>
      </c>
      <c r="D10" s="630">
        <v>5000</v>
      </c>
      <c r="E10" s="631" t="s">
        <v>1785</v>
      </c>
    </row>
    <row r="11" spans="1:5" s="628" customFormat="1" ht="36">
      <c r="A11" s="625" t="s">
        <v>1853</v>
      </c>
      <c r="B11" s="625" t="s">
        <v>1867</v>
      </c>
      <c r="C11" s="625" t="s">
        <v>1786</v>
      </c>
      <c r="D11" s="626">
        <v>4500</v>
      </c>
      <c r="E11" s="627" t="s">
        <v>1787</v>
      </c>
    </row>
    <row r="12" spans="1:5" ht="24">
      <c r="A12" s="629" t="s">
        <v>1854</v>
      </c>
      <c r="B12" s="629" t="s">
        <v>1868</v>
      </c>
      <c r="C12" s="629" t="s">
        <v>1788</v>
      </c>
      <c r="D12" s="630">
        <v>4180</v>
      </c>
      <c r="E12" s="631" t="s">
        <v>1789</v>
      </c>
    </row>
    <row r="13" spans="1:5" s="628" customFormat="1" ht="24">
      <c r="A13" s="625" t="s">
        <v>1855</v>
      </c>
      <c r="B13" s="625" t="s">
        <v>1869</v>
      </c>
      <c r="C13" s="625" t="s">
        <v>1790</v>
      </c>
      <c r="D13" s="626">
        <v>3586</v>
      </c>
      <c r="E13" s="627" t="s">
        <v>1791</v>
      </c>
    </row>
    <row r="14" spans="1:5" s="628" customFormat="1" ht="36">
      <c r="A14" s="625" t="s">
        <v>1853</v>
      </c>
      <c r="B14" s="625" t="s">
        <v>1870</v>
      </c>
      <c r="C14" s="625" t="s">
        <v>1786</v>
      </c>
      <c r="D14" s="626">
        <v>3255</v>
      </c>
      <c r="E14" s="627" t="s">
        <v>1787</v>
      </c>
    </row>
    <row r="15" spans="1:5" s="628" customFormat="1" ht="36">
      <c r="A15" s="625" t="s">
        <v>1856</v>
      </c>
      <c r="B15" s="625" t="s">
        <v>1871</v>
      </c>
      <c r="C15" s="625" t="s">
        <v>1792</v>
      </c>
      <c r="D15" s="626">
        <v>3196</v>
      </c>
      <c r="E15" s="627" t="s">
        <v>1793</v>
      </c>
    </row>
    <row r="16" spans="1:5" ht="36">
      <c r="A16" s="629" t="s">
        <v>1851</v>
      </c>
      <c r="B16" s="629" t="s">
        <v>1865</v>
      </c>
      <c r="C16" s="629" t="s">
        <v>1794</v>
      </c>
      <c r="D16" s="630">
        <v>3155</v>
      </c>
      <c r="E16" s="631" t="s">
        <v>1795</v>
      </c>
    </row>
    <row r="17" spans="1:5" s="628" customFormat="1" ht="36">
      <c r="A17" s="625" t="s">
        <v>1853</v>
      </c>
      <c r="B17" s="625" t="s">
        <v>1872</v>
      </c>
      <c r="C17" s="625" t="s">
        <v>1796</v>
      </c>
      <c r="D17" s="626">
        <v>2645</v>
      </c>
      <c r="E17" s="627" t="s">
        <v>1797</v>
      </c>
    </row>
    <row r="18" spans="1:5" ht="36">
      <c r="A18" s="629" t="s">
        <v>1850</v>
      </c>
      <c r="B18" s="629" t="s">
        <v>1864</v>
      </c>
      <c r="C18" s="629" t="s">
        <v>1784</v>
      </c>
      <c r="D18" s="630">
        <v>2530</v>
      </c>
      <c r="E18" s="631" t="s">
        <v>1785</v>
      </c>
    </row>
    <row r="19" spans="1:5" ht="48">
      <c r="A19" s="629" t="s">
        <v>1857</v>
      </c>
      <c r="B19" s="629" t="s">
        <v>1873</v>
      </c>
      <c r="C19" s="629" t="s">
        <v>1798</v>
      </c>
      <c r="D19" s="630">
        <v>2172</v>
      </c>
      <c r="E19" s="631" t="s">
        <v>1799</v>
      </c>
    </row>
    <row r="20" spans="1:5" ht="24">
      <c r="A20" s="629" t="s">
        <v>1850</v>
      </c>
      <c r="B20" s="629" t="s">
        <v>1864</v>
      </c>
      <c r="C20" s="629" t="s">
        <v>1800</v>
      </c>
      <c r="D20" s="630">
        <v>2141</v>
      </c>
      <c r="E20" s="631" t="s">
        <v>1801</v>
      </c>
    </row>
    <row r="21" spans="1:5" ht="24">
      <c r="A21" s="629" t="s">
        <v>1858</v>
      </c>
      <c r="B21" s="629" t="s">
        <v>1874</v>
      </c>
      <c r="C21" s="629" t="s">
        <v>1802</v>
      </c>
      <c r="D21" s="630">
        <v>1700</v>
      </c>
      <c r="E21" s="631" t="s">
        <v>1803</v>
      </c>
    </row>
    <row r="22" spans="1:5" s="632" customFormat="1" ht="24">
      <c r="A22" s="625" t="s">
        <v>1859</v>
      </c>
      <c r="B22" s="625" t="s">
        <v>1875</v>
      </c>
      <c r="C22" s="625" t="s">
        <v>1804</v>
      </c>
      <c r="D22" s="626">
        <v>1700</v>
      </c>
      <c r="E22" s="627" t="s">
        <v>1805</v>
      </c>
    </row>
    <row r="23" spans="1:5" ht="24">
      <c r="A23" s="629" t="s">
        <v>1853</v>
      </c>
      <c r="B23" s="629" t="s">
        <v>1872</v>
      </c>
      <c r="C23" s="629" t="s">
        <v>1806</v>
      </c>
      <c r="D23" s="630">
        <v>1646</v>
      </c>
      <c r="E23" s="631" t="s">
        <v>1807</v>
      </c>
    </row>
    <row r="24" spans="1:5" s="628" customFormat="1" ht="24">
      <c r="A24" s="625" t="s">
        <v>1852</v>
      </c>
      <c r="B24" s="625" t="s">
        <v>1866</v>
      </c>
      <c r="C24" s="625" t="s">
        <v>1808</v>
      </c>
      <c r="D24" s="626">
        <v>1600</v>
      </c>
      <c r="E24" s="627" t="s">
        <v>1783</v>
      </c>
    </row>
    <row r="25" spans="1:5" ht="44.25" customHeight="1">
      <c r="A25" s="629" t="s">
        <v>1858</v>
      </c>
      <c r="B25" s="629" t="s">
        <v>1874</v>
      </c>
      <c r="C25" s="629" t="s">
        <v>1809</v>
      </c>
      <c r="D25" s="630">
        <v>1399</v>
      </c>
      <c r="E25" s="631" t="s">
        <v>1901</v>
      </c>
    </row>
    <row r="26" spans="1:5" s="628" customFormat="1" ht="32.25" customHeight="1">
      <c r="A26" s="625" t="s">
        <v>1849</v>
      </c>
      <c r="B26" s="625" t="s">
        <v>1876</v>
      </c>
      <c r="C26" s="625" t="s">
        <v>1810</v>
      </c>
      <c r="D26" s="626">
        <v>1279</v>
      </c>
      <c r="E26" s="627" t="s">
        <v>1896</v>
      </c>
    </row>
    <row r="27" spans="1:5" s="628" customFormat="1" ht="34.5" customHeight="1">
      <c r="A27" s="625" t="s">
        <v>1857</v>
      </c>
      <c r="B27" s="625" t="s">
        <v>1877</v>
      </c>
      <c r="C27" s="625" t="s">
        <v>1811</v>
      </c>
      <c r="D27" s="626">
        <v>1232</v>
      </c>
      <c r="E27" s="627" t="s">
        <v>1812</v>
      </c>
    </row>
    <row r="28" spans="1:5" s="628" customFormat="1" ht="30.75" customHeight="1">
      <c r="A28" s="625" t="s">
        <v>1857</v>
      </c>
      <c r="B28" s="625" t="s">
        <v>1877</v>
      </c>
      <c r="C28" s="625" t="s">
        <v>1813</v>
      </c>
      <c r="D28" s="626">
        <v>1207</v>
      </c>
      <c r="E28" s="627" t="s">
        <v>1812</v>
      </c>
    </row>
    <row r="29" spans="1:5" ht="30.75" customHeight="1">
      <c r="A29" s="629" t="s">
        <v>1859</v>
      </c>
      <c r="B29" s="629" t="s">
        <v>1875</v>
      </c>
      <c r="C29" s="629" t="s">
        <v>1814</v>
      </c>
      <c r="D29" s="630">
        <v>1135</v>
      </c>
      <c r="E29" s="631" t="s">
        <v>1897</v>
      </c>
    </row>
    <row r="30" spans="1:5" s="628" customFormat="1" ht="36">
      <c r="A30" s="625" t="s">
        <v>1853</v>
      </c>
      <c r="B30" s="625" t="s">
        <v>1878</v>
      </c>
      <c r="C30" s="625" t="s">
        <v>1786</v>
      </c>
      <c r="D30" s="626">
        <v>1096</v>
      </c>
      <c r="E30" s="627" t="s">
        <v>1787</v>
      </c>
    </row>
    <row r="31" spans="1:5" ht="24">
      <c r="A31" s="629" t="s">
        <v>1860</v>
      </c>
      <c r="B31" s="629" t="s">
        <v>1879</v>
      </c>
      <c r="C31" s="629" t="s">
        <v>509</v>
      </c>
      <c r="D31" s="630">
        <v>1005</v>
      </c>
      <c r="E31" s="631" t="s">
        <v>1815</v>
      </c>
    </row>
    <row r="32" spans="1:5" ht="44.25" customHeight="1">
      <c r="A32" s="629" t="s">
        <v>1850</v>
      </c>
      <c r="B32" s="629" t="s">
        <v>1864</v>
      </c>
      <c r="C32" s="629" t="s">
        <v>1784</v>
      </c>
      <c r="D32" s="630">
        <v>1000</v>
      </c>
      <c r="E32" s="631" t="s">
        <v>1785</v>
      </c>
    </row>
    <row r="33" spans="1:6" s="628" customFormat="1" ht="42.75" customHeight="1">
      <c r="A33" s="625" t="s">
        <v>1861</v>
      </c>
      <c r="B33" s="625" t="s">
        <v>1880</v>
      </c>
      <c r="C33" s="625" t="s">
        <v>1816</v>
      </c>
      <c r="D33" s="626">
        <v>1000</v>
      </c>
      <c r="E33" s="633" t="s">
        <v>1817</v>
      </c>
    </row>
    <row r="34" spans="1:6" s="628" customFormat="1" ht="30.75" customHeight="1">
      <c r="A34" s="625" t="s">
        <v>1849</v>
      </c>
      <c r="B34" s="625" t="s">
        <v>1881</v>
      </c>
      <c r="C34" s="625" t="s">
        <v>588</v>
      </c>
      <c r="D34" s="626">
        <v>1000</v>
      </c>
      <c r="E34" s="627" t="s">
        <v>1818</v>
      </c>
    </row>
    <row r="35" spans="1:6" ht="102" customHeight="1">
      <c r="A35" s="629" t="s">
        <v>1851</v>
      </c>
      <c r="B35" s="629" t="s">
        <v>1882</v>
      </c>
      <c r="C35" s="629" t="s">
        <v>1819</v>
      </c>
      <c r="D35" s="630">
        <v>1000</v>
      </c>
      <c r="E35" s="631" t="s">
        <v>1820</v>
      </c>
    </row>
    <row r="36" spans="1:6" s="628" customFormat="1" ht="50.1" customHeight="1">
      <c r="A36" s="625" t="s">
        <v>1856</v>
      </c>
      <c r="B36" s="625" t="s">
        <v>1871</v>
      </c>
      <c r="C36" s="625" t="s">
        <v>1821</v>
      </c>
      <c r="D36" s="626">
        <v>980</v>
      </c>
      <c r="E36" s="627" t="s">
        <v>1793</v>
      </c>
    </row>
    <row r="37" spans="1:6" s="628" customFormat="1" ht="50.1" customHeight="1">
      <c r="A37" s="625" t="s">
        <v>1853</v>
      </c>
      <c r="B37" s="625" t="s">
        <v>1867</v>
      </c>
      <c r="C37" s="625" t="s">
        <v>1822</v>
      </c>
      <c r="D37" s="626">
        <v>967</v>
      </c>
      <c r="E37" s="627" t="s">
        <v>1823</v>
      </c>
      <c r="F37" s="632"/>
    </row>
    <row r="38" spans="1:6" s="628" customFormat="1" ht="50.1" customHeight="1">
      <c r="A38" s="625" t="s">
        <v>1852</v>
      </c>
      <c r="B38" s="625" t="s">
        <v>1866</v>
      </c>
      <c r="C38" s="625" t="s">
        <v>1824</v>
      </c>
      <c r="D38" s="626">
        <v>928</v>
      </c>
      <c r="E38" s="627" t="s">
        <v>1825</v>
      </c>
    </row>
    <row r="39" spans="1:6" s="628" customFormat="1" ht="64.5" customHeight="1">
      <c r="A39" s="625" t="s">
        <v>1849</v>
      </c>
      <c r="B39" s="625" t="s">
        <v>1883</v>
      </c>
      <c r="C39" s="625" t="s">
        <v>1826</v>
      </c>
      <c r="D39" s="626">
        <v>909</v>
      </c>
      <c r="E39" s="627" t="s">
        <v>1898</v>
      </c>
    </row>
    <row r="40" spans="1:6" ht="50.1" customHeight="1">
      <c r="A40" s="629" t="s">
        <v>1859</v>
      </c>
      <c r="B40" s="629" t="s">
        <v>1875</v>
      </c>
      <c r="C40" s="629" t="s">
        <v>1827</v>
      </c>
      <c r="D40" s="630">
        <v>850</v>
      </c>
      <c r="E40" s="631" t="s">
        <v>1828</v>
      </c>
    </row>
    <row r="41" spans="1:6" s="628" customFormat="1" ht="50.1" customHeight="1">
      <c r="A41" s="625" t="s">
        <v>1857</v>
      </c>
      <c r="B41" s="625" t="s">
        <v>1884</v>
      </c>
      <c r="C41" s="625" t="s">
        <v>1829</v>
      </c>
      <c r="D41" s="626">
        <v>800</v>
      </c>
      <c r="E41" s="627" t="s">
        <v>1830</v>
      </c>
    </row>
    <row r="42" spans="1:6" ht="50.1" customHeight="1">
      <c r="A42" s="629" t="s">
        <v>1850</v>
      </c>
      <c r="B42" s="629" t="s">
        <v>1864</v>
      </c>
      <c r="C42" s="629" t="s">
        <v>1831</v>
      </c>
      <c r="D42" s="630">
        <v>789</v>
      </c>
      <c r="E42" s="631" t="s">
        <v>1832</v>
      </c>
    </row>
    <row r="43" spans="1:6" ht="42" customHeight="1">
      <c r="A43" s="629" t="s">
        <v>1858</v>
      </c>
      <c r="B43" s="629" t="s">
        <v>1874</v>
      </c>
      <c r="C43" s="629" t="s">
        <v>1833</v>
      </c>
      <c r="D43" s="630">
        <v>767</v>
      </c>
      <c r="E43" s="631" t="s">
        <v>1900</v>
      </c>
    </row>
    <row r="44" spans="1:6" ht="56.25" customHeight="1">
      <c r="A44" s="629" t="s">
        <v>1862</v>
      </c>
      <c r="B44" s="629" t="s">
        <v>1885</v>
      </c>
      <c r="C44" s="629" t="s">
        <v>1834</v>
      </c>
      <c r="D44" s="630">
        <v>756</v>
      </c>
      <c r="E44" s="631" t="s">
        <v>1835</v>
      </c>
    </row>
    <row r="45" spans="1:6" s="628" customFormat="1" ht="50.1" customHeight="1">
      <c r="A45" s="625" t="s">
        <v>1857</v>
      </c>
      <c r="B45" s="625" t="s">
        <v>1884</v>
      </c>
      <c r="C45" s="625" t="s">
        <v>1836</v>
      </c>
      <c r="D45" s="626">
        <v>667</v>
      </c>
      <c r="E45" s="627" t="s">
        <v>1837</v>
      </c>
    </row>
    <row r="46" spans="1:6" s="628" customFormat="1" ht="50.1" customHeight="1">
      <c r="A46" s="625" t="s">
        <v>1857</v>
      </c>
      <c r="B46" s="625" t="s">
        <v>1884</v>
      </c>
      <c r="C46" s="625" t="s">
        <v>1838</v>
      </c>
      <c r="D46" s="626">
        <v>500</v>
      </c>
      <c r="E46" s="627" t="s">
        <v>1839</v>
      </c>
    </row>
    <row r="47" spans="1:6" ht="50.1" customHeight="1">
      <c r="A47" s="629" t="s">
        <v>1853</v>
      </c>
      <c r="B47" s="629" t="s">
        <v>1872</v>
      </c>
      <c r="C47" s="629" t="s">
        <v>1840</v>
      </c>
      <c r="D47" s="630">
        <v>450</v>
      </c>
      <c r="E47" s="631" t="s">
        <v>1899</v>
      </c>
    </row>
    <row r="48" spans="1:6" ht="50.1" customHeight="1">
      <c r="A48" s="629" t="s">
        <v>1857</v>
      </c>
      <c r="B48" s="629" t="s">
        <v>1884</v>
      </c>
      <c r="C48" s="629" t="s">
        <v>1841</v>
      </c>
      <c r="D48" s="630">
        <v>400</v>
      </c>
      <c r="E48" s="631" t="s">
        <v>1842</v>
      </c>
    </row>
    <row r="49" spans="1:5" ht="50.1" customHeight="1">
      <c r="A49" s="629" t="s">
        <v>1857</v>
      </c>
      <c r="B49" s="629" t="s">
        <v>1884</v>
      </c>
      <c r="C49" s="629" t="s">
        <v>1843</v>
      </c>
      <c r="D49" s="630">
        <v>396</v>
      </c>
      <c r="E49" s="631" t="s">
        <v>1844</v>
      </c>
    </row>
    <row r="50" spans="1:5" s="628" customFormat="1" ht="50.1" customHeight="1">
      <c r="A50" s="625" t="s">
        <v>1857</v>
      </c>
      <c r="B50" s="625" t="s">
        <v>1884</v>
      </c>
      <c r="C50" s="625" t="s">
        <v>1845</v>
      </c>
      <c r="D50" s="626">
        <v>346</v>
      </c>
      <c r="E50" s="627" t="s">
        <v>1930</v>
      </c>
    </row>
    <row r="51" spans="1:5" ht="55.5" customHeight="1">
      <c r="A51" s="629" t="s">
        <v>1857</v>
      </c>
      <c r="B51" s="629" t="s">
        <v>1884</v>
      </c>
      <c r="C51" s="629" t="s">
        <v>1846</v>
      </c>
      <c r="D51" s="630">
        <v>150</v>
      </c>
      <c r="E51" s="631" t="s">
        <v>1847</v>
      </c>
    </row>
  </sheetData>
  <mergeCells count="1">
    <mergeCell ref="A2:E2"/>
  </mergeCells>
  <phoneticPr fontId="1" type="noConversion"/>
  <printOptions horizontalCentered="1"/>
  <pageMargins left="0.31496062992125984" right="0.31496062992125984" top="0.55118110236220474" bottom="0.55118110236220474" header="0.31496062992125984" footer="0.31496062992125984"/>
  <pageSetup paperSize="9" firstPageNumber="86" orientation="landscape" useFirstPageNumber="1" r:id="rId1"/>
  <headerFooter>
    <oddFooter>&amp;C&amp;10&amp;P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40"/>
  <sheetViews>
    <sheetView showZeros="0" workbookViewId="0">
      <pane xSplit="1" ySplit="6" topLeftCell="B7" activePane="bottomRight" state="frozen"/>
      <selection pane="topRight" activeCell="B1" sqref="B1"/>
      <selection pane="bottomLeft" activeCell="A7" sqref="A7"/>
      <selection pane="bottomRight" activeCell="A37" sqref="A37"/>
    </sheetView>
  </sheetViews>
  <sheetFormatPr defaultRowHeight="21.95" customHeight="1"/>
  <cols>
    <col min="1" max="1" width="27.125" style="18" customWidth="1"/>
    <col min="2" max="5" width="9.875" style="18" customWidth="1"/>
    <col min="6" max="6" width="25.25" style="18" customWidth="1"/>
    <col min="7" max="7" width="9" style="18" customWidth="1"/>
    <col min="8" max="8" width="9.5" style="18" bestFit="1" customWidth="1"/>
    <col min="9" max="10" width="9.875" style="18" customWidth="1"/>
    <col min="11" max="241" width="9" style="18"/>
    <col min="242" max="242" width="4.875" style="18" customWidth="1"/>
    <col min="243" max="243" width="30.625" style="18" customWidth="1"/>
    <col min="244" max="244" width="17" style="18" customWidth="1"/>
    <col min="245" max="245" width="13.5" style="18" customWidth="1"/>
    <col min="246" max="246" width="32.125" style="18" customWidth="1"/>
    <col min="247" max="247" width="15.5" style="18" customWidth="1"/>
    <col min="248" max="248" width="12.25" style="18" customWidth="1"/>
    <col min="249" max="497" width="9" style="18"/>
    <col min="498" max="498" width="4.875" style="18" customWidth="1"/>
    <col min="499" max="499" width="30.625" style="18" customWidth="1"/>
    <col min="500" max="500" width="17" style="18" customWidth="1"/>
    <col min="501" max="501" width="13.5" style="18" customWidth="1"/>
    <col min="502" max="502" width="32.125" style="18" customWidth="1"/>
    <col min="503" max="503" width="15.5" style="18" customWidth="1"/>
    <col min="504" max="504" width="12.25" style="18" customWidth="1"/>
    <col min="505" max="753" width="9" style="18"/>
    <col min="754" max="754" width="4.875" style="18" customWidth="1"/>
    <col min="755" max="755" width="30.625" style="18" customWidth="1"/>
    <col min="756" max="756" width="17" style="18" customWidth="1"/>
    <col min="757" max="757" width="13.5" style="18" customWidth="1"/>
    <col min="758" max="758" width="32.125" style="18" customWidth="1"/>
    <col min="759" max="759" width="15.5" style="18" customWidth="1"/>
    <col min="760" max="760" width="12.25" style="18" customWidth="1"/>
    <col min="761" max="1009" width="9" style="18"/>
    <col min="1010" max="1010" width="4.875" style="18" customWidth="1"/>
    <col min="1011" max="1011" width="30.625" style="18" customWidth="1"/>
    <col min="1012" max="1012" width="17" style="18" customWidth="1"/>
    <col min="1013" max="1013" width="13.5" style="18" customWidth="1"/>
    <col min="1014" max="1014" width="32.125" style="18" customWidth="1"/>
    <col min="1015" max="1015" width="15.5" style="18" customWidth="1"/>
    <col min="1016" max="1016" width="12.25" style="18" customWidth="1"/>
    <col min="1017" max="1265" width="9" style="18"/>
    <col min="1266" max="1266" width="4.875" style="18" customWidth="1"/>
    <col min="1267" max="1267" width="30.625" style="18" customWidth="1"/>
    <col min="1268" max="1268" width="17" style="18" customWidth="1"/>
    <col min="1269" max="1269" width="13.5" style="18" customWidth="1"/>
    <col min="1270" max="1270" width="32.125" style="18" customWidth="1"/>
    <col min="1271" max="1271" width="15.5" style="18" customWidth="1"/>
    <col min="1272" max="1272" width="12.25" style="18" customWidth="1"/>
    <col min="1273" max="1521" width="9" style="18"/>
    <col min="1522" max="1522" width="4.875" style="18" customWidth="1"/>
    <col min="1523" max="1523" width="30.625" style="18" customWidth="1"/>
    <col min="1524" max="1524" width="17" style="18" customWidth="1"/>
    <col min="1525" max="1525" width="13.5" style="18" customWidth="1"/>
    <col min="1526" max="1526" width="32.125" style="18" customWidth="1"/>
    <col min="1527" max="1527" width="15.5" style="18" customWidth="1"/>
    <col min="1528" max="1528" width="12.25" style="18" customWidth="1"/>
    <col min="1529" max="1777" width="9" style="18"/>
    <col min="1778" max="1778" width="4.875" style="18" customWidth="1"/>
    <col min="1779" max="1779" width="30.625" style="18" customWidth="1"/>
    <col min="1780" max="1780" width="17" style="18" customWidth="1"/>
    <col min="1781" max="1781" width="13.5" style="18" customWidth="1"/>
    <col min="1782" max="1782" width="32.125" style="18" customWidth="1"/>
    <col min="1783" max="1783" width="15.5" style="18" customWidth="1"/>
    <col min="1784" max="1784" width="12.25" style="18" customWidth="1"/>
    <col min="1785" max="2033" width="9" style="18"/>
    <col min="2034" max="2034" width="4.875" style="18" customWidth="1"/>
    <col min="2035" max="2035" width="30.625" style="18" customWidth="1"/>
    <col min="2036" max="2036" width="17" style="18" customWidth="1"/>
    <col min="2037" max="2037" width="13.5" style="18" customWidth="1"/>
    <col min="2038" max="2038" width="32.125" style="18" customWidth="1"/>
    <col min="2039" max="2039" width="15.5" style="18" customWidth="1"/>
    <col min="2040" max="2040" width="12.25" style="18" customWidth="1"/>
    <col min="2041" max="2289" width="9" style="18"/>
    <col min="2290" max="2290" width="4.875" style="18" customWidth="1"/>
    <col min="2291" max="2291" width="30.625" style="18" customWidth="1"/>
    <col min="2292" max="2292" width="17" style="18" customWidth="1"/>
    <col min="2293" max="2293" width="13.5" style="18" customWidth="1"/>
    <col min="2294" max="2294" width="32.125" style="18" customWidth="1"/>
    <col min="2295" max="2295" width="15.5" style="18" customWidth="1"/>
    <col min="2296" max="2296" width="12.25" style="18" customWidth="1"/>
    <col min="2297" max="2545" width="9" style="18"/>
    <col min="2546" max="2546" width="4.875" style="18" customWidth="1"/>
    <col min="2547" max="2547" width="30.625" style="18" customWidth="1"/>
    <col min="2548" max="2548" width="17" style="18" customWidth="1"/>
    <col min="2549" max="2549" width="13.5" style="18" customWidth="1"/>
    <col min="2550" max="2550" width="32.125" style="18" customWidth="1"/>
    <col min="2551" max="2551" width="15.5" style="18" customWidth="1"/>
    <col min="2552" max="2552" width="12.25" style="18" customWidth="1"/>
    <col min="2553" max="2801" width="9" style="18"/>
    <col min="2802" max="2802" width="4.875" style="18" customWidth="1"/>
    <col min="2803" max="2803" width="30.625" style="18" customWidth="1"/>
    <col min="2804" max="2804" width="17" style="18" customWidth="1"/>
    <col min="2805" max="2805" width="13.5" style="18" customWidth="1"/>
    <col min="2806" max="2806" width="32.125" style="18" customWidth="1"/>
    <col min="2807" max="2807" width="15.5" style="18" customWidth="1"/>
    <col min="2808" max="2808" width="12.25" style="18" customWidth="1"/>
    <col min="2809" max="3057" width="9" style="18"/>
    <col min="3058" max="3058" width="4.875" style="18" customWidth="1"/>
    <col min="3059" max="3059" width="30.625" style="18" customWidth="1"/>
    <col min="3060" max="3060" width="17" style="18" customWidth="1"/>
    <col min="3061" max="3061" width="13.5" style="18" customWidth="1"/>
    <col min="3062" max="3062" width="32.125" style="18" customWidth="1"/>
    <col min="3063" max="3063" width="15.5" style="18" customWidth="1"/>
    <col min="3064" max="3064" width="12.25" style="18" customWidth="1"/>
    <col min="3065" max="3313" width="9" style="18"/>
    <col min="3314" max="3314" width="4.875" style="18" customWidth="1"/>
    <col min="3315" max="3315" width="30.625" style="18" customWidth="1"/>
    <col min="3316" max="3316" width="17" style="18" customWidth="1"/>
    <col min="3317" max="3317" width="13.5" style="18" customWidth="1"/>
    <col min="3318" max="3318" width="32.125" style="18" customWidth="1"/>
    <col min="3319" max="3319" width="15.5" style="18" customWidth="1"/>
    <col min="3320" max="3320" width="12.25" style="18" customWidth="1"/>
    <col min="3321" max="3569" width="9" style="18"/>
    <col min="3570" max="3570" width="4.875" style="18" customWidth="1"/>
    <col min="3571" max="3571" width="30.625" style="18" customWidth="1"/>
    <col min="3572" max="3572" width="17" style="18" customWidth="1"/>
    <col min="3573" max="3573" width="13.5" style="18" customWidth="1"/>
    <col min="3574" max="3574" width="32.125" style="18" customWidth="1"/>
    <col min="3575" max="3575" width="15.5" style="18" customWidth="1"/>
    <col min="3576" max="3576" width="12.25" style="18" customWidth="1"/>
    <col min="3577" max="3825" width="9" style="18"/>
    <col min="3826" max="3826" width="4.875" style="18" customWidth="1"/>
    <col min="3827" max="3827" width="30.625" style="18" customWidth="1"/>
    <col min="3828" max="3828" width="17" style="18" customWidth="1"/>
    <col min="3829" max="3829" width="13.5" style="18" customWidth="1"/>
    <col min="3830" max="3830" width="32.125" style="18" customWidth="1"/>
    <col min="3831" max="3831" width="15.5" style="18" customWidth="1"/>
    <col min="3832" max="3832" width="12.25" style="18" customWidth="1"/>
    <col min="3833" max="4081" width="9" style="18"/>
    <col min="4082" max="4082" width="4.875" style="18" customWidth="1"/>
    <col min="4083" max="4083" width="30.625" style="18" customWidth="1"/>
    <col min="4084" max="4084" width="17" style="18" customWidth="1"/>
    <col min="4085" max="4085" width="13.5" style="18" customWidth="1"/>
    <col min="4086" max="4086" width="32.125" style="18" customWidth="1"/>
    <col min="4087" max="4087" width="15.5" style="18" customWidth="1"/>
    <col min="4088" max="4088" width="12.25" style="18" customWidth="1"/>
    <col min="4089" max="4337" width="9" style="18"/>
    <col min="4338" max="4338" width="4.875" style="18" customWidth="1"/>
    <col min="4339" max="4339" width="30.625" style="18" customWidth="1"/>
    <col min="4340" max="4340" width="17" style="18" customWidth="1"/>
    <col min="4341" max="4341" width="13.5" style="18" customWidth="1"/>
    <col min="4342" max="4342" width="32.125" style="18" customWidth="1"/>
    <col min="4343" max="4343" width="15.5" style="18" customWidth="1"/>
    <col min="4344" max="4344" width="12.25" style="18" customWidth="1"/>
    <col min="4345" max="4593" width="9" style="18"/>
    <col min="4594" max="4594" width="4.875" style="18" customWidth="1"/>
    <col min="4595" max="4595" width="30.625" style="18" customWidth="1"/>
    <col min="4596" max="4596" width="17" style="18" customWidth="1"/>
    <col min="4597" max="4597" width="13.5" style="18" customWidth="1"/>
    <col min="4598" max="4598" width="32.125" style="18" customWidth="1"/>
    <col min="4599" max="4599" width="15.5" style="18" customWidth="1"/>
    <col min="4600" max="4600" width="12.25" style="18" customWidth="1"/>
    <col min="4601" max="4849" width="9" style="18"/>
    <col min="4850" max="4850" width="4.875" style="18" customWidth="1"/>
    <col min="4851" max="4851" width="30.625" style="18" customWidth="1"/>
    <col min="4852" max="4852" width="17" style="18" customWidth="1"/>
    <col min="4853" max="4853" width="13.5" style="18" customWidth="1"/>
    <col min="4854" max="4854" width="32.125" style="18" customWidth="1"/>
    <col min="4855" max="4855" width="15.5" style="18" customWidth="1"/>
    <col min="4856" max="4856" width="12.25" style="18" customWidth="1"/>
    <col min="4857" max="5105" width="9" style="18"/>
    <col min="5106" max="5106" width="4.875" style="18" customWidth="1"/>
    <col min="5107" max="5107" width="30.625" style="18" customWidth="1"/>
    <col min="5108" max="5108" width="17" style="18" customWidth="1"/>
    <col min="5109" max="5109" width="13.5" style="18" customWidth="1"/>
    <col min="5110" max="5110" width="32.125" style="18" customWidth="1"/>
    <col min="5111" max="5111" width="15.5" style="18" customWidth="1"/>
    <col min="5112" max="5112" width="12.25" style="18" customWidth="1"/>
    <col min="5113" max="5361" width="9" style="18"/>
    <col min="5362" max="5362" width="4.875" style="18" customWidth="1"/>
    <col min="5363" max="5363" width="30.625" style="18" customWidth="1"/>
    <col min="5364" max="5364" width="17" style="18" customWidth="1"/>
    <col min="5365" max="5365" width="13.5" style="18" customWidth="1"/>
    <col min="5366" max="5366" width="32.125" style="18" customWidth="1"/>
    <col min="5367" max="5367" width="15.5" style="18" customWidth="1"/>
    <col min="5368" max="5368" width="12.25" style="18" customWidth="1"/>
    <col min="5369" max="5617" width="9" style="18"/>
    <col min="5618" max="5618" width="4.875" style="18" customWidth="1"/>
    <col min="5619" max="5619" width="30.625" style="18" customWidth="1"/>
    <col min="5620" max="5620" width="17" style="18" customWidth="1"/>
    <col min="5621" max="5621" width="13.5" style="18" customWidth="1"/>
    <col min="5622" max="5622" width="32.125" style="18" customWidth="1"/>
    <col min="5623" max="5623" width="15.5" style="18" customWidth="1"/>
    <col min="5624" max="5624" width="12.25" style="18" customWidth="1"/>
    <col min="5625" max="5873" width="9" style="18"/>
    <col min="5874" max="5874" width="4.875" style="18" customWidth="1"/>
    <col min="5875" max="5875" width="30.625" style="18" customWidth="1"/>
    <col min="5876" max="5876" width="17" style="18" customWidth="1"/>
    <col min="5877" max="5877" width="13.5" style="18" customWidth="1"/>
    <col min="5878" max="5878" width="32.125" style="18" customWidth="1"/>
    <col min="5879" max="5879" width="15.5" style="18" customWidth="1"/>
    <col min="5880" max="5880" width="12.25" style="18" customWidth="1"/>
    <col min="5881" max="6129" width="9" style="18"/>
    <col min="6130" max="6130" width="4.875" style="18" customWidth="1"/>
    <col min="6131" max="6131" width="30.625" style="18" customWidth="1"/>
    <col min="6132" max="6132" width="17" style="18" customWidth="1"/>
    <col min="6133" max="6133" width="13.5" style="18" customWidth="1"/>
    <col min="6134" max="6134" width="32.125" style="18" customWidth="1"/>
    <col min="6135" max="6135" width="15.5" style="18" customWidth="1"/>
    <col min="6136" max="6136" width="12.25" style="18" customWidth="1"/>
    <col min="6137" max="6385" width="9" style="18"/>
    <col min="6386" max="6386" width="4.875" style="18" customWidth="1"/>
    <col min="6387" max="6387" width="30.625" style="18" customWidth="1"/>
    <col min="6388" max="6388" width="17" style="18" customWidth="1"/>
    <col min="6389" max="6389" width="13.5" style="18" customWidth="1"/>
    <col min="6390" max="6390" width="32.125" style="18" customWidth="1"/>
    <col min="6391" max="6391" width="15.5" style="18" customWidth="1"/>
    <col min="6392" max="6392" width="12.25" style="18" customWidth="1"/>
    <col min="6393" max="6641" width="9" style="18"/>
    <col min="6642" max="6642" width="4.875" style="18" customWidth="1"/>
    <col min="6643" max="6643" width="30.625" style="18" customWidth="1"/>
    <col min="6644" max="6644" width="17" style="18" customWidth="1"/>
    <col min="6645" max="6645" width="13.5" style="18" customWidth="1"/>
    <col min="6646" max="6646" width="32.125" style="18" customWidth="1"/>
    <col min="6647" max="6647" width="15.5" style="18" customWidth="1"/>
    <col min="6648" max="6648" width="12.25" style="18" customWidth="1"/>
    <col min="6649" max="6897" width="9" style="18"/>
    <col min="6898" max="6898" width="4.875" style="18" customWidth="1"/>
    <col min="6899" max="6899" width="30.625" style="18" customWidth="1"/>
    <col min="6900" max="6900" width="17" style="18" customWidth="1"/>
    <col min="6901" max="6901" width="13.5" style="18" customWidth="1"/>
    <col min="6902" max="6902" width="32.125" style="18" customWidth="1"/>
    <col min="6903" max="6903" width="15.5" style="18" customWidth="1"/>
    <col min="6904" max="6904" width="12.25" style="18" customWidth="1"/>
    <col min="6905" max="7153" width="9" style="18"/>
    <col min="7154" max="7154" width="4.875" style="18" customWidth="1"/>
    <col min="7155" max="7155" width="30.625" style="18" customWidth="1"/>
    <col min="7156" max="7156" width="17" style="18" customWidth="1"/>
    <col min="7157" max="7157" width="13.5" style="18" customWidth="1"/>
    <col min="7158" max="7158" width="32.125" style="18" customWidth="1"/>
    <col min="7159" max="7159" width="15.5" style="18" customWidth="1"/>
    <col min="7160" max="7160" width="12.25" style="18" customWidth="1"/>
    <col min="7161" max="7409" width="9" style="18"/>
    <col min="7410" max="7410" width="4.875" style="18" customWidth="1"/>
    <col min="7411" max="7411" width="30.625" style="18" customWidth="1"/>
    <col min="7412" max="7412" width="17" style="18" customWidth="1"/>
    <col min="7413" max="7413" width="13.5" style="18" customWidth="1"/>
    <col min="7414" max="7414" width="32.125" style="18" customWidth="1"/>
    <col min="7415" max="7415" width="15.5" style="18" customWidth="1"/>
    <col min="7416" max="7416" width="12.25" style="18" customWidth="1"/>
    <col min="7417" max="7665" width="9" style="18"/>
    <col min="7666" max="7666" width="4.875" style="18" customWidth="1"/>
    <col min="7667" max="7667" width="30.625" style="18" customWidth="1"/>
    <col min="7668" max="7668" width="17" style="18" customWidth="1"/>
    <col min="7669" max="7669" width="13.5" style="18" customWidth="1"/>
    <col min="7670" max="7670" width="32.125" style="18" customWidth="1"/>
    <col min="7671" max="7671" width="15.5" style="18" customWidth="1"/>
    <col min="7672" max="7672" width="12.25" style="18" customWidth="1"/>
    <col min="7673" max="7921" width="9" style="18"/>
    <col min="7922" max="7922" width="4.875" style="18" customWidth="1"/>
    <col min="7923" max="7923" width="30.625" style="18" customWidth="1"/>
    <col min="7924" max="7924" width="17" style="18" customWidth="1"/>
    <col min="7925" max="7925" width="13.5" style="18" customWidth="1"/>
    <col min="7926" max="7926" width="32.125" style="18" customWidth="1"/>
    <col min="7927" max="7927" width="15.5" style="18" customWidth="1"/>
    <col min="7928" max="7928" width="12.25" style="18" customWidth="1"/>
    <col min="7929" max="8177" width="9" style="18"/>
    <col min="8178" max="8178" width="4.875" style="18" customWidth="1"/>
    <col min="8179" max="8179" width="30.625" style="18" customWidth="1"/>
    <col min="8180" max="8180" width="17" style="18" customWidth="1"/>
    <col min="8181" max="8181" width="13.5" style="18" customWidth="1"/>
    <col min="8182" max="8182" width="32.125" style="18" customWidth="1"/>
    <col min="8183" max="8183" width="15.5" style="18" customWidth="1"/>
    <col min="8184" max="8184" width="12.25" style="18" customWidth="1"/>
    <col min="8185" max="8433" width="9" style="18"/>
    <col min="8434" max="8434" width="4.875" style="18" customWidth="1"/>
    <col min="8435" max="8435" width="30.625" style="18" customWidth="1"/>
    <col min="8436" max="8436" width="17" style="18" customWidth="1"/>
    <col min="8437" max="8437" width="13.5" style="18" customWidth="1"/>
    <col min="8438" max="8438" width="32.125" style="18" customWidth="1"/>
    <col min="8439" max="8439" width="15.5" style="18" customWidth="1"/>
    <col min="8440" max="8440" width="12.25" style="18" customWidth="1"/>
    <col min="8441" max="8689" width="9" style="18"/>
    <col min="8690" max="8690" width="4.875" style="18" customWidth="1"/>
    <col min="8691" max="8691" width="30.625" style="18" customWidth="1"/>
    <col min="8692" max="8692" width="17" style="18" customWidth="1"/>
    <col min="8693" max="8693" width="13.5" style="18" customWidth="1"/>
    <col min="8694" max="8694" width="32.125" style="18" customWidth="1"/>
    <col min="8695" max="8695" width="15.5" style="18" customWidth="1"/>
    <col min="8696" max="8696" width="12.25" style="18" customWidth="1"/>
    <col min="8697" max="8945" width="9" style="18"/>
    <col min="8946" max="8946" width="4.875" style="18" customWidth="1"/>
    <col min="8947" max="8947" width="30.625" style="18" customWidth="1"/>
    <col min="8948" max="8948" width="17" style="18" customWidth="1"/>
    <col min="8949" max="8949" width="13.5" style="18" customWidth="1"/>
    <col min="8950" max="8950" width="32.125" style="18" customWidth="1"/>
    <col min="8951" max="8951" width="15.5" style="18" customWidth="1"/>
    <col min="8952" max="8952" width="12.25" style="18" customWidth="1"/>
    <col min="8953" max="9201" width="9" style="18"/>
    <col min="9202" max="9202" width="4.875" style="18" customWidth="1"/>
    <col min="9203" max="9203" width="30.625" style="18" customWidth="1"/>
    <col min="9204" max="9204" width="17" style="18" customWidth="1"/>
    <col min="9205" max="9205" width="13.5" style="18" customWidth="1"/>
    <col min="9206" max="9206" width="32.125" style="18" customWidth="1"/>
    <col min="9207" max="9207" width="15.5" style="18" customWidth="1"/>
    <col min="9208" max="9208" width="12.25" style="18" customWidth="1"/>
    <col min="9209" max="9457" width="9" style="18"/>
    <col min="9458" max="9458" width="4.875" style="18" customWidth="1"/>
    <col min="9459" max="9459" width="30.625" style="18" customWidth="1"/>
    <col min="9460" max="9460" width="17" style="18" customWidth="1"/>
    <col min="9461" max="9461" width="13.5" style="18" customWidth="1"/>
    <col min="9462" max="9462" width="32.125" style="18" customWidth="1"/>
    <col min="9463" max="9463" width="15.5" style="18" customWidth="1"/>
    <col min="9464" max="9464" width="12.25" style="18" customWidth="1"/>
    <col min="9465" max="9713" width="9" style="18"/>
    <col min="9714" max="9714" width="4.875" style="18" customWidth="1"/>
    <col min="9715" max="9715" width="30.625" style="18" customWidth="1"/>
    <col min="9716" max="9716" width="17" style="18" customWidth="1"/>
    <col min="9717" max="9717" width="13.5" style="18" customWidth="1"/>
    <col min="9718" max="9718" width="32.125" style="18" customWidth="1"/>
    <col min="9719" max="9719" width="15.5" style="18" customWidth="1"/>
    <col min="9720" max="9720" width="12.25" style="18" customWidth="1"/>
    <col min="9721" max="9969" width="9" style="18"/>
    <col min="9970" max="9970" width="4.875" style="18" customWidth="1"/>
    <col min="9971" max="9971" width="30.625" style="18" customWidth="1"/>
    <col min="9972" max="9972" width="17" style="18" customWidth="1"/>
    <col min="9973" max="9973" width="13.5" style="18" customWidth="1"/>
    <col min="9974" max="9974" width="32.125" style="18" customWidth="1"/>
    <col min="9975" max="9975" width="15.5" style="18" customWidth="1"/>
    <col min="9976" max="9976" width="12.25" style="18" customWidth="1"/>
    <col min="9977" max="10225" width="9" style="18"/>
    <col min="10226" max="10226" width="4.875" style="18" customWidth="1"/>
    <col min="10227" max="10227" width="30.625" style="18" customWidth="1"/>
    <col min="10228" max="10228" width="17" style="18" customWidth="1"/>
    <col min="10229" max="10229" width="13.5" style="18" customWidth="1"/>
    <col min="10230" max="10230" width="32.125" style="18" customWidth="1"/>
    <col min="10231" max="10231" width="15.5" style="18" customWidth="1"/>
    <col min="10232" max="10232" width="12.25" style="18" customWidth="1"/>
    <col min="10233" max="10481" width="9" style="18"/>
    <col min="10482" max="10482" width="4.875" style="18" customWidth="1"/>
    <col min="10483" max="10483" width="30.625" style="18" customWidth="1"/>
    <col min="10484" max="10484" width="17" style="18" customWidth="1"/>
    <col min="10485" max="10485" width="13.5" style="18" customWidth="1"/>
    <col min="10486" max="10486" width="32.125" style="18" customWidth="1"/>
    <col min="10487" max="10487" width="15.5" style="18" customWidth="1"/>
    <col min="10488" max="10488" width="12.25" style="18" customWidth="1"/>
    <col min="10489" max="10737" width="9" style="18"/>
    <col min="10738" max="10738" width="4.875" style="18" customWidth="1"/>
    <col min="10739" max="10739" width="30.625" style="18" customWidth="1"/>
    <col min="10740" max="10740" width="17" style="18" customWidth="1"/>
    <col min="10741" max="10741" width="13.5" style="18" customWidth="1"/>
    <col min="10742" max="10742" width="32.125" style="18" customWidth="1"/>
    <col min="10743" max="10743" width="15.5" style="18" customWidth="1"/>
    <col min="10744" max="10744" width="12.25" style="18" customWidth="1"/>
    <col min="10745" max="10993" width="9" style="18"/>
    <col min="10994" max="10994" width="4.875" style="18" customWidth="1"/>
    <col min="10995" max="10995" width="30.625" style="18" customWidth="1"/>
    <col min="10996" max="10996" width="17" style="18" customWidth="1"/>
    <col min="10997" max="10997" width="13.5" style="18" customWidth="1"/>
    <col min="10998" max="10998" width="32.125" style="18" customWidth="1"/>
    <col min="10999" max="10999" width="15.5" style="18" customWidth="1"/>
    <col min="11000" max="11000" width="12.25" style="18" customWidth="1"/>
    <col min="11001" max="11249" width="9" style="18"/>
    <col min="11250" max="11250" width="4.875" style="18" customWidth="1"/>
    <col min="11251" max="11251" width="30.625" style="18" customWidth="1"/>
    <col min="11252" max="11252" width="17" style="18" customWidth="1"/>
    <col min="11253" max="11253" width="13.5" style="18" customWidth="1"/>
    <col min="11254" max="11254" width="32.125" style="18" customWidth="1"/>
    <col min="11255" max="11255" width="15.5" style="18" customWidth="1"/>
    <col min="11256" max="11256" width="12.25" style="18" customWidth="1"/>
    <col min="11257" max="11505" width="9" style="18"/>
    <col min="11506" max="11506" width="4.875" style="18" customWidth="1"/>
    <col min="11507" max="11507" width="30.625" style="18" customWidth="1"/>
    <col min="11508" max="11508" width="17" style="18" customWidth="1"/>
    <col min="11509" max="11509" width="13.5" style="18" customWidth="1"/>
    <col min="11510" max="11510" width="32.125" style="18" customWidth="1"/>
    <col min="11511" max="11511" width="15.5" style="18" customWidth="1"/>
    <col min="11512" max="11512" width="12.25" style="18" customWidth="1"/>
    <col min="11513" max="11761" width="9" style="18"/>
    <col min="11762" max="11762" width="4.875" style="18" customWidth="1"/>
    <col min="11763" max="11763" width="30.625" style="18" customWidth="1"/>
    <col min="11764" max="11764" width="17" style="18" customWidth="1"/>
    <col min="11765" max="11765" width="13.5" style="18" customWidth="1"/>
    <col min="11766" max="11766" width="32.125" style="18" customWidth="1"/>
    <col min="11767" max="11767" width="15.5" style="18" customWidth="1"/>
    <col min="11768" max="11768" width="12.25" style="18" customWidth="1"/>
    <col min="11769" max="12017" width="9" style="18"/>
    <col min="12018" max="12018" width="4.875" style="18" customWidth="1"/>
    <col min="12019" max="12019" width="30.625" style="18" customWidth="1"/>
    <col min="12020" max="12020" width="17" style="18" customWidth="1"/>
    <col min="12021" max="12021" width="13.5" style="18" customWidth="1"/>
    <col min="12022" max="12022" width="32.125" style="18" customWidth="1"/>
    <col min="12023" max="12023" width="15.5" style="18" customWidth="1"/>
    <col min="12024" max="12024" width="12.25" style="18" customWidth="1"/>
    <col min="12025" max="12273" width="9" style="18"/>
    <col min="12274" max="12274" width="4.875" style="18" customWidth="1"/>
    <col min="12275" max="12275" width="30.625" style="18" customWidth="1"/>
    <col min="12276" max="12276" width="17" style="18" customWidth="1"/>
    <col min="12277" max="12277" width="13.5" style="18" customWidth="1"/>
    <col min="12278" max="12278" width="32.125" style="18" customWidth="1"/>
    <col min="12279" max="12279" width="15.5" style="18" customWidth="1"/>
    <col min="12280" max="12280" width="12.25" style="18" customWidth="1"/>
    <col min="12281" max="12529" width="9" style="18"/>
    <col min="12530" max="12530" width="4.875" style="18" customWidth="1"/>
    <col min="12531" max="12531" width="30.625" style="18" customWidth="1"/>
    <col min="12532" max="12532" width="17" style="18" customWidth="1"/>
    <col min="12533" max="12533" width="13.5" style="18" customWidth="1"/>
    <col min="12534" max="12534" width="32.125" style="18" customWidth="1"/>
    <col min="12535" max="12535" width="15.5" style="18" customWidth="1"/>
    <col min="12536" max="12536" width="12.25" style="18" customWidth="1"/>
    <col min="12537" max="12785" width="9" style="18"/>
    <col min="12786" max="12786" width="4.875" style="18" customWidth="1"/>
    <col min="12787" max="12787" width="30.625" style="18" customWidth="1"/>
    <col min="12788" max="12788" width="17" style="18" customWidth="1"/>
    <col min="12789" max="12789" width="13.5" style="18" customWidth="1"/>
    <col min="12790" max="12790" width="32.125" style="18" customWidth="1"/>
    <col min="12791" max="12791" width="15.5" style="18" customWidth="1"/>
    <col min="12792" max="12792" width="12.25" style="18" customWidth="1"/>
    <col min="12793" max="13041" width="9" style="18"/>
    <col min="13042" max="13042" width="4.875" style="18" customWidth="1"/>
    <col min="13043" max="13043" width="30.625" style="18" customWidth="1"/>
    <col min="13044" max="13044" width="17" style="18" customWidth="1"/>
    <col min="13045" max="13045" width="13.5" style="18" customWidth="1"/>
    <col min="13046" max="13046" width="32.125" style="18" customWidth="1"/>
    <col min="13047" max="13047" width="15.5" style="18" customWidth="1"/>
    <col min="13048" max="13048" width="12.25" style="18" customWidth="1"/>
    <col min="13049" max="13297" width="9" style="18"/>
    <col min="13298" max="13298" width="4.875" style="18" customWidth="1"/>
    <col min="13299" max="13299" width="30.625" style="18" customWidth="1"/>
    <col min="13300" max="13300" width="17" style="18" customWidth="1"/>
    <col min="13301" max="13301" width="13.5" style="18" customWidth="1"/>
    <col min="13302" max="13302" width="32.125" style="18" customWidth="1"/>
    <col min="13303" max="13303" width="15.5" style="18" customWidth="1"/>
    <col min="13304" max="13304" width="12.25" style="18" customWidth="1"/>
    <col min="13305" max="13553" width="9" style="18"/>
    <col min="13554" max="13554" width="4.875" style="18" customWidth="1"/>
    <col min="13555" max="13555" width="30.625" style="18" customWidth="1"/>
    <col min="13556" max="13556" width="17" style="18" customWidth="1"/>
    <col min="13557" max="13557" width="13.5" style="18" customWidth="1"/>
    <col min="13558" max="13558" width="32.125" style="18" customWidth="1"/>
    <col min="13559" max="13559" width="15.5" style="18" customWidth="1"/>
    <col min="13560" max="13560" width="12.25" style="18" customWidth="1"/>
    <col min="13561" max="13809" width="9" style="18"/>
    <col min="13810" max="13810" width="4.875" style="18" customWidth="1"/>
    <col min="13811" max="13811" width="30.625" style="18" customWidth="1"/>
    <col min="13812" max="13812" width="17" style="18" customWidth="1"/>
    <col min="13813" max="13813" width="13.5" style="18" customWidth="1"/>
    <col min="13814" max="13814" width="32.125" style="18" customWidth="1"/>
    <col min="13815" max="13815" width="15.5" style="18" customWidth="1"/>
    <col min="13816" max="13816" width="12.25" style="18" customWidth="1"/>
    <col min="13817" max="14065" width="9" style="18"/>
    <col min="14066" max="14066" width="4.875" style="18" customWidth="1"/>
    <col min="14067" max="14067" width="30.625" style="18" customWidth="1"/>
    <col min="14068" max="14068" width="17" style="18" customWidth="1"/>
    <col min="14069" max="14069" width="13.5" style="18" customWidth="1"/>
    <col min="14070" max="14070" width="32.125" style="18" customWidth="1"/>
    <col min="14071" max="14071" width="15.5" style="18" customWidth="1"/>
    <col min="14072" max="14072" width="12.25" style="18" customWidth="1"/>
    <col min="14073" max="14321" width="9" style="18"/>
    <col min="14322" max="14322" width="4.875" style="18" customWidth="1"/>
    <col min="14323" max="14323" width="30.625" style="18" customWidth="1"/>
    <col min="14324" max="14324" width="17" style="18" customWidth="1"/>
    <col min="14325" max="14325" width="13.5" style="18" customWidth="1"/>
    <col min="14326" max="14326" width="32.125" style="18" customWidth="1"/>
    <col min="14327" max="14327" width="15.5" style="18" customWidth="1"/>
    <col min="14328" max="14328" width="12.25" style="18" customWidth="1"/>
    <col min="14329" max="14577" width="9" style="18"/>
    <col min="14578" max="14578" width="4.875" style="18" customWidth="1"/>
    <col min="14579" max="14579" width="30.625" style="18" customWidth="1"/>
    <col min="14580" max="14580" width="17" style="18" customWidth="1"/>
    <col min="14581" max="14581" width="13.5" style="18" customWidth="1"/>
    <col min="14582" max="14582" width="32.125" style="18" customWidth="1"/>
    <col min="14583" max="14583" width="15.5" style="18" customWidth="1"/>
    <col min="14584" max="14584" width="12.25" style="18" customWidth="1"/>
    <col min="14585" max="14833" width="9" style="18"/>
    <col min="14834" max="14834" width="4.875" style="18" customWidth="1"/>
    <col min="14835" max="14835" width="30.625" style="18" customWidth="1"/>
    <col min="14836" max="14836" width="17" style="18" customWidth="1"/>
    <col min="14837" max="14837" width="13.5" style="18" customWidth="1"/>
    <col min="14838" max="14838" width="32.125" style="18" customWidth="1"/>
    <col min="14839" max="14839" width="15.5" style="18" customWidth="1"/>
    <col min="14840" max="14840" width="12.25" style="18" customWidth="1"/>
    <col min="14841" max="15089" width="9" style="18"/>
    <col min="15090" max="15090" width="4.875" style="18" customWidth="1"/>
    <col min="15091" max="15091" width="30.625" style="18" customWidth="1"/>
    <col min="15092" max="15092" width="17" style="18" customWidth="1"/>
    <col min="15093" max="15093" width="13.5" style="18" customWidth="1"/>
    <col min="15094" max="15094" width="32.125" style="18" customWidth="1"/>
    <col min="15095" max="15095" width="15.5" style="18" customWidth="1"/>
    <col min="15096" max="15096" width="12.25" style="18" customWidth="1"/>
    <col min="15097" max="15345" width="9" style="18"/>
    <col min="15346" max="15346" width="4.875" style="18" customWidth="1"/>
    <col min="15347" max="15347" width="30.625" style="18" customWidth="1"/>
    <col min="15348" max="15348" width="17" style="18" customWidth="1"/>
    <col min="15349" max="15349" width="13.5" style="18" customWidth="1"/>
    <col min="15350" max="15350" width="32.125" style="18" customWidth="1"/>
    <col min="15351" max="15351" width="15.5" style="18" customWidth="1"/>
    <col min="15352" max="15352" width="12.25" style="18" customWidth="1"/>
    <col min="15353" max="15601" width="9" style="18"/>
    <col min="15602" max="15602" width="4.875" style="18" customWidth="1"/>
    <col min="15603" max="15603" width="30.625" style="18" customWidth="1"/>
    <col min="15604" max="15604" width="17" style="18" customWidth="1"/>
    <col min="15605" max="15605" width="13.5" style="18" customWidth="1"/>
    <col min="15606" max="15606" width="32.125" style="18" customWidth="1"/>
    <col min="15607" max="15607" width="15.5" style="18" customWidth="1"/>
    <col min="15608" max="15608" width="12.25" style="18" customWidth="1"/>
    <col min="15609" max="15857" width="9" style="18"/>
    <col min="15858" max="15858" width="4.875" style="18" customWidth="1"/>
    <col min="15859" max="15859" width="30.625" style="18" customWidth="1"/>
    <col min="15860" max="15860" width="17" style="18" customWidth="1"/>
    <col min="15861" max="15861" width="13.5" style="18" customWidth="1"/>
    <col min="15862" max="15862" width="32.125" style="18" customWidth="1"/>
    <col min="15863" max="15863" width="15.5" style="18" customWidth="1"/>
    <col min="15864" max="15864" width="12.25" style="18" customWidth="1"/>
    <col min="15865" max="16113" width="9" style="18"/>
    <col min="16114" max="16114" width="4.875" style="18" customWidth="1"/>
    <col min="16115" max="16115" width="30.625" style="18" customWidth="1"/>
    <col min="16116" max="16116" width="17" style="18" customWidth="1"/>
    <col min="16117" max="16117" width="13.5" style="18" customWidth="1"/>
    <col min="16118" max="16118" width="32.125" style="18" customWidth="1"/>
    <col min="16119" max="16119" width="15.5" style="18" customWidth="1"/>
    <col min="16120" max="16120" width="12.25" style="18" customWidth="1"/>
    <col min="16121" max="16384" width="9" style="18"/>
  </cols>
  <sheetData>
    <row r="1" spans="1:10" ht="21" customHeight="1">
      <c r="A1" s="646" t="s">
        <v>42</v>
      </c>
      <c r="B1" s="646"/>
      <c r="C1" s="646"/>
      <c r="D1" s="646"/>
      <c r="E1" s="646"/>
      <c r="F1" s="646"/>
      <c r="G1" s="646"/>
      <c r="H1" s="646"/>
      <c r="I1" s="646"/>
      <c r="J1" s="646"/>
    </row>
    <row r="2" spans="1:10" ht="21" customHeight="1">
      <c r="A2" s="648" t="s">
        <v>1565</v>
      </c>
      <c r="B2" s="648"/>
      <c r="C2" s="648"/>
      <c r="D2" s="648"/>
      <c r="E2" s="648"/>
      <c r="F2" s="648"/>
      <c r="G2" s="648"/>
      <c r="H2" s="648"/>
      <c r="I2" s="648"/>
      <c r="J2" s="648"/>
    </row>
    <row r="3" spans="1:10" ht="18" customHeight="1" thickBot="1">
      <c r="A3" s="17"/>
      <c r="B3" s="17"/>
      <c r="C3" s="17"/>
      <c r="D3" s="17"/>
      <c r="E3" s="17"/>
      <c r="F3" s="17"/>
      <c r="G3" s="17"/>
      <c r="H3" s="17"/>
      <c r="I3" s="17"/>
      <c r="J3" s="122" t="s">
        <v>25</v>
      </c>
    </row>
    <row r="4" spans="1:10" ht="36">
      <c r="A4" s="237" t="s">
        <v>0</v>
      </c>
      <c r="B4" s="238" t="s">
        <v>186</v>
      </c>
      <c r="C4" s="238" t="s">
        <v>192</v>
      </c>
      <c r="D4" s="238" t="s">
        <v>35</v>
      </c>
      <c r="E4" s="239" t="s">
        <v>190</v>
      </c>
      <c r="F4" s="240" t="s">
        <v>1</v>
      </c>
      <c r="G4" s="238" t="s">
        <v>186</v>
      </c>
      <c r="H4" s="238" t="s">
        <v>192</v>
      </c>
      <c r="I4" s="238" t="s">
        <v>35</v>
      </c>
      <c r="J4" s="241" t="s">
        <v>190</v>
      </c>
    </row>
    <row r="5" spans="1:10" ht="15.75" customHeight="1">
      <c r="A5" s="242" t="s">
        <v>2</v>
      </c>
      <c r="B5" s="153">
        <v>1538541</v>
      </c>
      <c r="C5" s="153">
        <v>1597773</v>
      </c>
      <c r="D5" s="153">
        <v>1629213</v>
      </c>
      <c r="E5" s="482">
        <v>2.5378094141192911</v>
      </c>
      <c r="F5" s="135" t="s">
        <v>2</v>
      </c>
      <c r="G5" s="153">
        <v>1538541</v>
      </c>
      <c r="H5" s="153">
        <v>1597773</v>
      </c>
      <c r="I5" s="153">
        <v>1629213</v>
      </c>
      <c r="J5" s="485">
        <v>2.5320016614431897</v>
      </c>
    </row>
    <row r="6" spans="1:10" ht="15.75" customHeight="1">
      <c r="A6" s="243" t="s">
        <v>3</v>
      </c>
      <c r="B6" s="153">
        <v>775510</v>
      </c>
      <c r="C6" s="153">
        <v>581081</v>
      </c>
      <c r="D6" s="153">
        <v>589551</v>
      </c>
      <c r="E6" s="482">
        <v>-20.205215244561025</v>
      </c>
      <c r="F6" s="155" t="s">
        <v>4</v>
      </c>
      <c r="G6" s="153">
        <v>1250503</v>
      </c>
      <c r="H6" s="153">
        <v>1294295</v>
      </c>
      <c r="I6" s="153">
        <v>1142435</v>
      </c>
      <c r="J6" s="485">
        <v>-1.9172091218321963</v>
      </c>
    </row>
    <row r="7" spans="1:10" ht="15.75" customHeight="1">
      <c r="A7" s="244" t="s">
        <v>69</v>
      </c>
      <c r="B7" s="71">
        <v>714110</v>
      </c>
      <c r="C7" s="71">
        <v>455500</v>
      </c>
      <c r="D7" s="71">
        <v>467603</v>
      </c>
      <c r="E7" s="483">
        <v>-30.590982229267976</v>
      </c>
      <c r="F7" s="74" t="s">
        <v>382</v>
      </c>
      <c r="G7" s="71">
        <v>99658</v>
      </c>
      <c r="H7" s="71">
        <v>100324</v>
      </c>
      <c r="I7" s="71">
        <v>88840</v>
      </c>
      <c r="J7" s="486">
        <v>-1.4028234040664123</v>
      </c>
    </row>
    <row r="8" spans="1:10" ht="15.75" customHeight="1">
      <c r="A8" s="245" t="s">
        <v>289</v>
      </c>
      <c r="B8" s="71">
        <v>133440</v>
      </c>
      <c r="C8" s="70">
        <v>84713</v>
      </c>
      <c r="D8" s="72">
        <v>86283</v>
      </c>
      <c r="E8" s="483">
        <v>-34.007663655762656</v>
      </c>
      <c r="F8" s="125" t="s">
        <v>78</v>
      </c>
      <c r="G8" s="71">
        <v>1280</v>
      </c>
      <c r="H8" s="70">
        <v>2358</v>
      </c>
      <c r="I8" s="71">
        <v>1874</v>
      </c>
      <c r="J8" s="486">
        <v>-18.557149065623644</v>
      </c>
    </row>
    <row r="9" spans="1:10" ht="15.75" customHeight="1">
      <c r="A9" s="245" t="s">
        <v>290</v>
      </c>
      <c r="B9" s="71">
        <v>78210</v>
      </c>
      <c r="C9" s="70">
        <v>67821</v>
      </c>
      <c r="D9" s="72">
        <v>63235</v>
      </c>
      <c r="E9" s="483">
        <v>-14.301783487830001</v>
      </c>
      <c r="F9" s="125" t="s">
        <v>79</v>
      </c>
      <c r="G9" s="71">
        <v>109822</v>
      </c>
      <c r="H9" s="70">
        <v>108673</v>
      </c>
      <c r="I9" s="71">
        <v>99918</v>
      </c>
      <c r="J9" s="486">
        <v>-2.52758294393663</v>
      </c>
    </row>
    <row r="10" spans="1:10" ht="15.75" customHeight="1">
      <c r="A10" s="245" t="s">
        <v>291</v>
      </c>
      <c r="B10" s="71">
        <v>28250</v>
      </c>
      <c r="C10" s="70">
        <v>26216</v>
      </c>
      <c r="D10" s="72">
        <v>26972</v>
      </c>
      <c r="E10" s="483">
        <v>-5.5582317412087301E-2</v>
      </c>
      <c r="F10" s="125" t="s">
        <v>80</v>
      </c>
      <c r="G10" s="71">
        <v>265334</v>
      </c>
      <c r="H10" s="70">
        <v>292086</v>
      </c>
      <c r="I10" s="71">
        <v>276236</v>
      </c>
      <c r="J10" s="486">
        <v>8.2875007350202861</v>
      </c>
    </row>
    <row r="11" spans="1:10" ht="15.75" customHeight="1">
      <c r="A11" s="245" t="s">
        <v>292</v>
      </c>
      <c r="B11" s="71">
        <v>500</v>
      </c>
      <c r="C11" s="70">
        <v>260</v>
      </c>
      <c r="D11" s="72">
        <v>245</v>
      </c>
      <c r="E11" s="483">
        <v>-53.94736842105263</v>
      </c>
      <c r="F11" s="125" t="s">
        <v>58</v>
      </c>
      <c r="G11" s="71">
        <v>15930</v>
      </c>
      <c r="H11" s="70">
        <v>21409</v>
      </c>
      <c r="I11" s="71">
        <v>28994</v>
      </c>
      <c r="J11" s="486">
        <v>0.40864385648981849</v>
      </c>
    </row>
    <row r="12" spans="1:10" ht="15.75" customHeight="1">
      <c r="A12" s="245" t="s">
        <v>293</v>
      </c>
      <c r="B12" s="71">
        <v>26754</v>
      </c>
      <c r="C12" s="70">
        <v>20456</v>
      </c>
      <c r="D12" s="72">
        <v>21713</v>
      </c>
      <c r="E12" s="483">
        <v>-16.626348730944976</v>
      </c>
      <c r="F12" s="125" t="s">
        <v>1039</v>
      </c>
      <c r="G12" s="71">
        <v>18393</v>
      </c>
      <c r="H12" s="70">
        <v>17511</v>
      </c>
      <c r="I12" s="71">
        <v>15584</v>
      </c>
      <c r="J12" s="486">
        <v>-21.538616453529354</v>
      </c>
    </row>
    <row r="13" spans="1:10" ht="15.75" customHeight="1">
      <c r="A13" s="245" t="s">
        <v>294</v>
      </c>
      <c r="B13" s="71">
        <v>26336</v>
      </c>
      <c r="C13" s="70">
        <v>24744</v>
      </c>
      <c r="D13" s="72">
        <v>33370</v>
      </c>
      <c r="E13" s="483">
        <v>36.098535829356827</v>
      </c>
      <c r="F13" s="125" t="s">
        <v>81</v>
      </c>
      <c r="G13" s="71">
        <v>151830</v>
      </c>
      <c r="H13" s="70">
        <v>163094</v>
      </c>
      <c r="I13" s="71">
        <v>151397</v>
      </c>
      <c r="J13" s="486">
        <v>-15.140016142773865</v>
      </c>
    </row>
    <row r="14" spans="1:10" ht="15.75" customHeight="1">
      <c r="A14" s="245" t="s">
        <v>295</v>
      </c>
      <c r="B14" s="71">
        <v>27430</v>
      </c>
      <c r="C14" s="70">
        <v>28934</v>
      </c>
      <c r="D14" s="72">
        <v>30133</v>
      </c>
      <c r="E14" s="483">
        <v>21.103609034643515</v>
      </c>
      <c r="F14" s="125" t="s">
        <v>393</v>
      </c>
      <c r="G14" s="71">
        <v>89781</v>
      </c>
      <c r="H14" s="70">
        <v>135155</v>
      </c>
      <c r="I14" s="71">
        <v>143052</v>
      </c>
      <c r="J14" s="486">
        <v>42.239810681011427</v>
      </c>
    </row>
    <row r="15" spans="1:10" ht="15.75" customHeight="1">
      <c r="A15" s="246" t="s">
        <v>296</v>
      </c>
      <c r="B15" s="71">
        <v>56730</v>
      </c>
      <c r="C15" s="70">
        <v>34766</v>
      </c>
      <c r="D15" s="72">
        <v>45427</v>
      </c>
      <c r="E15" s="483">
        <v>8.8202179901784632</v>
      </c>
      <c r="F15" s="125" t="s">
        <v>82</v>
      </c>
      <c r="G15" s="71">
        <v>24053</v>
      </c>
      <c r="H15" s="70">
        <v>23011</v>
      </c>
      <c r="I15" s="71">
        <v>34223</v>
      </c>
      <c r="J15" s="486">
        <v>1.0959470636889992</v>
      </c>
    </row>
    <row r="16" spans="1:10" ht="15.75" customHeight="1">
      <c r="A16" s="245" t="s">
        <v>297</v>
      </c>
      <c r="B16" s="71">
        <v>85000</v>
      </c>
      <c r="C16" s="70">
        <v>81554</v>
      </c>
      <c r="D16" s="72">
        <v>74660</v>
      </c>
      <c r="E16" s="483">
        <v>3.4802977172240777</v>
      </c>
      <c r="F16" s="125" t="s">
        <v>83</v>
      </c>
      <c r="G16" s="71">
        <v>111099</v>
      </c>
      <c r="H16" s="71">
        <v>110808</v>
      </c>
      <c r="I16" s="71">
        <v>86235</v>
      </c>
      <c r="J16" s="486">
        <v>-22.284205403651701</v>
      </c>
    </row>
    <row r="17" spans="1:10" ht="15.75" customHeight="1">
      <c r="A17" s="246" t="s">
        <v>298</v>
      </c>
      <c r="B17" s="71">
        <v>180</v>
      </c>
      <c r="C17" s="70">
        <v>5721</v>
      </c>
      <c r="D17" s="72">
        <v>5061</v>
      </c>
      <c r="E17" s="483">
        <v>2859.6491228070176</v>
      </c>
      <c r="F17" s="125" t="s">
        <v>84</v>
      </c>
      <c r="G17" s="71">
        <v>98280</v>
      </c>
      <c r="H17" s="71">
        <v>129506</v>
      </c>
      <c r="I17" s="71">
        <v>98663</v>
      </c>
      <c r="J17" s="486">
        <v>2.8693267716945918</v>
      </c>
    </row>
    <row r="18" spans="1:10" ht="15.75" customHeight="1">
      <c r="A18" s="246" t="s">
        <v>299</v>
      </c>
      <c r="B18" s="71">
        <v>251220</v>
      </c>
      <c r="C18" s="70">
        <v>80125</v>
      </c>
      <c r="D18" s="72">
        <v>80263</v>
      </c>
      <c r="E18" s="483">
        <v>-68.157437455864027</v>
      </c>
      <c r="F18" s="125" t="s">
        <v>85</v>
      </c>
      <c r="G18" s="71">
        <v>28083</v>
      </c>
      <c r="H18" s="71">
        <v>31010</v>
      </c>
      <c r="I18" s="71">
        <v>20933</v>
      </c>
      <c r="J18" s="486">
        <v>44.037707286864375</v>
      </c>
    </row>
    <row r="19" spans="1:10" ht="15.75" customHeight="1">
      <c r="A19" s="246" t="s">
        <v>300</v>
      </c>
      <c r="B19" s="71">
        <v>60</v>
      </c>
      <c r="C19" s="70">
        <v>120</v>
      </c>
      <c r="D19" s="72">
        <v>168</v>
      </c>
      <c r="E19" s="483">
        <v>150.74626865671641</v>
      </c>
      <c r="F19" s="125" t="s">
        <v>303</v>
      </c>
      <c r="G19" s="71">
        <v>32585</v>
      </c>
      <c r="H19" s="71">
        <v>30842</v>
      </c>
      <c r="I19" s="71">
        <v>12961</v>
      </c>
      <c r="J19" s="486">
        <v>-23.64204076823377</v>
      </c>
    </row>
    <row r="20" spans="1:10" ht="15.75" customHeight="1">
      <c r="A20" s="246" t="s">
        <v>301</v>
      </c>
      <c r="B20" s="71"/>
      <c r="C20" s="70">
        <v>70</v>
      </c>
      <c r="D20" s="72">
        <v>73</v>
      </c>
      <c r="E20" s="483"/>
      <c r="F20" s="125" t="s">
        <v>86</v>
      </c>
      <c r="G20" s="71">
        <v>9301</v>
      </c>
      <c r="H20" s="71">
        <v>8751</v>
      </c>
      <c r="I20" s="71">
        <v>5299</v>
      </c>
      <c r="J20" s="486">
        <v>-32.753807106598984</v>
      </c>
    </row>
    <row r="21" spans="1:10" ht="15.75" customHeight="1">
      <c r="A21" s="244" t="s">
        <v>70</v>
      </c>
      <c r="B21" s="71">
        <v>61400</v>
      </c>
      <c r="C21" s="71">
        <v>125581</v>
      </c>
      <c r="D21" s="71">
        <v>121948</v>
      </c>
      <c r="E21" s="483">
        <v>87.203340394829752</v>
      </c>
      <c r="F21" s="125" t="s">
        <v>59</v>
      </c>
      <c r="G21" s="71">
        <v>4467</v>
      </c>
      <c r="H21" s="71">
        <v>3203</v>
      </c>
      <c r="I21" s="71">
        <v>2690</v>
      </c>
      <c r="J21" s="486">
        <v>-63.351498637602177</v>
      </c>
    </row>
    <row r="22" spans="1:10" ht="15.75" customHeight="1">
      <c r="A22" s="244" t="s">
        <v>407</v>
      </c>
      <c r="B22" s="71">
        <v>28690</v>
      </c>
      <c r="C22" s="71">
        <v>20990</v>
      </c>
      <c r="D22" s="71">
        <v>24053</v>
      </c>
      <c r="E22" s="483">
        <v>-11.099201655824956</v>
      </c>
      <c r="F22" s="125" t="s">
        <v>87</v>
      </c>
      <c r="G22" s="71">
        <v>100</v>
      </c>
      <c r="H22" s="71">
        <v>0</v>
      </c>
      <c r="I22" s="71">
        <v>0</v>
      </c>
      <c r="J22" s="486"/>
    </row>
    <row r="23" spans="1:10" ht="15.75" customHeight="1">
      <c r="A23" s="244" t="s">
        <v>18</v>
      </c>
      <c r="B23" s="71">
        <v>1800</v>
      </c>
      <c r="C23" s="70">
        <v>1800</v>
      </c>
      <c r="D23" s="71">
        <v>1306</v>
      </c>
      <c r="E23" s="483">
        <v>-24.02559627690518</v>
      </c>
      <c r="F23" s="125" t="s">
        <v>306</v>
      </c>
      <c r="G23" s="71">
        <v>3599</v>
      </c>
      <c r="H23" s="71">
        <v>3627</v>
      </c>
      <c r="I23" s="71">
        <v>1842</v>
      </c>
      <c r="J23" s="486">
        <v>-63.945977686435704</v>
      </c>
    </row>
    <row r="24" spans="1:10" ht="15.75" customHeight="1">
      <c r="A24" s="244" t="s">
        <v>20</v>
      </c>
      <c r="B24" s="71">
        <v>14200</v>
      </c>
      <c r="C24" s="70">
        <v>10200</v>
      </c>
      <c r="D24" s="71">
        <v>9407</v>
      </c>
      <c r="E24" s="483">
        <v>-35.700615174299379</v>
      </c>
      <c r="F24" s="125" t="s">
        <v>88</v>
      </c>
      <c r="G24" s="71">
        <v>68718</v>
      </c>
      <c r="H24" s="71">
        <v>70482</v>
      </c>
      <c r="I24" s="71">
        <v>31294</v>
      </c>
      <c r="J24" s="486">
        <v>-40.771443712620183</v>
      </c>
    </row>
    <row r="25" spans="1:10" ht="15.75" customHeight="1">
      <c r="A25" s="247" t="s">
        <v>47</v>
      </c>
      <c r="B25" s="71">
        <v>14630</v>
      </c>
      <c r="C25" s="70">
        <v>88283</v>
      </c>
      <c r="D25" s="71">
        <v>82883</v>
      </c>
      <c r="E25" s="483">
        <v>322.24769473737837</v>
      </c>
      <c r="F25" s="125" t="s">
        <v>89</v>
      </c>
      <c r="G25" s="71">
        <v>1798</v>
      </c>
      <c r="H25" s="71">
        <v>3140</v>
      </c>
      <c r="I25" s="71">
        <v>5407</v>
      </c>
      <c r="J25" s="486">
        <v>169.94508237643535</v>
      </c>
    </row>
    <row r="26" spans="1:10" ht="15.75" customHeight="1">
      <c r="A26" s="247" t="s">
        <v>164</v>
      </c>
      <c r="B26" s="71">
        <v>0</v>
      </c>
      <c r="C26" s="30"/>
      <c r="D26" s="71">
        <v>0</v>
      </c>
      <c r="E26" s="483"/>
      <c r="F26" s="125" t="s">
        <v>1610</v>
      </c>
      <c r="G26" s="71">
        <v>15699</v>
      </c>
      <c r="H26" s="71">
        <v>15446</v>
      </c>
      <c r="I26" s="71">
        <v>12960</v>
      </c>
      <c r="J26" s="486">
        <v>-18.140474987367359</v>
      </c>
    </row>
    <row r="27" spans="1:10" ht="15.75" customHeight="1">
      <c r="A27" s="247" t="s">
        <v>165</v>
      </c>
      <c r="B27" s="71">
        <v>80</v>
      </c>
      <c r="C27" s="30">
        <v>80</v>
      </c>
      <c r="D27" s="71">
        <v>71</v>
      </c>
      <c r="E27" s="483">
        <v>-19.318181818181817</v>
      </c>
      <c r="F27" s="125" t="s">
        <v>90</v>
      </c>
      <c r="G27" s="156">
        <v>31033</v>
      </c>
      <c r="H27" s="71">
        <v>0</v>
      </c>
      <c r="I27" s="71"/>
      <c r="J27" s="486"/>
    </row>
    <row r="28" spans="1:10" ht="15.75" customHeight="1">
      <c r="A28" s="247" t="s">
        <v>21</v>
      </c>
      <c r="B28" s="71">
        <v>2000</v>
      </c>
      <c r="C28" s="30">
        <v>4228</v>
      </c>
      <c r="D28" s="71">
        <v>4228</v>
      </c>
      <c r="E28" s="483">
        <v>109.30693069306932</v>
      </c>
      <c r="F28" s="125" t="s">
        <v>91</v>
      </c>
      <c r="G28" s="156">
        <v>46007</v>
      </c>
      <c r="H28" s="71">
        <v>206</v>
      </c>
      <c r="I28" s="71">
        <v>220</v>
      </c>
      <c r="J28" s="486">
        <v>528.57142857142856</v>
      </c>
    </row>
    <row r="29" spans="1:10" ht="15.75" customHeight="1">
      <c r="A29" s="248"/>
      <c r="B29" s="71"/>
      <c r="C29" s="30"/>
      <c r="D29" s="72"/>
      <c r="E29" s="483"/>
      <c r="F29" s="125" t="s">
        <v>92</v>
      </c>
      <c r="G29" s="156">
        <v>23641</v>
      </c>
      <c r="H29" s="71">
        <v>23641</v>
      </c>
      <c r="I29" s="71">
        <v>23801</v>
      </c>
      <c r="J29" s="486">
        <v>0.14305549711785248</v>
      </c>
    </row>
    <row r="30" spans="1:10" ht="15.75" customHeight="1">
      <c r="A30" s="247"/>
      <c r="B30" s="156"/>
      <c r="C30" s="30"/>
      <c r="D30" s="30"/>
      <c r="E30" s="483"/>
      <c r="F30" s="125" t="s">
        <v>288</v>
      </c>
      <c r="G30" s="156">
        <v>12</v>
      </c>
      <c r="H30" s="71">
        <v>12</v>
      </c>
      <c r="I30" s="71">
        <v>12</v>
      </c>
      <c r="J30" s="486">
        <v>100</v>
      </c>
    </row>
    <row r="31" spans="1:10" ht="15.75" customHeight="1">
      <c r="A31" s="243" t="s">
        <v>23</v>
      </c>
      <c r="B31" s="153">
        <v>763031</v>
      </c>
      <c r="C31" s="153">
        <v>1016692</v>
      </c>
      <c r="D31" s="153">
        <v>1039662</v>
      </c>
      <c r="E31" s="482">
        <v>22.305118721590105</v>
      </c>
      <c r="F31" s="155" t="s">
        <v>24</v>
      </c>
      <c r="G31" s="153">
        <v>288038</v>
      </c>
      <c r="H31" s="153">
        <v>303478</v>
      </c>
      <c r="I31" s="153">
        <v>486778</v>
      </c>
      <c r="J31" s="486">
        <v>84.360245669671883</v>
      </c>
    </row>
    <row r="32" spans="1:10" ht="15.75" customHeight="1">
      <c r="A32" s="249" t="s">
        <v>305</v>
      </c>
      <c r="B32" s="72">
        <v>245079</v>
      </c>
      <c r="C32" s="75">
        <v>386503</v>
      </c>
      <c r="D32" s="72">
        <v>417871</v>
      </c>
      <c r="E32" s="483">
        <v>9.622472723647725</v>
      </c>
      <c r="F32" s="75" t="s">
        <v>307</v>
      </c>
      <c r="G32" s="72">
        <v>74257</v>
      </c>
      <c r="H32" s="72">
        <v>74257</v>
      </c>
      <c r="I32" s="72">
        <v>87077</v>
      </c>
      <c r="J32" s="486">
        <v>6.0517854533054027</v>
      </c>
    </row>
    <row r="33" spans="1:10" ht="15.75" customHeight="1">
      <c r="A33" s="249" t="s">
        <v>388</v>
      </c>
      <c r="B33" s="72">
        <v>154568</v>
      </c>
      <c r="C33" s="75">
        <v>169962</v>
      </c>
      <c r="D33" s="72">
        <v>154522</v>
      </c>
      <c r="E33" s="483">
        <v>29.634725414855957</v>
      </c>
      <c r="F33" s="75" t="s">
        <v>71</v>
      </c>
      <c r="G33" s="72">
        <v>213781</v>
      </c>
      <c r="H33" s="72">
        <v>213781</v>
      </c>
      <c r="I33" s="72">
        <v>213851</v>
      </c>
      <c r="J33" s="486">
        <v>120.20161456402651</v>
      </c>
    </row>
    <row r="34" spans="1:10" ht="15.75" customHeight="1">
      <c r="A34" s="249" t="s">
        <v>43</v>
      </c>
      <c r="B34" s="72">
        <v>62671</v>
      </c>
      <c r="C34" s="75">
        <v>131259</v>
      </c>
      <c r="D34" s="72">
        <v>138301</v>
      </c>
      <c r="E34" s="483">
        <v>1.8454287713096948</v>
      </c>
      <c r="F34" s="75" t="s">
        <v>72</v>
      </c>
      <c r="G34" s="72">
        <v>211500</v>
      </c>
      <c r="H34" s="72">
        <v>211500</v>
      </c>
      <c r="I34" s="72">
        <v>211500</v>
      </c>
      <c r="J34" s="486">
        <v>122.63157894736842</v>
      </c>
    </row>
    <row r="35" spans="1:10" ht="15.75" customHeight="1">
      <c r="A35" s="249" t="s">
        <v>146</v>
      </c>
      <c r="B35" s="72">
        <v>211500</v>
      </c>
      <c r="C35" s="75">
        <v>238500</v>
      </c>
      <c r="D35" s="72">
        <v>238500</v>
      </c>
      <c r="E35" s="483">
        <v>107.39130434782609</v>
      </c>
      <c r="F35" s="75" t="s">
        <v>95</v>
      </c>
      <c r="G35" s="72">
        <v>2281</v>
      </c>
      <c r="H35" s="72">
        <v>2281</v>
      </c>
      <c r="I35" s="72">
        <v>2351</v>
      </c>
      <c r="J35" s="486">
        <v>11.105860113421551</v>
      </c>
    </row>
    <row r="36" spans="1:10" ht="15.75" customHeight="1">
      <c r="A36" s="249" t="s">
        <v>44</v>
      </c>
      <c r="B36" s="72"/>
      <c r="C36" s="75">
        <v>27000</v>
      </c>
      <c r="D36" s="72">
        <v>27000</v>
      </c>
      <c r="E36" s="483">
        <v>35</v>
      </c>
      <c r="F36" s="75" t="s">
        <v>41</v>
      </c>
      <c r="G36" s="72"/>
      <c r="H36" s="72">
        <v>15440</v>
      </c>
      <c r="I36" s="72">
        <v>103283</v>
      </c>
      <c r="J36" s="486">
        <v>-33.159679527834221</v>
      </c>
    </row>
    <row r="37" spans="1:10" ht="15.75" customHeight="1">
      <c r="A37" s="249" t="s">
        <v>245</v>
      </c>
      <c r="B37" s="72">
        <v>211500</v>
      </c>
      <c r="C37" s="75">
        <v>211500</v>
      </c>
      <c r="D37" s="72">
        <v>211500</v>
      </c>
      <c r="E37" s="483">
        <v>122.63157894736842</v>
      </c>
      <c r="F37" s="75" t="s">
        <v>353</v>
      </c>
      <c r="G37" s="72"/>
      <c r="H37" s="75"/>
      <c r="I37" s="72">
        <v>82567</v>
      </c>
      <c r="J37" s="486">
        <v>-8.7334748198257941</v>
      </c>
    </row>
    <row r="38" spans="1:10" ht="15.75" customHeight="1">
      <c r="A38" s="247" t="s">
        <v>143</v>
      </c>
      <c r="B38" s="30"/>
      <c r="C38" s="30"/>
      <c r="D38" s="72"/>
      <c r="E38" s="483"/>
      <c r="F38" s="75" t="s">
        <v>406</v>
      </c>
      <c r="G38" s="30"/>
      <c r="H38" s="30"/>
      <c r="I38" s="72"/>
      <c r="J38" s="250"/>
    </row>
    <row r="39" spans="1:10" ht="15.75" customHeight="1" thickBot="1">
      <c r="A39" s="251" t="s">
        <v>45</v>
      </c>
      <c r="B39" s="252">
        <v>89213</v>
      </c>
      <c r="C39" s="252">
        <v>90468</v>
      </c>
      <c r="D39" s="253">
        <v>90468</v>
      </c>
      <c r="E39" s="484">
        <v>-8.4998786309571965</v>
      </c>
      <c r="F39" s="252"/>
      <c r="G39" s="252"/>
      <c r="H39" s="252"/>
      <c r="I39" s="253"/>
      <c r="J39" s="254"/>
    </row>
    <row r="40" spans="1:10" s="43" customFormat="1" ht="67.5" customHeight="1">
      <c r="A40" s="647" t="s">
        <v>1621</v>
      </c>
      <c r="B40" s="647"/>
      <c r="C40" s="647"/>
      <c r="D40" s="647"/>
      <c r="E40" s="647"/>
      <c r="F40" s="647"/>
      <c r="G40" s="647"/>
      <c r="H40" s="647"/>
      <c r="I40" s="647"/>
      <c r="J40" s="647"/>
    </row>
  </sheetData>
  <mergeCells count="3">
    <mergeCell ref="A1:J1"/>
    <mergeCell ref="A40:J40"/>
    <mergeCell ref="A2:J2"/>
  </mergeCells>
  <phoneticPr fontId="1" type="noConversion"/>
  <printOptions horizontalCentered="1"/>
  <pageMargins left="0.31496062992125984" right="0.31496062992125984" top="0.23622047244094491" bottom="0.35433070866141736" header="0.15748031496062992" footer="0.19685039370078741"/>
  <pageSetup paperSize="9" scale="73" firstPageNumber="3" fitToWidth="0" orientation="landscape" blackAndWhite="1" useFirstPageNumber="1" errors="blank"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FF00"/>
  </sheetPr>
  <dimension ref="A1:N41"/>
  <sheetViews>
    <sheetView showZeros="0" workbookViewId="0">
      <pane xSplit="1" ySplit="5" topLeftCell="B6" activePane="bottomRight" state="frozen"/>
      <selection pane="topRight" activeCell="B1" sqref="B1"/>
      <selection pane="bottomLeft" activeCell="A6" sqref="A6"/>
      <selection pane="bottomRight" activeCell="A2" sqref="A2:J2"/>
    </sheetView>
  </sheetViews>
  <sheetFormatPr defaultRowHeight="21.95" customHeight="1"/>
  <cols>
    <col min="1" max="1" width="27.125" style="18" customWidth="1"/>
    <col min="2" max="5" width="9.875" style="18" customWidth="1"/>
    <col min="6" max="6" width="22.25" style="18" customWidth="1"/>
    <col min="7" max="7" width="9" style="18" customWidth="1"/>
    <col min="8" max="8" width="9.5" style="18" bestFit="1" customWidth="1"/>
    <col min="9" max="10" width="9.875" style="18" customWidth="1"/>
    <col min="11" max="11" width="12.75" style="18" hidden="1" customWidth="1"/>
    <col min="12" max="12" width="10.75" style="18" hidden="1" customWidth="1"/>
    <col min="13" max="14" width="9" style="18" hidden="1" customWidth="1"/>
    <col min="15" max="250" width="9" style="18"/>
    <col min="251" max="251" width="4.875" style="18" customWidth="1"/>
    <col min="252" max="252" width="30.625" style="18" customWidth="1"/>
    <col min="253" max="253" width="17" style="18" customWidth="1"/>
    <col min="254" max="254" width="13.5" style="18" customWidth="1"/>
    <col min="255" max="255" width="32.125" style="18" customWidth="1"/>
    <col min="256" max="256" width="15.5" style="18" customWidth="1"/>
    <col min="257" max="257" width="12.25" style="18" customWidth="1"/>
    <col min="258" max="506" width="9" style="18"/>
    <col min="507" max="507" width="4.875" style="18" customWidth="1"/>
    <col min="508" max="508" width="30.625" style="18" customWidth="1"/>
    <col min="509" max="509" width="17" style="18" customWidth="1"/>
    <col min="510" max="510" width="13.5" style="18" customWidth="1"/>
    <col min="511" max="511" width="32.125" style="18" customWidth="1"/>
    <col min="512" max="512" width="15.5" style="18" customWidth="1"/>
    <col min="513" max="513" width="12.25" style="18" customWidth="1"/>
    <col min="514" max="762" width="9" style="18"/>
    <col min="763" max="763" width="4.875" style="18" customWidth="1"/>
    <col min="764" max="764" width="30.625" style="18" customWidth="1"/>
    <col min="765" max="765" width="17" style="18" customWidth="1"/>
    <col min="766" max="766" width="13.5" style="18" customWidth="1"/>
    <col min="767" max="767" width="32.125" style="18" customWidth="1"/>
    <col min="768" max="768" width="15.5" style="18" customWidth="1"/>
    <col min="769" max="769" width="12.25" style="18" customWidth="1"/>
    <col min="770" max="1018" width="9" style="18"/>
    <col min="1019" max="1019" width="4.875" style="18" customWidth="1"/>
    <col min="1020" max="1020" width="30.625" style="18" customWidth="1"/>
    <col min="1021" max="1021" width="17" style="18" customWidth="1"/>
    <col min="1022" max="1022" width="13.5" style="18" customWidth="1"/>
    <col min="1023" max="1023" width="32.125" style="18" customWidth="1"/>
    <col min="1024" max="1024" width="15.5" style="18" customWidth="1"/>
    <col min="1025" max="1025" width="12.25" style="18" customWidth="1"/>
    <col min="1026" max="1274" width="9" style="18"/>
    <col min="1275" max="1275" width="4.875" style="18" customWidth="1"/>
    <col min="1276" max="1276" width="30.625" style="18" customWidth="1"/>
    <col min="1277" max="1277" width="17" style="18" customWidth="1"/>
    <col min="1278" max="1278" width="13.5" style="18" customWidth="1"/>
    <col min="1279" max="1279" width="32.125" style="18" customWidth="1"/>
    <col min="1280" max="1280" width="15.5" style="18" customWidth="1"/>
    <col min="1281" max="1281" width="12.25" style="18" customWidth="1"/>
    <col min="1282" max="1530" width="9" style="18"/>
    <col min="1531" max="1531" width="4.875" style="18" customWidth="1"/>
    <col min="1532" max="1532" width="30.625" style="18" customWidth="1"/>
    <col min="1533" max="1533" width="17" style="18" customWidth="1"/>
    <col min="1534" max="1534" width="13.5" style="18" customWidth="1"/>
    <col min="1535" max="1535" width="32.125" style="18" customWidth="1"/>
    <col min="1536" max="1536" width="15.5" style="18" customWidth="1"/>
    <col min="1537" max="1537" width="12.25" style="18" customWidth="1"/>
    <col min="1538" max="1786" width="9" style="18"/>
    <col min="1787" max="1787" width="4.875" style="18" customWidth="1"/>
    <col min="1788" max="1788" width="30.625" style="18" customWidth="1"/>
    <col min="1789" max="1789" width="17" style="18" customWidth="1"/>
    <col min="1790" max="1790" width="13.5" style="18" customWidth="1"/>
    <col min="1791" max="1791" width="32.125" style="18" customWidth="1"/>
    <col min="1792" max="1792" width="15.5" style="18" customWidth="1"/>
    <col min="1793" max="1793" width="12.25" style="18" customWidth="1"/>
    <col min="1794" max="2042" width="9" style="18"/>
    <col min="2043" max="2043" width="4.875" style="18" customWidth="1"/>
    <col min="2044" max="2044" width="30.625" style="18" customWidth="1"/>
    <col min="2045" max="2045" width="17" style="18" customWidth="1"/>
    <col min="2046" max="2046" width="13.5" style="18" customWidth="1"/>
    <col min="2047" max="2047" width="32.125" style="18" customWidth="1"/>
    <col min="2048" max="2048" width="15.5" style="18" customWidth="1"/>
    <col min="2049" max="2049" width="12.25" style="18" customWidth="1"/>
    <col min="2050" max="2298" width="9" style="18"/>
    <col min="2299" max="2299" width="4.875" style="18" customWidth="1"/>
    <col min="2300" max="2300" width="30.625" style="18" customWidth="1"/>
    <col min="2301" max="2301" width="17" style="18" customWidth="1"/>
    <col min="2302" max="2302" width="13.5" style="18" customWidth="1"/>
    <col min="2303" max="2303" width="32.125" style="18" customWidth="1"/>
    <col min="2304" max="2304" width="15.5" style="18" customWidth="1"/>
    <col min="2305" max="2305" width="12.25" style="18" customWidth="1"/>
    <col min="2306" max="2554" width="9" style="18"/>
    <col min="2555" max="2555" width="4.875" style="18" customWidth="1"/>
    <col min="2556" max="2556" width="30.625" style="18" customWidth="1"/>
    <col min="2557" max="2557" width="17" style="18" customWidth="1"/>
    <col min="2558" max="2558" width="13.5" style="18" customWidth="1"/>
    <col min="2559" max="2559" width="32.125" style="18" customWidth="1"/>
    <col min="2560" max="2560" width="15.5" style="18" customWidth="1"/>
    <col min="2561" max="2561" width="12.25" style="18" customWidth="1"/>
    <col min="2562" max="2810" width="9" style="18"/>
    <col min="2811" max="2811" width="4.875" style="18" customWidth="1"/>
    <col min="2812" max="2812" width="30.625" style="18" customWidth="1"/>
    <col min="2813" max="2813" width="17" style="18" customWidth="1"/>
    <col min="2814" max="2814" width="13.5" style="18" customWidth="1"/>
    <col min="2815" max="2815" width="32.125" style="18" customWidth="1"/>
    <col min="2816" max="2816" width="15.5" style="18" customWidth="1"/>
    <col min="2817" max="2817" width="12.25" style="18" customWidth="1"/>
    <col min="2818" max="3066" width="9" style="18"/>
    <col min="3067" max="3067" width="4.875" style="18" customWidth="1"/>
    <col min="3068" max="3068" width="30.625" style="18" customWidth="1"/>
    <col min="3069" max="3069" width="17" style="18" customWidth="1"/>
    <col min="3070" max="3070" width="13.5" style="18" customWidth="1"/>
    <col min="3071" max="3071" width="32.125" style="18" customWidth="1"/>
    <col min="3072" max="3072" width="15.5" style="18" customWidth="1"/>
    <col min="3073" max="3073" width="12.25" style="18" customWidth="1"/>
    <col min="3074" max="3322" width="9" style="18"/>
    <col min="3323" max="3323" width="4.875" style="18" customWidth="1"/>
    <col min="3324" max="3324" width="30.625" style="18" customWidth="1"/>
    <col min="3325" max="3325" width="17" style="18" customWidth="1"/>
    <col min="3326" max="3326" width="13.5" style="18" customWidth="1"/>
    <col min="3327" max="3327" width="32.125" style="18" customWidth="1"/>
    <col min="3328" max="3328" width="15.5" style="18" customWidth="1"/>
    <col min="3329" max="3329" width="12.25" style="18" customWidth="1"/>
    <col min="3330" max="3578" width="9" style="18"/>
    <col min="3579" max="3579" width="4.875" style="18" customWidth="1"/>
    <col min="3580" max="3580" width="30.625" style="18" customWidth="1"/>
    <col min="3581" max="3581" width="17" style="18" customWidth="1"/>
    <col min="3582" max="3582" width="13.5" style="18" customWidth="1"/>
    <col min="3583" max="3583" width="32.125" style="18" customWidth="1"/>
    <col min="3584" max="3584" width="15.5" style="18" customWidth="1"/>
    <col min="3585" max="3585" width="12.25" style="18" customWidth="1"/>
    <col min="3586" max="3834" width="9" style="18"/>
    <col min="3835" max="3835" width="4.875" style="18" customWidth="1"/>
    <col min="3836" max="3836" width="30.625" style="18" customWidth="1"/>
    <col min="3837" max="3837" width="17" style="18" customWidth="1"/>
    <col min="3838" max="3838" width="13.5" style="18" customWidth="1"/>
    <col min="3839" max="3839" width="32.125" style="18" customWidth="1"/>
    <col min="3840" max="3840" width="15.5" style="18" customWidth="1"/>
    <col min="3841" max="3841" width="12.25" style="18" customWidth="1"/>
    <col min="3842" max="4090" width="9" style="18"/>
    <col min="4091" max="4091" width="4.875" style="18" customWidth="1"/>
    <col min="4092" max="4092" width="30.625" style="18" customWidth="1"/>
    <col min="4093" max="4093" width="17" style="18" customWidth="1"/>
    <col min="4094" max="4094" width="13.5" style="18" customWidth="1"/>
    <col min="4095" max="4095" width="32.125" style="18" customWidth="1"/>
    <col min="4096" max="4096" width="15.5" style="18" customWidth="1"/>
    <col min="4097" max="4097" width="12.25" style="18" customWidth="1"/>
    <col min="4098" max="4346" width="9" style="18"/>
    <col min="4347" max="4347" width="4.875" style="18" customWidth="1"/>
    <col min="4348" max="4348" width="30.625" style="18" customWidth="1"/>
    <col min="4349" max="4349" width="17" style="18" customWidth="1"/>
    <col min="4350" max="4350" width="13.5" style="18" customWidth="1"/>
    <col min="4351" max="4351" width="32.125" style="18" customWidth="1"/>
    <col min="4352" max="4352" width="15.5" style="18" customWidth="1"/>
    <col min="4353" max="4353" width="12.25" style="18" customWidth="1"/>
    <col min="4354" max="4602" width="9" style="18"/>
    <col min="4603" max="4603" width="4.875" style="18" customWidth="1"/>
    <col min="4604" max="4604" width="30.625" style="18" customWidth="1"/>
    <col min="4605" max="4605" width="17" style="18" customWidth="1"/>
    <col min="4606" max="4606" width="13.5" style="18" customWidth="1"/>
    <col min="4607" max="4607" width="32.125" style="18" customWidth="1"/>
    <col min="4608" max="4608" width="15.5" style="18" customWidth="1"/>
    <col min="4609" max="4609" width="12.25" style="18" customWidth="1"/>
    <col min="4610" max="4858" width="9" style="18"/>
    <col min="4859" max="4859" width="4.875" style="18" customWidth="1"/>
    <col min="4860" max="4860" width="30.625" style="18" customWidth="1"/>
    <col min="4861" max="4861" width="17" style="18" customWidth="1"/>
    <col min="4862" max="4862" width="13.5" style="18" customWidth="1"/>
    <col min="4863" max="4863" width="32.125" style="18" customWidth="1"/>
    <col min="4864" max="4864" width="15.5" style="18" customWidth="1"/>
    <col min="4865" max="4865" width="12.25" style="18" customWidth="1"/>
    <col min="4866" max="5114" width="9" style="18"/>
    <col min="5115" max="5115" width="4.875" style="18" customWidth="1"/>
    <col min="5116" max="5116" width="30.625" style="18" customWidth="1"/>
    <col min="5117" max="5117" width="17" style="18" customWidth="1"/>
    <col min="5118" max="5118" width="13.5" style="18" customWidth="1"/>
    <col min="5119" max="5119" width="32.125" style="18" customWidth="1"/>
    <col min="5120" max="5120" width="15.5" style="18" customWidth="1"/>
    <col min="5121" max="5121" width="12.25" style="18" customWidth="1"/>
    <col min="5122" max="5370" width="9" style="18"/>
    <col min="5371" max="5371" width="4.875" style="18" customWidth="1"/>
    <col min="5372" max="5372" width="30.625" style="18" customWidth="1"/>
    <col min="5373" max="5373" width="17" style="18" customWidth="1"/>
    <col min="5374" max="5374" width="13.5" style="18" customWidth="1"/>
    <col min="5375" max="5375" width="32.125" style="18" customWidth="1"/>
    <col min="5376" max="5376" width="15.5" style="18" customWidth="1"/>
    <col min="5377" max="5377" width="12.25" style="18" customWidth="1"/>
    <col min="5378" max="5626" width="9" style="18"/>
    <col min="5627" max="5627" width="4.875" style="18" customWidth="1"/>
    <col min="5628" max="5628" width="30.625" style="18" customWidth="1"/>
    <col min="5629" max="5629" width="17" style="18" customWidth="1"/>
    <col min="5630" max="5630" width="13.5" style="18" customWidth="1"/>
    <col min="5631" max="5631" width="32.125" style="18" customWidth="1"/>
    <col min="5632" max="5632" width="15.5" style="18" customWidth="1"/>
    <col min="5633" max="5633" width="12.25" style="18" customWidth="1"/>
    <col min="5634" max="5882" width="9" style="18"/>
    <col min="5883" max="5883" width="4.875" style="18" customWidth="1"/>
    <col min="5884" max="5884" width="30.625" style="18" customWidth="1"/>
    <col min="5885" max="5885" width="17" style="18" customWidth="1"/>
    <col min="5886" max="5886" width="13.5" style="18" customWidth="1"/>
    <col min="5887" max="5887" width="32.125" style="18" customWidth="1"/>
    <col min="5888" max="5888" width="15.5" style="18" customWidth="1"/>
    <col min="5889" max="5889" width="12.25" style="18" customWidth="1"/>
    <col min="5890" max="6138" width="9" style="18"/>
    <col min="6139" max="6139" width="4.875" style="18" customWidth="1"/>
    <col min="6140" max="6140" width="30.625" style="18" customWidth="1"/>
    <col min="6141" max="6141" width="17" style="18" customWidth="1"/>
    <col min="6142" max="6142" width="13.5" style="18" customWidth="1"/>
    <col min="6143" max="6143" width="32.125" style="18" customWidth="1"/>
    <col min="6144" max="6144" width="15.5" style="18" customWidth="1"/>
    <col min="6145" max="6145" width="12.25" style="18" customWidth="1"/>
    <col min="6146" max="6394" width="9" style="18"/>
    <col min="6395" max="6395" width="4.875" style="18" customWidth="1"/>
    <col min="6396" max="6396" width="30.625" style="18" customWidth="1"/>
    <col min="6397" max="6397" width="17" style="18" customWidth="1"/>
    <col min="6398" max="6398" width="13.5" style="18" customWidth="1"/>
    <col min="6399" max="6399" width="32.125" style="18" customWidth="1"/>
    <col min="6400" max="6400" width="15.5" style="18" customWidth="1"/>
    <col min="6401" max="6401" width="12.25" style="18" customWidth="1"/>
    <col min="6402" max="6650" width="9" style="18"/>
    <col min="6651" max="6651" width="4.875" style="18" customWidth="1"/>
    <col min="6652" max="6652" width="30.625" style="18" customWidth="1"/>
    <col min="6653" max="6653" width="17" style="18" customWidth="1"/>
    <col min="6654" max="6654" width="13.5" style="18" customWidth="1"/>
    <col min="6655" max="6655" width="32.125" style="18" customWidth="1"/>
    <col min="6656" max="6656" width="15.5" style="18" customWidth="1"/>
    <col min="6657" max="6657" width="12.25" style="18" customWidth="1"/>
    <col min="6658" max="6906" width="9" style="18"/>
    <col min="6907" max="6907" width="4.875" style="18" customWidth="1"/>
    <col min="6908" max="6908" width="30.625" style="18" customWidth="1"/>
    <col min="6909" max="6909" width="17" style="18" customWidth="1"/>
    <col min="6910" max="6910" width="13.5" style="18" customWidth="1"/>
    <col min="6911" max="6911" width="32.125" style="18" customWidth="1"/>
    <col min="6912" max="6912" width="15.5" style="18" customWidth="1"/>
    <col min="6913" max="6913" width="12.25" style="18" customWidth="1"/>
    <col min="6914" max="7162" width="9" style="18"/>
    <col min="7163" max="7163" width="4.875" style="18" customWidth="1"/>
    <col min="7164" max="7164" width="30.625" style="18" customWidth="1"/>
    <col min="7165" max="7165" width="17" style="18" customWidth="1"/>
    <col min="7166" max="7166" width="13.5" style="18" customWidth="1"/>
    <col min="7167" max="7167" width="32.125" style="18" customWidth="1"/>
    <col min="7168" max="7168" width="15.5" style="18" customWidth="1"/>
    <col min="7169" max="7169" width="12.25" style="18" customWidth="1"/>
    <col min="7170" max="7418" width="9" style="18"/>
    <col min="7419" max="7419" width="4.875" style="18" customWidth="1"/>
    <col min="7420" max="7420" width="30.625" style="18" customWidth="1"/>
    <col min="7421" max="7421" width="17" style="18" customWidth="1"/>
    <col min="7422" max="7422" width="13.5" style="18" customWidth="1"/>
    <col min="7423" max="7423" width="32.125" style="18" customWidth="1"/>
    <col min="7424" max="7424" width="15.5" style="18" customWidth="1"/>
    <col min="7425" max="7425" width="12.25" style="18" customWidth="1"/>
    <col min="7426" max="7674" width="9" style="18"/>
    <col min="7675" max="7675" width="4.875" style="18" customWidth="1"/>
    <col min="7676" max="7676" width="30.625" style="18" customWidth="1"/>
    <col min="7677" max="7677" width="17" style="18" customWidth="1"/>
    <col min="7678" max="7678" width="13.5" style="18" customWidth="1"/>
    <col min="7679" max="7679" width="32.125" style="18" customWidth="1"/>
    <col min="7680" max="7680" width="15.5" style="18" customWidth="1"/>
    <col min="7681" max="7681" width="12.25" style="18" customWidth="1"/>
    <col min="7682" max="7930" width="9" style="18"/>
    <col min="7931" max="7931" width="4.875" style="18" customWidth="1"/>
    <col min="7932" max="7932" width="30.625" style="18" customWidth="1"/>
    <col min="7933" max="7933" width="17" style="18" customWidth="1"/>
    <col min="7934" max="7934" width="13.5" style="18" customWidth="1"/>
    <col min="7935" max="7935" width="32.125" style="18" customWidth="1"/>
    <col min="7936" max="7936" width="15.5" style="18" customWidth="1"/>
    <col min="7937" max="7937" width="12.25" style="18" customWidth="1"/>
    <col min="7938" max="8186" width="9" style="18"/>
    <col min="8187" max="8187" width="4.875" style="18" customWidth="1"/>
    <col min="8188" max="8188" width="30.625" style="18" customWidth="1"/>
    <col min="8189" max="8189" width="17" style="18" customWidth="1"/>
    <col min="8190" max="8190" width="13.5" style="18" customWidth="1"/>
    <col min="8191" max="8191" width="32.125" style="18" customWidth="1"/>
    <col min="8192" max="8192" width="15.5" style="18" customWidth="1"/>
    <col min="8193" max="8193" width="12.25" style="18" customWidth="1"/>
    <col min="8194" max="8442" width="9" style="18"/>
    <col min="8443" max="8443" width="4.875" style="18" customWidth="1"/>
    <col min="8444" max="8444" width="30.625" style="18" customWidth="1"/>
    <col min="8445" max="8445" width="17" style="18" customWidth="1"/>
    <col min="8446" max="8446" width="13.5" style="18" customWidth="1"/>
    <col min="8447" max="8447" width="32.125" style="18" customWidth="1"/>
    <col min="8448" max="8448" width="15.5" style="18" customWidth="1"/>
    <col min="8449" max="8449" width="12.25" style="18" customWidth="1"/>
    <col min="8450" max="8698" width="9" style="18"/>
    <col min="8699" max="8699" width="4.875" style="18" customWidth="1"/>
    <col min="8700" max="8700" width="30.625" style="18" customWidth="1"/>
    <col min="8701" max="8701" width="17" style="18" customWidth="1"/>
    <col min="8702" max="8702" width="13.5" style="18" customWidth="1"/>
    <col min="8703" max="8703" width="32.125" style="18" customWidth="1"/>
    <col min="8704" max="8704" width="15.5" style="18" customWidth="1"/>
    <col min="8705" max="8705" width="12.25" style="18" customWidth="1"/>
    <col min="8706" max="8954" width="9" style="18"/>
    <col min="8955" max="8955" width="4.875" style="18" customWidth="1"/>
    <col min="8956" max="8956" width="30.625" style="18" customWidth="1"/>
    <col min="8957" max="8957" width="17" style="18" customWidth="1"/>
    <col min="8958" max="8958" width="13.5" style="18" customWidth="1"/>
    <col min="8959" max="8959" width="32.125" style="18" customWidth="1"/>
    <col min="8960" max="8960" width="15.5" style="18" customWidth="1"/>
    <col min="8961" max="8961" width="12.25" style="18" customWidth="1"/>
    <col min="8962" max="9210" width="9" style="18"/>
    <col min="9211" max="9211" width="4.875" style="18" customWidth="1"/>
    <col min="9212" max="9212" width="30.625" style="18" customWidth="1"/>
    <col min="9213" max="9213" width="17" style="18" customWidth="1"/>
    <col min="9214" max="9214" width="13.5" style="18" customWidth="1"/>
    <col min="9215" max="9215" width="32.125" style="18" customWidth="1"/>
    <col min="9216" max="9216" width="15.5" style="18" customWidth="1"/>
    <col min="9217" max="9217" width="12.25" style="18" customWidth="1"/>
    <col min="9218" max="9466" width="9" style="18"/>
    <col min="9467" max="9467" width="4.875" style="18" customWidth="1"/>
    <col min="9468" max="9468" width="30.625" style="18" customWidth="1"/>
    <col min="9469" max="9469" width="17" style="18" customWidth="1"/>
    <col min="9470" max="9470" width="13.5" style="18" customWidth="1"/>
    <col min="9471" max="9471" width="32.125" style="18" customWidth="1"/>
    <col min="9472" max="9472" width="15.5" style="18" customWidth="1"/>
    <col min="9473" max="9473" width="12.25" style="18" customWidth="1"/>
    <col min="9474" max="9722" width="9" style="18"/>
    <col min="9723" max="9723" width="4.875" style="18" customWidth="1"/>
    <col min="9724" max="9724" width="30.625" style="18" customWidth="1"/>
    <col min="9725" max="9725" width="17" style="18" customWidth="1"/>
    <col min="9726" max="9726" width="13.5" style="18" customWidth="1"/>
    <col min="9727" max="9727" width="32.125" style="18" customWidth="1"/>
    <col min="9728" max="9728" width="15.5" style="18" customWidth="1"/>
    <col min="9729" max="9729" width="12.25" style="18" customWidth="1"/>
    <col min="9730" max="9978" width="9" style="18"/>
    <col min="9979" max="9979" width="4.875" style="18" customWidth="1"/>
    <col min="9980" max="9980" width="30.625" style="18" customWidth="1"/>
    <col min="9981" max="9981" width="17" style="18" customWidth="1"/>
    <col min="9982" max="9982" width="13.5" style="18" customWidth="1"/>
    <col min="9983" max="9983" width="32.125" style="18" customWidth="1"/>
    <col min="9984" max="9984" width="15.5" style="18" customWidth="1"/>
    <col min="9985" max="9985" width="12.25" style="18" customWidth="1"/>
    <col min="9986" max="10234" width="9" style="18"/>
    <col min="10235" max="10235" width="4.875" style="18" customWidth="1"/>
    <col min="10236" max="10236" width="30.625" style="18" customWidth="1"/>
    <col min="10237" max="10237" width="17" style="18" customWidth="1"/>
    <col min="10238" max="10238" width="13.5" style="18" customWidth="1"/>
    <col min="10239" max="10239" width="32.125" style="18" customWidth="1"/>
    <col min="10240" max="10240" width="15.5" style="18" customWidth="1"/>
    <col min="10241" max="10241" width="12.25" style="18" customWidth="1"/>
    <col min="10242" max="10490" width="9" style="18"/>
    <col min="10491" max="10491" width="4.875" style="18" customWidth="1"/>
    <col min="10492" max="10492" width="30.625" style="18" customWidth="1"/>
    <col min="10493" max="10493" width="17" style="18" customWidth="1"/>
    <col min="10494" max="10494" width="13.5" style="18" customWidth="1"/>
    <col min="10495" max="10495" width="32.125" style="18" customWidth="1"/>
    <col min="10496" max="10496" width="15.5" style="18" customWidth="1"/>
    <col min="10497" max="10497" width="12.25" style="18" customWidth="1"/>
    <col min="10498" max="10746" width="9" style="18"/>
    <col min="10747" max="10747" width="4.875" style="18" customWidth="1"/>
    <col min="10748" max="10748" width="30.625" style="18" customWidth="1"/>
    <col min="10749" max="10749" width="17" style="18" customWidth="1"/>
    <col min="10750" max="10750" width="13.5" style="18" customWidth="1"/>
    <col min="10751" max="10751" width="32.125" style="18" customWidth="1"/>
    <col min="10752" max="10752" width="15.5" style="18" customWidth="1"/>
    <col min="10753" max="10753" width="12.25" style="18" customWidth="1"/>
    <col min="10754" max="11002" width="9" style="18"/>
    <col min="11003" max="11003" width="4.875" style="18" customWidth="1"/>
    <col min="11004" max="11004" width="30.625" style="18" customWidth="1"/>
    <col min="11005" max="11005" width="17" style="18" customWidth="1"/>
    <col min="11006" max="11006" width="13.5" style="18" customWidth="1"/>
    <col min="11007" max="11007" width="32.125" style="18" customWidth="1"/>
    <col min="11008" max="11008" width="15.5" style="18" customWidth="1"/>
    <col min="11009" max="11009" width="12.25" style="18" customWidth="1"/>
    <col min="11010" max="11258" width="9" style="18"/>
    <col min="11259" max="11259" width="4.875" style="18" customWidth="1"/>
    <col min="11260" max="11260" width="30.625" style="18" customWidth="1"/>
    <col min="11261" max="11261" width="17" style="18" customWidth="1"/>
    <col min="11262" max="11262" width="13.5" style="18" customWidth="1"/>
    <col min="11263" max="11263" width="32.125" style="18" customWidth="1"/>
    <col min="11264" max="11264" width="15.5" style="18" customWidth="1"/>
    <col min="11265" max="11265" width="12.25" style="18" customWidth="1"/>
    <col min="11266" max="11514" width="9" style="18"/>
    <col min="11515" max="11515" width="4.875" style="18" customWidth="1"/>
    <col min="11516" max="11516" width="30.625" style="18" customWidth="1"/>
    <col min="11517" max="11517" width="17" style="18" customWidth="1"/>
    <col min="11518" max="11518" width="13.5" style="18" customWidth="1"/>
    <col min="11519" max="11519" width="32.125" style="18" customWidth="1"/>
    <col min="11520" max="11520" width="15.5" style="18" customWidth="1"/>
    <col min="11521" max="11521" width="12.25" style="18" customWidth="1"/>
    <col min="11522" max="11770" width="9" style="18"/>
    <col min="11771" max="11771" width="4.875" style="18" customWidth="1"/>
    <col min="11772" max="11772" width="30.625" style="18" customWidth="1"/>
    <col min="11773" max="11773" width="17" style="18" customWidth="1"/>
    <col min="11774" max="11774" width="13.5" style="18" customWidth="1"/>
    <col min="11775" max="11775" width="32.125" style="18" customWidth="1"/>
    <col min="11776" max="11776" width="15.5" style="18" customWidth="1"/>
    <col min="11777" max="11777" width="12.25" style="18" customWidth="1"/>
    <col min="11778" max="12026" width="9" style="18"/>
    <col min="12027" max="12027" width="4.875" style="18" customWidth="1"/>
    <col min="12028" max="12028" width="30.625" style="18" customWidth="1"/>
    <col min="12029" max="12029" width="17" style="18" customWidth="1"/>
    <col min="12030" max="12030" width="13.5" style="18" customWidth="1"/>
    <col min="12031" max="12031" width="32.125" style="18" customWidth="1"/>
    <col min="12032" max="12032" width="15.5" style="18" customWidth="1"/>
    <col min="12033" max="12033" width="12.25" style="18" customWidth="1"/>
    <col min="12034" max="12282" width="9" style="18"/>
    <col min="12283" max="12283" width="4.875" style="18" customWidth="1"/>
    <col min="12284" max="12284" width="30.625" style="18" customWidth="1"/>
    <col min="12285" max="12285" width="17" style="18" customWidth="1"/>
    <col min="12286" max="12286" width="13.5" style="18" customWidth="1"/>
    <col min="12287" max="12287" width="32.125" style="18" customWidth="1"/>
    <col min="12288" max="12288" width="15.5" style="18" customWidth="1"/>
    <col min="12289" max="12289" width="12.25" style="18" customWidth="1"/>
    <col min="12290" max="12538" width="9" style="18"/>
    <col min="12539" max="12539" width="4.875" style="18" customWidth="1"/>
    <col min="12540" max="12540" width="30.625" style="18" customWidth="1"/>
    <col min="12541" max="12541" width="17" style="18" customWidth="1"/>
    <col min="12542" max="12542" width="13.5" style="18" customWidth="1"/>
    <col min="12543" max="12543" width="32.125" style="18" customWidth="1"/>
    <col min="12544" max="12544" width="15.5" style="18" customWidth="1"/>
    <col min="12545" max="12545" width="12.25" style="18" customWidth="1"/>
    <col min="12546" max="12794" width="9" style="18"/>
    <col min="12795" max="12795" width="4.875" style="18" customWidth="1"/>
    <col min="12796" max="12796" width="30.625" style="18" customWidth="1"/>
    <col min="12797" max="12797" width="17" style="18" customWidth="1"/>
    <col min="12798" max="12798" width="13.5" style="18" customWidth="1"/>
    <col min="12799" max="12799" width="32.125" style="18" customWidth="1"/>
    <col min="12800" max="12800" width="15.5" style="18" customWidth="1"/>
    <col min="12801" max="12801" width="12.25" style="18" customWidth="1"/>
    <col min="12802" max="13050" width="9" style="18"/>
    <col min="13051" max="13051" width="4.875" style="18" customWidth="1"/>
    <col min="13052" max="13052" width="30.625" style="18" customWidth="1"/>
    <col min="13053" max="13053" width="17" style="18" customWidth="1"/>
    <col min="13054" max="13054" width="13.5" style="18" customWidth="1"/>
    <col min="13055" max="13055" width="32.125" style="18" customWidth="1"/>
    <col min="13056" max="13056" width="15.5" style="18" customWidth="1"/>
    <col min="13057" max="13057" width="12.25" style="18" customWidth="1"/>
    <col min="13058" max="13306" width="9" style="18"/>
    <col min="13307" max="13307" width="4.875" style="18" customWidth="1"/>
    <col min="13308" max="13308" width="30.625" style="18" customWidth="1"/>
    <col min="13309" max="13309" width="17" style="18" customWidth="1"/>
    <col min="13310" max="13310" width="13.5" style="18" customWidth="1"/>
    <col min="13311" max="13311" width="32.125" style="18" customWidth="1"/>
    <col min="13312" max="13312" width="15.5" style="18" customWidth="1"/>
    <col min="13313" max="13313" width="12.25" style="18" customWidth="1"/>
    <col min="13314" max="13562" width="9" style="18"/>
    <col min="13563" max="13563" width="4.875" style="18" customWidth="1"/>
    <col min="13564" max="13564" width="30.625" style="18" customWidth="1"/>
    <col min="13565" max="13565" width="17" style="18" customWidth="1"/>
    <col min="13566" max="13566" width="13.5" style="18" customWidth="1"/>
    <col min="13567" max="13567" width="32.125" style="18" customWidth="1"/>
    <col min="13568" max="13568" width="15.5" style="18" customWidth="1"/>
    <col min="13569" max="13569" width="12.25" style="18" customWidth="1"/>
    <col min="13570" max="13818" width="9" style="18"/>
    <col min="13819" max="13819" width="4.875" style="18" customWidth="1"/>
    <col min="13820" max="13820" width="30.625" style="18" customWidth="1"/>
    <col min="13821" max="13821" width="17" style="18" customWidth="1"/>
    <col min="13822" max="13822" width="13.5" style="18" customWidth="1"/>
    <col min="13823" max="13823" width="32.125" style="18" customWidth="1"/>
    <col min="13824" max="13824" width="15.5" style="18" customWidth="1"/>
    <col min="13825" max="13825" width="12.25" style="18" customWidth="1"/>
    <col min="13826" max="14074" width="9" style="18"/>
    <col min="14075" max="14075" width="4.875" style="18" customWidth="1"/>
    <col min="14076" max="14076" width="30.625" style="18" customWidth="1"/>
    <col min="14077" max="14077" width="17" style="18" customWidth="1"/>
    <col min="14078" max="14078" width="13.5" style="18" customWidth="1"/>
    <col min="14079" max="14079" width="32.125" style="18" customWidth="1"/>
    <col min="14080" max="14080" width="15.5" style="18" customWidth="1"/>
    <col min="14081" max="14081" width="12.25" style="18" customWidth="1"/>
    <col min="14082" max="14330" width="9" style="18"/>
    <col min="14331" max="14331" width="4.875" style="18" customWidth="1"/>
    <col min="14332" max="14332" width="30.625" style="18" customWidth="1"/>
    <col min="14333" max="14333" width="17" style="18" customWidth="1"/>
    <col min="14334" max="14334" width="13.5" style="18" customWidth="1"/>
    <col min="14335" max="14335" width="32.125" style="18" customWidth="1"/>
    <col min="14336" max="14336" width="15.5" style="18" customWidth="1"/>
    <col min="14337" max="14337" width="12.25" style="18" customWidth="1"/>
    <col min="14338" max="14586" width="9" style="18"/>
    <col min="14587" max="14587" width="4.875" style="18" customWidth="1"/>
    <col min="14588" max="14588" width="30.625" style="18" customWidth="1"/>
    <col min="14589" max="14589" width="17" style="18" customWidth="1"/>
    <col min="14590" max="14590" width="13.5" style="18" customWidth="1"/>
    <col min="14591" max="14591" width="32.125" style="18" customWidth="1"/>
    <col min="14592" max="14592" width="15.5" style="18" customWidth="1"/>
    <col min="14593" max="14593" width="12.25" style="18" customWidth="1"/>
    <col min="14594" max="14842" width="9" style="18"/>
    <col min="14843" max="14843" width="4.875" style="18" customWidth="1"/>
    <col min="14844" max="14844" width="30.625" style="18" customWidth="1"/>
    <col min="14845" max="14845" width="17" style="18" customWidth="1"/>
    <col min="14846" max="14846" width="13.5" style="18" customWidth="1"/>
    <col min="14847" max="14847" width="32.125" style="18" customWidth="1"/>
    <col min="14848" max="14848" width="15.5" style="18" customWidth="1"/>
    <col min="14849" max="14849" width="12.25" style="18" customWidth="1"/>
    <col min="14850" max="15098" width="9" style="18"/>
    <col min="15099" max="15099" width="4.875" style="18" customWidth="1"/>
    <col min="15100" max="15100" width="30.625" style="18" customWidth="1"/>
    <col min="15101" max="15101" width="17" style="18" customWidth="1"/>
    <col min="15102" max="15102" width="13.5" style="18" customWidth="1"/>
    <col min="15103" max="15103" width="32.125" style="18" customWidth="1"/>
    <col min="15104" max="15104" width="15.5" style="18" customWidth="1"/>
    <col min="15105" max="15105" width="12.25" style="18" customWidth="1"/>
    <col min="15106" max="15354" width="9" style="18"/>
    <col min="15355" max="15355" width="4.875" style="18" customWidth="1"/>
    <col min="15356" max="15356" width="30.625" style="18" customWidth="1"/>
    <col min="15357" max="15357" width="17" style="18" customWidth="1"/>
    <col min="15358" max="15358" width="13.5" style="18" customWidth="1"/>
    <col min="15359" max="15359" width="32.125" style="18" customWidth="1"/>
    <col min="15360" max="15360" width="15.5" style="18" customWidth="1"/>
    <col min="15361" max="15361" width="12.25" style="18" customWidth="1"/>
    <col min="15362" max="15610" width="9" style="18"/>
    <col min="15611" max="15611" width="4.875" style="18" customWidth="1"/>
    <col min="15612" max="15612" width="30.625" style="18" customWidth="1"/>
    <col min="15613" max="15613" width="17" style="18" customWidth="1"/>
    <col min="15614" max="15614" width="13.5" style="18" customWidth="1"/>
    <col min="15615" max="15615" width="32.125" style="18" customWidth="1"/>
    <col min="15616" max="15616" width="15.5" style="18" customWidth="1"/>
    <col min="15617" max="15617" width="12.25" style="18" customWidth="1"/>
    <col min="15618" max="15866" width="9" style="18"/>
    <col min="15867" max="15867" width="4.875" style="18" customWidth="1"/>
    <col min="15868" max="15868" width="30.625" style="18" customWidth="1"/>
    <col min="15869" max="15869" width="17" style="18" customWidth="1"/>
    <col min="15870" max="15870" width="13.5" style="18" customWidth="1"/>
    <col min="15871" max="15871" width="32.125" style="18" customWidth="1"/>
    <col min="15872" max="15872" width="15.5" style="18" customWidth="1"/>
    <col min="15873" max="15873" width="12.25" style="18" customWidth="1"/>
    <col min="15874" max="16122" width="9" style="18"/>
    <col min="16123" max="16123" width="4.875" style="18" customWidth="1"/>
    <col min="16124" max="16124" width="30.625" style="18" customWidth="1"/>
    <col min="16125" max="16125" width="17" style="18" customWidth="1"/>
    <col min="16126" max="16126" width="13.5" style="18" customWidth="1"/>
    <col min="16127" max="16127" width="32.125" style="18" customWidth="1"/>
    <col min="16128" max="16128" width="15.5" style="18" customWidth="1"/>
    <col min="16129" max="16129" width="12.25" style="18" customWidth="1"/>
    <col min="16130" max="16384" width="9" style="18"/>
  </cols>
  <sheetData>
    <row r="1" spans="1:11" ht="21" customHeight="1">
      <c r="A1" s="646" t="s">
        <v>180</v>
      </c>
      <c r="B1" s="646"/>
      <c r="C1" s="646"/>
      <c r="D1" s="646"/>
      <c r="E1" s="646"/>
      <c r="F1" s="646"/>
      <c r="G1" s="646"/>
      <c r="H1" s="646"/>
      <c r="I1" s="646"/>
      <c r="J1" s="646"/>
    </row>
    <row r="2" spans="1:11" ht="21" customHeight="1">
      <c r="A2" s="648" t="s">
        <v>1928</v>
      </c>
      <c r="B2" s="648"/>
      <c r="C2" s="648"/>
      <c r="D2" s="648"/>
      <c r="E2" s="648"/>
      <c r="F2" s="648"/>
      <c r="G2" s="648"/>
      <c r="H2" s="648"/>
      <c r="I2" s="648"/>
      <c r="J2" s="648"/>
    </row>
    <row r="3" spans="1:11" ht="18" customHeight="1" thickBot="1">
      <c r="A3" s="17"/>
      <c r="B3" s="17"/>
      <c r="C3" s="17"/>
      <c r="D3" s="17"/>
      <c r="E3" s="17"/>
      <c r="F3" s="17"/>
      <c r="G3" s="17"/>
      <c r="H3" s="17"/>
      <c r="I3" s="380"/>
      <c r="J3" s="122" t="s">
        <v>25</v>
      </c>
      <c r="K3" s="170" t="e">
        <f>#REF!-#REF!</f>
        <v>#REF!</v>
      </c>
    </row>
    <row r="4" spans="1:11" ht="36">
      <c r="A4" s="237" t="s">
        <v>0</v>
      </c>
      <c r="B4" s="238" t="s">
        <v>186</v>
      </c>
      <c r="C4" s="238" t="s">
        <v>192</v>
      </c>
      <c r="D4" s="238" t="s">
        <v>35</v>
      </c>
      <c r="E4" s="239" t="s">
        <v>190</v>
      </c>
      <c r="F4" s="240" t="s">
        <v>1</v>
      </c>
      <c r="G4" s="238" t="s">
        <v>186</v>
      </c>
      <c r="H4" s="238" t="s">
        <v>192</v>
      </c>
      <c r="I4" s="238" t="s">
        <v>35</v>
      </c>
      <c r="J4" s="241" t="s">
        <v>190</v>
      </c>
    </row>
    <row r="5" spans="1:11" ht="15.75" customHeight="1">
      <c r="A5" s="242" t="s">
        <v>2</v>
      </c>
      <c r="B5" s="153">
        <v>1484008</v>
      </c>
      <c r="C5" s="153">
        <v>1543240</v>
      </c>
      <c r="D5" s="153">
        <v>1576377</v>
      </c>
      <c r="E5" s="482">
        <v>2.9550704675171491</v>
      </c>
      <c r="F5" s="135" t="s">
        <v>2</v>
      </c>
      <c r="G5" s="153">
        <v>1484008</v>
      </c>
      <c r="H5" s="153">
        <v>1543240</v>
      </c>
      <c r="I5" s="153">
        <v>1576377</v>
      </c>
      <c r="J5" s="485">
        <v>2.9550704675171491</v>
      </c>
    </row>
    <row r="6" spans="1:11" ht="15.75" customHeight="1">
      <c r="A6" s="243" t="s">
        <v>3</v>
      </c>
      <c r="B6" s="153">
        <v>749869</v>
      </c>
      <c r="C6" s="153">
        <v>555440</v>
      </c>
      <c r="D6" s="153">
        <v>553009</v>
      </c>
      <c r="E6" s="482">
        <v>-22.474250795221799</v>
      </c>
      <c r="F6" s="155" t="s">
        <v>4</v>
      </c>
      <c r="G6" s="153">
        <v>1115804</v>
      </c>
      <c r="H6" s="153">
        <v>1128523</v>
      </c>
      <c r="I6" s="153">
        <v>1008868</v>
      </c>
      <c r="J6" s="485">
        <v>-2.3811850674954544</v>
      </c>
    </row>
    <row r="7" spans="1:11" ht="15.75" customHeight="1">
      <c r="A7" s="244" t="s">
        <v>69</v>
      </c>
      <c r="B7" s="71">
        <v>688662</v>
      </c>
      <c r="C7" s="71">
        <v>430052</v>
      </c>
      <c r="D7" s="71">
        <v>431061</v>
      </c>
      <c r="E7" s="483">
        <v>-33.583093357246199</v>
      </c>
      <c r="F7" s="74" t="s">
        <v>382</v>
      </c>
      <c r="G7" s="71">
        <v>82681</v>
      </c>
      <c r="H7" s="71">
        <v>81768</v>
      </c>
      <c r="I7" s="71">
        <v>72036</v>
      </c>
      <c r="J7" s="486">
        <v>-0.22023685850820693</v>
      </c>
    </row>
    <row r="8" spans="1:11" ht="15.75" customHeight="1">
      <c r="A8" s="245" t="s">
        <v>289</v>
      </c>
      <c r="B8" s="71">
        <v>123567</v>
      </c>
      <c r="C8" s="71">
        <v>74840</v>
      </c>
      <c r="D8" s="72">
        <v>75553</v>
      </c>
      <c r="E8" s="483">
        <v>-37.573949829791452</v>
      </c>
      <c r="F8" s="125" t="s">
        <v>78</v>
      </c>
      <c r="G8" s="71">
        <v>1187</v>
      </c>
      <c r="H8" s="71">
        <v>2276</v>
      </c>
      <c r="I8" s="71">
        <v>1829</v>
      </c>
      <c r="J8" s="486">
        <v>-17.908438061041291</v>
      </c>
    </row>
    <row r="9" spans="1:11" ht="15.75" customHeight="1">
      <c r="A9" s="245" t="s">
        <v>290</v>
      </c>
      <c r="B9" s="71">
        <v>70105</v>
      </c>
      <c r="C9" s="71">
        <v>59716</v>
      </c>
      <c r="D9" s="72">
        <v>54080</v>
      </c>
      <c r="E9" s="483">
        <v>-18.478097018300222</v>
      </c>
      <c r="F9" s="125" t="s">
        <v>79</v>
      </c>
      <c r="G9" s="71">
        <v>104582</v>
      </c>
      <c r="H9" s="71">
        <v>103472</v>
      </c>
      <c r="I9" s="71">
        <v>95294</v>
      </c>
      <c r="J9" s="486">
        <v>-2.7979232330650672</v>
      </c>
    </row>
    <row r="10" spans="1:11" ht="15.75" customHeight="1">
      <c r="A10" s="245" t="s">
        <v>291</v>
      </c>
      <c r="B10" s="71">
        <v>25433</v>
      </c>
      <c r="C10" s="71">
        <v>23399</v>
      </c>
      <c r="D10" s="72">
        <v>21733</v>
      </c>
      <c r="E10" s="483">
        <v>-10.923026477580128</v>
      </c>
      <c r="F10" s="125" t="s">
        <v>80</v>
      </c>
      <c r="G10" s="71">
        <v>265319</v>
      </c>
      <c r="H10" s="71">
        <v>292086</v>
      </c>
      <c r="I10" s="71">
        <v>276233</v>
      </c>
      <c r="J10" s="486">
        <v>8.2875981998651476</v>
      </c>
    </row>
    <row r="11" spans="1:11" ht="15.75" customHeight="1">
      <c r="A11" s="245" t="s">
        <v>292</v>
      </c>
      <c r="B11" s="71">
        <v>468</v>
      </c>
      <c r="C11" s="71">
        <v>228</v>
      </c>
      <c r="D11" s="72">
        <v>124</v>
      </c>
      <c r="E11" s="483">
        <v>-65.745856353591165</v>
      </c>
      <c r="F11" s="125" t="s">
        <v>58</v>
      </c>
      <c r="G11" s="71">
        <v>15930</v>
      </c>
      <c r="H11" s="71">
        <v>21409</v>
      </c>
      <c r="I11" s="71">
        <v>28994</v>
      </c>
      <c r="J11" s="486">
        <v>0.40864385648981849</v>
      </c>
    </row>
    <row r="12" spans="1:11" ht="15.75" customHeight="1">
      <c r="A12" s="245" t="s">
        <v>293</v>
      </c>
      <c r="B12" s="71">
        <v>26041</v>
      </c>
      <c r="C12" s="71">
        <v>19743</v>
      </c>
      <c r="D12" s="72">
        <v>21713</v>
      </c>
      <c r="E12" s="483">
        <v>-16.626348730944976</v>
      </c>
      <c r="F12" s="125" t="s">
        <v>1039</v>
      </c>
      <c r="G12" s="71">
        <v>16094</v>
      </c>
      <c r="H12" s="71">
        <v>14348</v>
      </c>
      <c r="I12" s="71">
        <v>13636</v>
      </c>
      <c r="J12" s="486">
        <v>-21.811926605504585</v>
      </c>
    </row>
    <row r="13" spans="1:11" ht="15.75" customHeight="1">
      <c r="A13" s="245" t="s">
        <v>294</v>
      </c>
      <c r="B13" s="71">
        <v>23312</v>
      </c>
      <c r="C13" s="71">
        <v>21720</v>
      </c>
      <c r="D13" s="72">
        <v>30829</v>
      </c>
      <c r="E13" s="483">
        <v>32.76916451335056</v>
      </c>
      <c r="F13" s="125" t="s">
        <v>81</v>
      </c>
      <c r="G13" s="71">
        <v>119817</v>
      </c>
      <c r="H13" s="71">
        <v>127876</v>
      </c>
      <c r="I13" s="71">
        <v>119354</v>
      </c>
      <c r="J13" s="486">
        <v>-19.341780706200371</v>
      </c>
    </row>
    <row r="14" spans="1:11" ht="15.75" customHeight="1">
      <c r="A14" s="245" t="s">
        <v>295</v>
      </c>
      <c r="B14" s="71">
        <v>27430</v>
      </c>
      <c r="C14" s="71">
        <v>28934</v>
      </c>
      <c r="D14" s="72">
        <v>30133</v>
      </c>
      <c r="E14" s="483">
        <v>21.103609034643515</v>
      </c>
      <c r="F14" s="125" t="s">
        <v>393</v>
      </c>
      <c r="G14" s="71">
        <v>84627</v>
      </c>
      <c r="H14" s="71">
        <v>126734</v>
      </c>
      <c r="I14" s="71">
        <v>133633</v>
      </c>
      <c r="J14" s="486">
        <v>42.649900191078046</v>
      </c>
    </row>
    <row r="15" spans="1:11" ht="15.75" customHeight="1">
      <c r="A15" s="246" t="s">
        <v>296</v>
      </c>
      <c r="B15" s="71">
        <v>55846</v>
      </c>
      <c r="C15" s="71">
        <v>33882</v>
      </c>
      <c r="D15" s="72">
        <v>36671</v>
      </c>
      <c r="E15" s="483">
        <v>-4.2607628645275826</v>
      </c>
      <c r="F15" s="125" t="s">
        <v>82</v>
      </c>
      <c r="G15" s="71">
        <v>18371</v>
      </c>
      <c r="H15" s="71">
        <v>18295</v>
      </c>
      <c r="I15" s="71">
        <v>30086</v>
      </c>
      <c r="J15" s="486">
        <v>2.4692619461190013</v>
      </c>
    </row>
    <row r="16" spans="1:11" ht="15.75" customHeight="1">
      <c r="A16" s="245" t="s">
        <v>297</v>
      </c>
      <c r="B16" s="71">
        <v>85000</v>
      </c>
      <c r="C16" s="71">
        <v>81554</v>
      </c>
      <c r="D16" s="72">
        <v>74660</v>
      </c>
      <c r="E16" s="483">
        <v>3.4802977172240777</v>
      </c>
      <c r="F16" s="125" t="s">
        <v>1612</v>
      </c>
      <c r="G16" s="71">
        <v>99391</v>
      </c>
      <c r="H16" s="71">
        <v>96929</v>
      </c>
      <c r="I16" s="71">
        <v>76401</v>
      </c>
      <c r="J16" s="486">
        <v>-23.381403185045528</v>
      </c>
    </row>
    <row r="17" spans="1:10" ht="15.75" customHeight="1">
      <c r="A17" s="246" t="s">
        <v>298</v>
      </c>
      <c r="B17" s="71">
        <v>180</v>
      </c>
      <c r="C17" s="71">
        <v>5721</v>
      </c>
      <c r="D17" s="72">
        <v>5061</v>
      </c>
      <c r="E17" s="483">
        <v>2859.6491228070176</v>
      </c>
      <c r="F17" s="125" t="s">
        <v>84</v>
      </c>
      <c r="G17" s="71">
        <v>56586</v>
      </c>
      <c r="H17" s="71">
        <v>72184</v>
      </c>
      <c r="I17" s="71">
        <v>56949</v>
      </c>
      <c r="J17" s="486">
        <v>9.2316249808193955</v>
      </c>
    </row>
    <row r="18" spans="1:10" ht="15.75" customHeight="1">
      <c r="A18" s="246" t="s">
        <v>299</v>
      </c>
      <c r="B18" s="71">
        <v>251220</v>
      </c>
      <c r="C18" s="71">
        <v>80125</v>
      </c>
      <c r="D18" s="72">
        <v>80263</v>
      </c>
      <c r="E18" s="483">
        <v>-68.157437455864027</v>
      </c>
      <c r="F18" s="125" t="s">
        <v>85</v>
      </c>
      <c r="G18" s="71">
        <v>27978</v>
      </c>
      <c r="H18" s="71">
        <v>22217</v>
      </c>
      <c r="I18" s="71">
        <v>15003</v>
      </c>
      <c r="J18" s="486">
        <v>20.024000000000001</v>
      </c>
    </row>
    <row r="19" spans="1:10" ht="15.75" customHeight="1">
      <c r="A19" s="246" t="s">
        <v>300</v>
      </c>
      <c r="B19" s="71">
        <v>60</v>
      </c>
      <c r="C19" s="71">
        <v>120</v>
      </c>
      <c r="D19" s="72">
        <v>168</v>
      </c>
      <c r="E19" s="483">
        <v>150.74626865671641</v>
      </c>
      <c r="F19" s="125" t="s">
        <v>303</v>
      </c>
      <c r="G19" s="71">
        <v>32585</v>
      </c>
      <c r="H19" s="71">
        <v>30842</v>
      </c>
      <c r="I19" s="71">
        <v>12961</v>
      </c>
      <c r="J19" s="486">
        <v>-23.64204076823377</v>
      </c>
    </row>
    <row r="20" spans="1:10" ht="15.75" customHeight="1">
      <c r="A20" s="246" t="s">
        <v>301</v>
      </c>
      <c r="B20" s="71">
        <v>0</v>
      </c>
      <c r="C20" s="71">
        <v>70</v>
      </c>
      <c r="D20" s="72">
        <v>73</v>
      </c>
      <c r="E20" s="483"/>
      <c r="F20" s="125" t="s">
        <v>86</v>
      </c>
      <c r="G20" s="71">
        <v>9224</v>
      </c>
      <c r="H20" s="71">
        <v>8673</v>
      </c>
      <c r="I20" s="71">
        <v>5248</v>
      </c>
      <c r="J20" s="486">
        <v>-32.466863981469565</v>
      </c>
    </row>
    <row r="21" spans="1:10" ht="15.75" customHeight="1">
      <c r="A21" s="244" t="s">
        <v>70</v>
      </c>
      <c r="B21" s="71">
        <v>61207</v>
      </c>
      <c r="C21" s="71">
        <v>125388</v>
      </c>
      <c r="D21" s="71">
        <v>121948</v>
      </c>
      <c r="E21" s="483">
        <v>89.654743390357694</v>
      </c>
      <c r="F21" s="125" t="s">
        <v>59</v>
      </c>
      <c r="G21" s="71">
        <v>4467</v>
      </c>
      <c r="H21" s="71">
        <v>3203</v>
      </c>
      <c r="I21" s="71">
        <v>2690</v>
      </c>
      <c r="J21" s="486">
        <v>-63.351498637602177</v>
      </c>
    </row>
    <row r="22" spans="1:10" ht="15.75" customHeight="1">
      <c r="A22" s="244" t="s">
        <v>407</v>
      </c>
      <c r="B22" s="71">
        <v>28690</v>
      </c>
      <c r="C22" s="71">
        <v>20990</v>
      </c>
      <c r="D22" s="71">
        <v>24053</v>
      </c>
      <c r="E22" s="483">
        <v>-11.099201655824956</v>
      </c>
      <c r="F22" s="125" t="s">
        <v>87</v>
      </c>
      <c r="G22" s="71">
        <v>100</v>
      </c>
      <c r="H22" s="71"/>
      <c r="I22" s="71">
        <v>0</v>
      </c>
      <c r="J22" s="486"/>
    </row>
    <row r="23" spans="1:10" ht="15.75" customHeight="1">
      <c r="A23" s="244" t="s">
        <v>18</v>
      </c>
      <c r="B23" s="71">
        <v>1800</v>
      </c>
      <c r="C23" s="71">
        <v>1800</v>
      </c>
      <c r="D23" s="71">
        <v>1306</v>
      </c>
      <c r="E23" s="483">
        <v>-24.02559627690518</v>
      </c>
      <c r="F23" s="125" t="s">
        <v>306</v>
      </c>
      <c r="G23" s="71">
        <v>1828</v>
      </c>
      <c r="H23" s="71">
        <v>1857</v>
      </c>
      <c r="I23" s="71">
        <v>1087</v>
      </c>
      <c r="J23" s="486">
        <v>-73.331697742885183</v>
      </c>
    </row>
    <row r="24" spans="1:10" ht="15.75" customHeight="1">
      <c r="A24" s="244" t="s">
        <v>20</v>
      </c>
      <c r="B24" s="71">
        <v>14200</v>
      </c>
      <c r="C24" s="71">
        <v>10200</v>
      </c>
      <c r="D24" s="71">
        <v>9407</v>
      </c>
      <c r="E24" s="483">
        <v>-35.700615174299379</v>
      </c>
      <c r="F24" s="125" t="s">
        <v>88</v>
      </c>
      <c r="G24" s="71">
        <v>67610</v>
      </c>
      <c r="H24" s="71">
        <v>68368</v>
      </c>
      <c r="I24" s="71">
        <v>29006</v>
      </c>
      <c r="J24" s="486">
        <v>-42.925168729462229</v>
      </c>
    </row>
    <row r="25" spans="1:10" ht="15.75" customHeight="1">
      <c r="A25" s="247" t="s">
        <v>47</v>
      </c>
      <c r="B25" s="71">
        <v>14437</v>
      </c>
      <c r="C25" s="71">
        <v>88090</v>
      </c>
      <c r="D25" s="71">
        <v>82883</v>
      </c>
      <c r="E25" s="483">
        <v>340.35171607693127</v>
      </c>
      <c r="F25" s="125" t="s">
        <v>89</v>
      </c>
      <c r="G25" s="71">
        <v>1798</v>
      </c>
      <c r="H25" s="71">
        <v>3140</v>
      </c>
      <c r="I25" s="71">
        <v>5407</v>
      </c>
      <c r="J25" s="486">
        <v>169.94508237643535</v>
      </c>
    </row>
    <row r="26" spans="1:10" ht="15.75" customHeight="1">
      <c r="A26" s="247" t="s">
        <v>164</v>
      </c>
      <c r="B26" s="71">
        <v>0</v>
      </c>
      <c r="C26" s="71">
        <v>0</v>
      </c>
      <c r="D26" s="71">
        <v>0</v>
      </c>
      <c r="E26" s="483"/>
      <c r="F26" s="125" t="s">
        <v>304</v>
      </c>
      <c r="G26" s="71">
        <v>11883</v>
      </c>
      <c r="H26" s="71">
        <v>8987</v>
      </c>
      <c r="I26" s="71">
        <v>8988</v>
      </c>
      <c r="J26" s="486">
        <v>-21.495327102803738</v>
      </c>
    </row>
    <row r="27" spans="1:10" ht="15.75" customHeight="1">
      <c r="A27" s="247" t="s">
        <v>165</v>
      </c>
      <c r="B27" s="71">
        <v>80</v>
      </c>
      <c r="C27" s="71">
        <v>80</v>
      </c>
      <c r="D27" s="71">
        <v>71</v>
      </c>
      <c r="E27" s="483">
        <v>-19.318181818181817</v>
      </c>
      <c r="F27" s="125" t="s">
        <v>90</v>
      </c>
      <c r="G27" s="156">
        <v>28545</v>
      </c>
      <c r="H27" s="71"/>
      <c r="I27" s="30">
        <v>0</v>
      </c>
      <c r="J27" s="486"/>
    </row>
    <row r="28" spans="1:10" ht="15.75" customHeight="1">
      <c r="A28" s="247" t="s">
        <v>21</v>
      </c>
      <c r="B28" s="71">
        <v>2000</v>
      </c>
      <c r="C28" s="71">
        <v>4228</v>
      </c>
      <c r="D28" s="71">
        <v>4228</v>
      </c>
      <c r="E28" s="483">
        <v>112.99748110831234</v>
      </c>
      <c r="F28" s="125" t="s">
        <v>91</v>
      </c>
      <c r="G28" s="156">
        <v>41548</v>
      </c>
      <c r="H28" s="71">
        <v>206</v>
      </c>
      <c r="I28" s="71">
        <v>220</v>
      </c>
      <c r="J28" s="486">
        <v>528.57142857142856</v>
      </c>
    </row>
    <row r="29" spans="1:10" ht="15.75" customHeight="1">
      <c r="A29" s="248"/>
      <c r="B29" s="71"/>
      <c r="C29" s="30"/>
      <c r="D29" s="72"/>
      <c r="E29" s="483"/>
      <c r="F29" s="125" t="s">
        <v>92</v>
      </c>
      <c r="G29" s="156">
        <v>23641</v>
      </c>
      <c r="H29" s="71">
        <v>23641</v>
      </c>
      <c r="I29" s="71">
        <v>23801</v>
      </c>
      <c r="J29" s="486">
        <v>0.14305549711785248</v>
      </c>
    </row>
    <row r="30" spans="1:10" ht="15.75" customHeight="1">
      <c r="A30" s="247"/>
      <c r="B30" s="156"/>
      <c r="C30" s="30"/>
      <c r="D30" s="30"/>
      <c r="E30" s="483"/>
      <c r="F30" s="125" t="s">
        <v>288</v>
      </c>
      <c r="G30" s="156">
        <v>12</v>
      </c>
      <c r="H30" s="71">
        <v>12</v>
      </c>
      <c r="I30" s="71">
        <v>12</v>
      </c>
      <c r="J30" s="486">
        <v>100</v>
      </c>
    </row>
    <row r="31" spans="1:10" ht="15.75" customHeight="1">
      <c r="A31" s="243" t="s">
        <v>23</v>
      </c>
      <c r="B31" s="153">
        <v>734139</v>
      </c>
      <c r="C31" s="153">
        <v>987800</v>
      </c>
      <c r="D31" s="153">
        <v>1023368</v>
      </c>
      <c r="E31" s="482">
        <v>25.135484123412834</v>
      </c>
      <c r="F31" s="155" t="s">
        <v>24</v>
      </c>
      <c r="G31" s="153">
        <v>368204</v>
      </c>
      <c r="H31" s="153">
        <v>414717</v>
      </c>
      <c r="I31" s="153">
        <v>567509</v>
      </c>
      <c r="J31" s="485">
        <v>14.036860951584837</v>
      </c>
    </row>
    <row r="32" spans="1:10" ht="15.75" customHeight="1">
      <c r="A32" s="249" t="s">
        <v>305</v>
      </c>
      <c r="B32" s="72">
        <v>245079</v>
      </c>
      <c r="C32" s="72">
        <v>386503</v>
      </c>
      <c r="D32" s="72">
        <v>417871</v>
      </c>
      <c r="E32" s="483">
        <v>9.622472723647725</v>
      </c>
      <c r="F32" s="75" t="s">
        <v>307</v>
      </c>
      <c r="G32" s="72">
        <v>74257</v>
      </c>
      <c r="H32" s="72">
        <v>74257</v>
      </c>
      <c r="I32" s="72">
        <v>87077</v>
      </c>
      <c r="J32" s="486">
        <v>6.1681582091735958</v>
      </c>
    </row>
    <row r="33" spans="1:10" ht="15.75" customHeight="1">
      <c r="A33" s="249" t="s">
        <v>461</v>
      </c>
      <c r="B33" s="72">
        <v>15704</v>
      </c>
      <c r="C33" s="72">
        <v>15704</v>
      </c>
      <c r="D33" s="12">
        <v>29203</v>
      </c>
      <c r="E33" s="483"/>
      <c r="F33" s="75" t="s">
        <v>462</v>
      </c>
      <c r="G33" s="72">
        <v>80166</v>
      </c>
      <c r="H33" s="72">
        <v>111239</v>
      </c>
      <c r="I33" s="12">
        <v>121076</v>
      </c>
      <c r="J33" s="486"/>
    </row>
    <row r="34" spans="1:10" ht="15.75" customHeight="1">
      <c r="A34" s="249" t="s">
        <v>388</v>
      </c>
      <c r="B34" s="72">
        <v>121892</v>
      </c>
      <c r="C34" s="72">
        <v>137286</v>
      </c>
      <c r="D34" s="72">
        <v>121846</v>
      </c>
      <c r="E34" s="483">
        <v>30.705198343738605</v>
      </c>
      <c r="F34" s="75" t="s">
        <v>71</v>
      </c>
      <c r="G34" s="72">
        <v>213781</v>
      </c>
      <c r="H34" s="72">
        <v>213781</v>
      </c>
      <c r="I34" s="72">
        <v>213851</v>
      </c>
      <c r="J34" s="486">
        <v>120.20161456402651</v>
      </c>
    </row>
    <row r="35" spans="1:10" ht="15.75" customHeight="1">
      <c r="A35" s="249" t="s">
        <v>43</v>
      </c>
      <c r="B35" s="72">
        <v>62671</v>
      </c>
      <c r="C35" s="72">
        <v>131259</v>
      </c>
      <c r="D35" s="72">
        <v>137400</v>
      </c>
      <c r="E35" s="483">
        <v>1.9008135749089641</v>
      </c>
      <c r="F35" s="75" t="s">
        <v>72</v>
      </c>
      <c r="G35" s="72">
        <v>211500</v>
      </c>
      <c r="H35" s="72">
        <v>211500</v>
      </c>
      <c r="I35" s="72">
        <v>211500</v>
      </c>
      <c r="J35" s="486">
        <v>122.63157894736842</v>
      </c>
    </row>
    <row r="36" spans="1:10" ht="15.75" customHeight="1">
      <c r="A36" s="249" t="s">
        <v>146</v>
      </c>
      <c r="B36" s="72">
        <v>211500</v>
      </c>
      <c r="C36" s="72">
        <v>238500</v>
      </c>
      <c r="D36" s="72">
        <v>238500</v>
      </c>
      <c r="E36" s="483">
        <v>107.39130434782609</v>
      </c>
      <c r="F36" s="75" t="s">
        <v>95</v>
      </c>
      <c r="G36" s="72">
        <v>2281</v>
      </c>
      <c r="H36" s="72">
        <v>2281</v>
      </c>
      <c r="I36" s="72">
        <v>2351</v>
      </c>
      <c r="J36" s="486">
        <v>11.105860113421551</v>
      </c>
    </row>
    <row r="37" spans="1:10" ht="15.75" customHeight="1">
      <c r="A37" s="249" t="s">
        <v>44</v>
      </c>
      <c r="B37" s="72"/>
      <c r="C37" s="72">
        <v>27000</v>
      </c>
      <c r="D37" s="72">
        <v>27000</v>
      </c>
      <c r="E37" s="483">
        <v>35</v>
      </c>
      <c r="F37" s="75" t="s">
        <v>41</v>
      </c>
      <c r="G37" s="72"/>
      <c r="H37" s="72">
        <v>15440</v>
      </c>
      <c r="I37" s="72">
        <v>81751</v>
      </c>
      <c r="J37" s="486">
        <v>-32.906291548347916</v>
      </c>
    </row>
    <row r="38" spans="1:10" ht="15.75" customHeight="1">
      <c r="A38" s="249" t="s">
        <v>245</v>
      </c>
      <c r="B38" s="72">
        <v>211500</v>
      </c>
      <c r="C38" s="72">
        <v>211500</v>
      </c>
      <c r="D38" s="72">
        <v>211500</v>
      </c>
      <c r="E38" s="483">
        <v>122.63157894736842</v>
      </c>
      <c r="F38" s="75" t="s">
        <v>353</v>
      </c>
      <c r="G38" s="72"/>
      <c r="H38" s="75"/>
      <c r="I38" s="72">
        <v>63754</v>
      </c>
      <c r="J38" s="486">
        <v>-18.834343331466112</v>
      </c>
    </row>
    <row r="39" spans="1:10" ht="15.75" customHeight="1">
      <c r="A39" s="247" t="s">
        <v>143</v>
      </c>
      <c r="B39" s="30"/>
      <c r="C39" s="72"/>
      <c r="D39" s="72"/>
      <c r="E39" s="483"/>
      <c r="F39" s="75" t="s">
        <v>406</v>
      </c>
      <c r="G39" s="30"/>
      <c r="H39" s="30"/>
      <c r="I39" s="72"/>
      <c r="J39" s="495"/>
    </row>
    <row r="40" spans="1:10" ht="15.75" customHeight="1" thickBot="1">
      <c r="A40" s="251" t="s">
        <v>45</v>
      </c>
      <c r="B40" s="253">
        <v>77293</v>
      </c>
      <c r="C40" s="253">
        <v>78548</v>
      </c>
      <c r="D40" s="253">
        <v>78548</v>
      </c>
      <c r="E40" s="484">
        <v>8.4095716215183094E-2</v>
      </c>
      <c r="F40" s="252"/>
      <c r="G40" s="252"/>
      <c r="H40" s="252"/>
      <c r="I40" s="253"/>
      <c r="J40" s="496"/>
    </row>
    <row r="41" spans="1:10" s="43" customFormat="1" ht="67.5" customHeight="1">
      <c r="A41" s="647" t="s">
        <v>1622</v>
      </c>
      <c r="B41" s="647"/>
      <c r="C41" s="647"/>
      <c r="D41" s="647"/>
      <c r="E41" s="647"/>
      <c r="F41" s="647"/>
      <c r="G41" s="647"/>
      <c r="H41" s="647"/>
      <c r="I41" s="647"/>
      <c r="J41" s="647"/>
    </row>
  </sheetData>
  <mergeCells count="3">
    <mergeCell ref="A1:J1"/>
    <mergeCell ref="A41:J41"/>
    <mergeCell ref="A2:J2"/>
  </mergeCells>
  <phoneticPr fontId="1" type="noConversion"/>
  <printOptions horizontalCentered="1"/>
  <pageMargins left="0.31496062992125984" right="0.31496062992125984" top="0.23622047244094491" bottom="0.35433070866141736" header="0.15748031496062992" footer="0.19685039370078741"/>
  <pageSetup paperSize="9" scale="73" firstPageNumber="4" fitToWidth="0" orientation="landscape" blackAndWhite="1" useFirstPageNumber="1" errors="blank"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J573"/>
  <sheetViews>
    <sheetView workbookViewId="0">
      <selection activeCell="A2" sqref="A2:B2"/>
    </sheetView>
  </sheetViews>
  <sheetFormatPr defaultColWidth="21.5" defaultRowHeight="14.25"/>
  <cols>
    <col min="1" max="1" width="49.5" style="1" customWidth="1"/>
    <col min="2" max="2" width="24.75" style="410" customWidth="1"/>
    <col min="3" max="3" width="8.25" style="10" customWidth="1"/>
    <col min="4" max="10" width="21.5" style="10"/>
    <col min="11" max="16384" width="21.5" style="1"/>
  </cols>
  <sheetData>
    <row r="1" spans="1:10" ht="21.95" customHeight="1">
      <c r="A1" s="646" t="s">
        <v>1515</v>
      </c>
      <c r="B1" s="646"/>
    </row>
    <row r="2" spans="1:10" s="404" customFormat="1" ht="21.95" customHeight="1">
      <c r="A2" s="649" t="s">
        <v>1929</v>
      </c>
      <c r="B2" s="649"/>
      <c r="C2" s="403"/>
      <c r="D2" s="403"/>
      <c r="E2" s="403"/>
      <c r="F2" s="403"/>
      <c r="G2" s="403"/>
      <c r="H2" s="403"/>
      <c r="I2" s="403"/>
      <c r="J2" s="403"/>
    </row>
    <row r="3" spans="1:10" s="404" customFormat="1" ht="21.95" customHeight="1">
      <c r="A3" s="652" t="s">
        <v>1596</v>
      </c>
      <c r="B3" s="652"/>
      <c r="C3" s="403"/>
      <c r="D3" s="403"/>
      <c r="E3" s="403"/>
      <c r="F3" s="403"/>
      <c r="G3" s="403"/>
      <c r="H3" s="403"/>
      <c r="I3" s="403"/>
      <c r="J3" s="403"/>
    </row>
    <row r="4" spans="1:10" ht="18" customHeight="1" thickBot="1">
      <c r="A4" s="650" t="s">
        <v>903</v>
      </c>
      <c r="B4" s="650"/>
    </row>
    <row r="5" spans="1:10" ht="20.100000000000001" customHeight="1">
      <c r="A5" s="405" t="s">
        <v>904</v>
      </c>
      <c r="B5" s="406" t="s">
        <v>905</v>
      </c>
    </row>
    <row r="6" spans="1:10" ht="20.100000000000001" customHeight="1">
      <c r="A6" s="421" t="s">
        <v>1389</v>
      </c>
      <c r="B6" s="422">
        <v>1008868</v>
      </c>
    </row>
    <row r="7" spans="1:10" ht="20.100000000000001" customHeight="1">
      <c r="A7" s="417" t="s">
        <v>77</v>
      </c>
      <c r="B7" s="407">
        <v>72036</v>
      </c>
    </row>
    <row r="8" spans="1:10" ht="20.100000000000001" customHeight="1">
      <c r="A8" s="417" t="s">
        <v>907</v>
      </c>
      <c r="B8" s="407">
        <v>2525</v>
      </c>
    </row>
    <row r="9" spans="1:10" ht="20.100000000000001" customHeight="1">
      <c r="A9" s="418" t="s">
        <v>908</v>
      </c>
      <c r="B9" s="407">
        <v>1634</v>
      </c>
    </row>
    <row r="10" spans="1:10" ht="20.100000000000001" customHeight="1">
      <c r="A10" s="418" t="s">
        <v>909</v>
      </c>
      <c r="B10" s="407">
        <v>88</v>
      </c>
    </row>
    <row r="11" spans="1:10" ht="20.100000000000001" customHeight="1">
      <c r="A11" s="418" t="s">
        <v>910</v>
      </c>
      <c r="B11" s="407">
        <v>240</v>
      </c>
    </row>
    <row r="12" spans="1:10" ht="20.100000000000001" customHeight="1">
      <c r="A12" s="418" t="s">
        <v>911</v>
      </c>
      <c r="B12" s="407">
        <v>29</v>
      </c>
    </row>
    <row r="13" spans="1:10" ht="20.100000000000001" customHeight="1">
      <c r="A13" s="418" t="s">
        <v>912</v>
      </c>
      <c r="B13" s="407">
        <v>109</v>
      </c>
      <c r="C13" s="1"/>
      <c r="D13" s="1"/>
      <c r="E13" s="1"/>
      <c r="F13" s="1"/>
      <c r="G13" s="1"/>
      <c r="H13" s="1"/>
      <c r="I13" s="1"/>
      <c r="J13" s="1"/>
    </row>
    <row r="14" spans="1:10" ht="20.100000000000001" customHeight="1">
      <c r="A14" s="418" t="s">
        <v>913</v>
      </c>
      <c r="B14" s="407">
        <v>102</v>
      </c>
      <c r="C14" s="1"/>
      <c r="D14" s="1"/>
      <c r="E14" s="1"/>
      <c r="F14" s="1"/>
      <c r="G14" s="1"/>
      <c r="H14" s="1"/>
      <c r="I14" s="1"/>
      <c r="J14" s="1"/>
    </row>
    <row r="15" spans="1:10" ht="20.100000000000001" customHeight="1">
      <c r="A15" s="418" t="s">
        <v>914</v>
      </c>
      <c r="B15" s="407">
        <v>1</v>
      </c>
      <c r="C15" s="1"/>
      <c r="D15" s="1"/>
      <c r="E15" s="1"/>
      <c r="F15" s="1"/>
      <c r="G15" s="1"/>
      <c r="H15" s="1"/>
      <c r="I15" s="1"/>
      <c r="J15" s="1"/>
    </row>
    <row r="16" spans="1:10" ht="20.100000000000001" customHeight="1">
      <c r="A16" s="418" t="s">
        <v>915</v>
      </c>
      <c r="B16" s="407">
        <v>128</v>
      </c>
      <c r="C16" s="1"/>
      <c r="D16" s="1"/>
      <c r="E16" s="1"/>
      <c r="F16" s="1"/>
      <c r="G16" s="1"/>
      <c r="H16" s="1"/>
      <c r="I16" s="1"/>
      <c r="J16" s="1"/>
    </row>
    <row r="17" spans="1:10" ht="20.100000000000001" customHeight="1">
      <c r="A17" s="418" t="s">
        <v>916</v>
      </c>
      <c r="B17" s="407">
        <v>194</v>
      </c>
      <c r="C17" s="1"/>
      <c r="D17" s="1"/>
      <c r="E17" s="1"/>
      <c r="F17" s="1"/>
      <c r="G17" s="1"/>
      <c r="H17" s="1"/>
      <c r="I17" s="1"/>
      <c r="J17" s="1"/>
    </row>
    <row r="18" spans="1:10" ht="20.100000000000001" customHeight="1">
      <c r="A18" s="417" t="s">
        <v>917</v>
      </c>
      <c r="B18" s="407">
        <v>1853</v>
      </c>
      <c r="C18" s="1"/>
      <c r="D18" s="1"/>
      <c r="E18" s="1"/>
      <c r="F18" s="1"/>
      <c r="G18" s="1"/>
      <c r="H18" s="1"/>
      <c r="I18" s="1"/>
      <c r="J18" s="1"/>
    </row>
    <row r="19" spans="1:10" ht="20.100000000000001" customHeight="1">
      <c r="A19" s="418" t="s">
        <v>908</v>
      </c>
      <c r="B19" s="407">
        <v>1076</v>
      </c>
      <c r="C19" s="1"/>
      <c r="D19" s="1"/>
      <c r="E19" s="1"/>
      <c r="F19" s="1"/>
      <c r="G19" s="1"/>
      <c r="H19" s="1"/>
      <c r="I19" s="1"/>
      <c r="J19" s="1"/>
    </row>
    <row r="20" spans="1:10" ht="20.100000000000001" customHeight="1">
      <c r="A20" s="418" t="s">
        <v>909</v>
      </c>
      <c r="B20" s="407">
        <v>273</v>
      </c>
    </row>
    <row r="21" spans="1:10" ht="20.100000000000001" customHeight="1">
      <c r="A21" s="418" t="s">
        <v>918</v>
      </c>
      <c r="B21" s="407">
        <v>262</v>
      </c>
    </row>
    <row r="22" spans="1:10" ht="20.100000000000001" customHeight="1">
      <c r="A22" s="418" t="s">
        <v>919</v>
      </c>
      <c r="B22" s="407">
        <v>16</v>
      </c>
    </row>
    <row r="23" spans="1:10" ht="20.100000000000001" customHeight="1">
      <c r="A23" s="418" t="s">
        <v>920</v>
      </c>
      <c r="B23" s="407">
        <v>67</v>
      </c>
    </row>
    <row r="24" spans="1:10" ht="20.100000000000001" customHeight="1">
      <c r="A24" s="418" t="s">
        <v>915</v>
      </c>
      <c r="B24" s="407">
        <v>156</v>
      </c>
    </row>
    <row r="25" spans="1:10" ht="20.100000000000001" customHeight="1">
      <c r="A25" s="418" t="s">
        <v>921</v>
      </c>
      <c r="B25" s="407">
        <v>3</v>
      </c>
    </row>
    <row r="26" spans="1:10" ht="20.100000000000001" customHeight="1">
      <c r="A26" s="417" t="s">
        <v>922</v>
      </c>
      <c r="B26" s="407">
        <v>20119</v>
      </c>
    </row>
    <row r="27" spans="1:10" ht="20.100000000000001" customHeight="1">
      <c r="A27" s="418" t="s">
        <v>908</v>
      </c>
      <c r="B27" s="407">
        <v>8051</v>
      </c>
    </row>
    <row r="28" spans="1:10" ht="20.100000000000001" customHeight="1">
      <c r="A28" s="418" t="s">
        <v>909</v>
      </c>
      <c r="B28" s="407">
        <v>4719</v>
      </c>
    </row>
    <row r="29" spans="1:10" ht="20.100000000000001" customHeight="1">
      <c r="A29" s="418" t="s">
        <v>923</v>
      </c>
      <c r="B29" s="407">
        <v>306</v>
      </c>
    </row>
    <row r="30" spans="1:10" ht="20.100000000000001" customHeight="1">
      <c r="A30" s="418" t="s">
        <v>924</v>
      </c>
      <c r="B30" s="407">
        <v>38</v>
      </c>
    </row>
    <row r="31" spans="1:10" ht="20.100000000000001" customHeight="1">
      <c r="A31" s="418" t="s">
        <v>925</v>
      </c>
      <c r="B31" s="407">
        <v>2757</v>
      </c>
    </row>
    <row r="32" spans="1:10" ht="20.100000000000001" customHeight="1">
      <c r="A32" s="418" t="s">
        <v>926</v>
      </c>
      <c r="B32" s="407">
        <v>371</v>
      </c>
    </row>
    <row r="33" spans="1:10" ht="20.100000000000001" customHeight="1">
      <c r="A33" s="418" t="s">
        <v>915</v>
      </c>
      <c r="B33" s="407">
        <v>957</v>
      </c>
    </row>
    <row r="34" spans="1:10" ht="20.100000000000001" customHeight="1">
      <c r="A34" s="418" t="s">
        <v>927</v>
      </c>
      <c r="B34" s="407">
        <v>2920</v>
      </c>
    </row>
    <row r="35" spans="1:10" ht="20.100000000000001" customHeight="1">
      <c r="A35" s="417" t="s">
        <v>928</v>
      </c>
      <c r="B35" s="407">
        <v>2271</v>
      </c>
      <c r="C35" s="1"/>
      <c r="D35" s="1"/>
      <c r="E35" s="1"/>
      <c r="F35" s="1"/>
      <c r="G35" s="1"/>
      <c r="H35" s="1"/>
      <c r="I35" s="1"/>
      <c r="J35" s="1"/>
    </row>
    <row r="36" spans="1:10" ht="20.100000000000001" customHeight="1">
      <c r="A36" s="418" t="s">
        <v>908</v>
      </c>
      <c r="B36" s="407">
        <v>872</v>
      </c>
      <c r="C36" s="1"/>
      <c r="D36" s="1"/>
      <c r="E36" s="1"/>
      <c r="F36" s="1"/>
      <c r="G36" s="1"/>
      <c r="H36" s="1"/>
      <c r="I36" s="1"/>
      <c r="J36" s="1"/>
    </row>
    <row r="37" spans="1:10" ht="20.100000000000001" customHeight="1">
      <c r="A37" s="418" t="s">
        <v>909</v>
      </c>
      <c r="B37" s="407">
        <v>1100</v>
      </c>
      <c r="C37" s="1"/>
      <c r="D37" s="1"/>
      <c r="E37" s="1"/>
      <c r="F37" s="1"/>
      <c r="G37" s="1"/>
      <c r="H37" s="1"/>
      <c r="I37" s="1"/>
      <c r="J37" s="1"/>
    </row>
    <row r="38" spans="1:10" ht="20.100000000000001" customHeight="1">
      <c r="A38" s="418" t="s">
        <v>915</v>
      </c>
      <c r="B38" s="407">
        <v>299</v>
      </c>
      <c r="C38" s="1"/>
      <c r="D38" s="1"/>
      <c r="E38" s="1"/>
      <c r="F38" s="1"/>
      <c r="G38" s="1"/>
      <c r="H38" s="1"/>
      <c r="I38" s="1"/>
      <c r="J38" s="1"/>
    </row>
    <row r="39" spans="1:10" ht="20.100000000000001" customHeight="1">
      <c r="A39" s="417" t="s">
        <v>929</v>
      </c>
      <c r="B39" s="407">
        <v>1713</v>
      </c>
      <c r="C39" s="1"/>
      <c r="D39" s="1"/>
      <c r="E39" s="1"/>
      <c r="F39" s="1"/>
      <c r="G39" s="1"/>
      <c r="H39" s="1"/>
      <c r="I39" s="1"/>
      <c r="J39" s="1"/>
    </row>
    <row r="40" spans="1:10" ht="20.100000000000001" customHeight="1">
      <c r="A40" s="418" t="s">
        <v>908</v>
      </c>
      <c r="B40" s="407">
        <v>665</v>
      </c>
      <c r="C40" s="1"/>
      <c r="D40" s="1"/>
      <c r="E40" s="1"/>
      <c r="F40" s="1"/>
      <c r="G40" s="1"/>
      <c r="H40" s="1"/>
      <c r="I40" s="1"/>
      <c r="J40" s="1"/>
    </row>
    <row r="41" spans="1:10" ht="20.100000000000001" customHeight="1">
      <c r="A41" s="418" t="s">
        <v>909</v>
      </c>
      <c r="B41" s="407">
        <v>238</v>
      </c>
      <c r="C41" s="1"/>
      <c r="D41" s="1"/>
      <c r="E41" s="1"/>
      <c r="F41" s="1"/>
      <c r="G41" s="1"/>
      <c r="H41" s="1"/>
      <c r="I41" s="1"/>
      <c r="J41" s="1"/>
    </row>
    <row r="42" spans="1:10" ht="20.100000000000001" customHeight="1">
      <c r="A42" s="418" t="s">
        <v>930</v>
      </c>
      <c r="B42" s="407">
        <v>150</v>
      </c>
      <c r="C42" s="1"/>
      <c r="D42" s="1"/>
      <c r="E42" s="1"/>
      <c r="F42" s="1"/>
      <c r="G42" s="1"/>
      <c r="H42" s="1"/>
      <c r="I42" s="1"/>
      <c r="J42" s="1"/>
    </row>
    <row r="43" spans="1:10" ht="20.100000000000001" customHeight="1">
      <c r="A43" s="418" t="s">
        <v>931</v>
      </c>
      <c r="B43" s="407">
        <v>40</v>
      </c>
      <c r="C43" s="1"/>
      <c r="D43" s="1"/>
      <c r="E43" s="1"/>
      <c r="F43" s="1"/>
      <c r="G43" s="1"/>
      <c r="H43" s="1"/>
      <c r="I43" s="1"/>
      <c r="J43" s="1"/>
    </row>
    <row r="44" spans="1:10" ht="20.100000000000001" customHeight="1">
      <c r="A44" s="418" t="s">
        <v>932</v>
      </c>
      <c r="B44" s="407">
        <v>16</v>
      </c>
      <c r="C44" s="1"/>
      <c r="D44" s="1"/>
      <c r="E44" s="1"/>
      <c r="F44" s="1"/>
      <c r="G44" s="1"/>
      <c r="H44" s="1"/>
      <c r="I44" s="1"/>
      <c r="J44" s="1"/>
    </row>
    <row r="45" spans="1:10" ht="20.100000000000001" customHeight="1">
      <c r="A45" s="418" t="s">
        <v>933</v>
      </c>
      <c r="B45" s="407">
        <v>67</v>
      </c>
      <c r="C45" s="1"/>
      <c r="D45" s="1"/>
      <c r="E45" s="1"/>
      <c r="F45" s="1"/>
      <c r="G45" s="1"/>
      <c r="H45" s="1"/>
      <c r="I45" s="1"/>
      <c r="J45" s="1"/>
    </row>
    <row r="46" spans="1:10" ht="20.100000000000001" customHeight="1">
      <c r="A46" s="418" t="s">
        <v>934</v>
      </c>
      <c r="B46" s="407">
        <v>498</v>
      </c>
      <c r="C46" s="1"/>
      <c r="D46" s="1"/>
      <c r="E46" s="1"/>
      <c r="F46" s="1"/>
      <c r="G46" s="1"/>
      <c r="H46" s="1"/>
      <c r="I46" s="1"/>
      <c r="J46" s="1"/>
    </row>
    <row r="47" spans="1:10" ht="20.100000000000001" customHeight="1">
      <c r="A47" s="418" t="s">
        <v>935</v>
      </c>
      <c r="B47" s="407">
        <v>39</v>
      </c>
      <c r="C47" s="1"/>
      <c r="D47" s="1"/>
      <c r="E47" s="1"/>
      <c r="F47" s="1"/>
      <c r="G47" s="1"/>
      <c r="H47" s="1"/>
      <c r="I47" s="1"/>
      <c r="J47" s="1"/>
    </row>
    <row r="48" spans="1:10" ht="20.100000000000001" customHeight="1">
      <c r="A48" s="417" t="s">
        <v>936</v>
      </c>
      <c r="B48" s="407">
        <v>4148</v>
      </c>
      <c r="C48" s="1"/>
      <c r="D48" s="1"/>
      <c r="E48" s="1"/>
      <c r="F48" s="1"/>
      <c r="G48" s="1"/>
      <c r="H48" s="1"/>
      <c r="I48" s="1"/>
      <c r="J48" s="1"/>
    </row>
    <row r="49" spans="1:10" ht="20.100000000000001" customHeight="1">
      <c r="A49" s="418" t="s">
        <v>908</v>
      </c>
      <c r="B49" s="407">
        <v>2323</v>
      </c>
      <c r="C49" s="1"/>
      <c r="D49" s="1"/>
      <c r="E49" s="1"/>
      <c r="F49" s="1"/>
      <c r="G49" s="1"/>
      <c r="H49" s="1"/>
      <c r="I49" s="1"/>
      <c r="J49" s="1"/>
    </row>
    <row r="50" spans="1:10" ht="20.100000000000001" customHeight="1">
      <c r="A50" s="418" t="s">
        <v>909</v>
      </c>
      <c r="B50" s="407">
        <v>251</v>
      </c>
      <c r="C50" s="1"/>
      <c r="D50" s="1"/>
      <c r="E50" s="1"/>
      <c r="F50" s="1"/>
      <c r="G50" s="1"/>
      <c r="H50" s="1"/>
      <c r="I50" s="1"/>
      <c r="J50" s="1"/>
    </row>
    <row r="51" spans="1:10" ht="20.100000000000001" customHeight="1">
      <c r="A51" s="418" t="s">
        <v>937</v>
      </c>
      <c r="B51" s="407">
        <v>72</v>
      </c>
      <c r="C51" s="1"/>
      <c r="D51" s="1"/>
      <c r="E51" s="1"/>
      <c r="F51" s="1"/>
      <c r="G51" s="1"/>
      <c r="H51" s="1"/>
      <c r="I51" s="1"/>
      <c r="J51" s="1"/>
    </row>
    <row r="52" spans="1:10" ht="20.100000000000001" customHeight="1">
      <c r="A52" s="418" t="s">
        <v>938</v>
      </c>
      <c r="B52" s="407">
        <v>213</v>
      </c>
      <c r="C52" s="1"/>
      <c r="D52" s="1"/>
      <c r="E52" s="1"/>
      <c r="F52" s="1"/>
      <c r="G52" s="1"/>
      <c r="H52" s="1"/>
      <c r="I52" s="1"/>
      <c r="J52" s="1"/>
    </row>
    <row r="53" spans="1:10" ht="20.100000000000001" customHeight="1">
      <c r="A53" s="418" t="s">
        <v>939</v>
      </c>
      <c r="B53" s="407">
        <v>716</v>
      </c>
      <c r="C53" s="1"/>
      <c r="D53" s="1"/>
      <c r="E53" s="1"/>
      <c r="F53" s="1"/>
      <c r="G53" s="1"/>
      <c r="H53" s="1"/>
      <c r="I53" s="1"/>
      <c r="J53" s="1"/>
    </row>
    <row r="54" spans="1:10" ht="20.100000000000001" customHeight="1">
      <c r="A54" s="418" t="s">
        <v>915</v>
      </c>
      <c r="B54" s="407">
        <v>63</v>
      </c>
      <c r="C54" s="1"/>
      <c r="D54" s="1"/>
      <c r="E54" s="1"/>
      <c r="F54" s="1"/>
      <c r="G54" s="1"/>
      <c r="H54" s="1"/>
      <c r="I54" s="1"/>
      <c r="J54" s="1"/>
    </row>
    <row r="55" spans="1:10" ht="20.100000000000001" customHeight="1">
      <c r="A55" s="418" t="s">
        <v>940</v>
      </c>
      <c r="B55" s="407">
        <v>510</v>
      </c>
      <c r="C55" s="1"/>
      <c r="D55" s="1"/>
      <c r="E55" s="1"/>
      <c r="F55" s="1"/>
      <c r="G55" s="1"/>
      <c r="H55" s="1"/>
      <c r="I55" s="1"/>
      <c r="J55" s="1"/>
    </row>
    <row r="56" spans="1:10" ht="20.100000000000001" customHeight="1">
      <c r="A56" s="417" t="s">
        <v>941</v>
      </c>
      <c r="B56" s="407">
        <v>5471</v>
      </c>
      <c r="C56" s="1"/>
      <c r="D56" s="1"/>
      <c r="E56" s="1"/>
      <c r="F56" s="1"/>
      <c r="G56" s="1"/>
      <c r="H56" s="1"/>
      <c r="I56" s="1"/>
      <c r="J56" s="1"/>
    </row>
    <row r="57" spans="1:10" ht="20.100000000000001" customHeight="1">
      <c r="A57" s="418" t="s">
        <v>942</v>
      </c>
      <c r="B57" s="407">
        <v>5471</v>
      </c>
      <c r="C57" s="1"/>
      <c r="D57" s="1"/>
      <c r="E57" s="1"/>
      <c r="F57" s="1"/>
      <c r="G57" s="1"/>
      <c r="H57" s="1"/>
      <c r="I57" s="1"/>
      <c r="J57" s="1"/>
    </row>
    <row r="58" spans="1:10" ht="20.100000000000001" customHeight="1">
      <c r="A58" s="417" t="s">
        <v>943</v>
      </c>
      <c r="B58" s="407">
        <v>705</v>
      </c>
      <c r="C58" s="1"/>
      <c r="D58" s="1"/>
      <c r="E58" s="1"/>
      <c r="F58" s="1"/>
      <c r="G58" s="1"/>
      <c r="H58" s="1"/>
      <c r="I58" s="1"/>
      <c r="J58" s="1"/>
    </row>
    <row r="59" spans="1:10" ht="20.100000000000001" customHeight="1">
      <c r="A59" s="418" t="s">
        <v>944</v>
      </c>
      <c r="B59" s="407">
        <v>700</v>
      </c>
      <c r="C59" s="1"/>
      <c r="D59" s="1"/>
      <c r="E59" s="1"/>
      <c r="F59" s="1"/>
      <c r="G59" s="1"/>
      <c r="H59" s="1"/>
      <c r="I59" s="1"/>
      <c r="J59" s="1"/>
    </row>
    <row r="60" spans="1:10" ht="20.100000000000001" customHeight="1">
      <c r="A60" s="418" t="s">
        <v>945</v>
      </c>
      <c r="B60" s="407">
        <v>5</v>
      </c>
      <c r="C60" s="1"/>
      <c r="D60" s="1"/>
      <c r="E60" s="1"/>
      <c r="F60" s="1"/>
      <c r="G60" s="1"/>
      <c r="H60" s="1"/>
      <c r="I60" s="1"/>
      <c r="J60" s="1"/>
    </row>
    <row r="61" spans="1:10" ht="20.100000000000001" customHeight="1">
      <c r="A61" s="417" t="s">
        <v>946</v>
      </c>
      <c r="B61" s="407">
        <v>4560</v>
      </c>
      <c r="C61" s="1"/>
      <c r="D61" s="1"/>
      <c r="E61" s="1"/>
      <c r="F61" s="1"/>
      <c r="G61" s="1"/>
      <c r="H61" s="1"/>
      <c r="I61" s="1"/>
      <c r="J61" s="1"/>
    </row>
    <row r="62" spans="1:10" ht="20.100000000000001" customHeight="1">
      <c r="A62" s="418" t="s">
        <v>908</v>
      </c>
      <c r="B62" s="407">
        <v>3468</v>
      </c>
      <c r="C62" s="1"/>
      <c r="D62" s="1"/>
      <c r="E62" s="1"/>
      <c r="F62" s="1"/>
      <c r="G62" s="1"/>
      <c r="H62" s="1"/>
      <c r="I62" s="1"/>
      <c r="J62" s="1"/>
    </row>
    <row r="63" spans="1:10" ht="20.100000000000001" customHeight="1">
      <c r="A63" s="418" t="s">
        <v>909</v>
      </c>
      <c r="B63" s="407">
        <v>787</v>
      </c>
      <c r="C63" s="1"/>
      <c r="D63" s="1"/>
      <c r="E63" s="1"/>
      <c r="F63" s="1"/>
      <c r="G63" s="1"/>
      <c r="H63" s="1"/>
      <c r="I63" s="1"/>
      <c r="J63" s="1"/>
    </row>
    <row r="64" spans="1:10" ht="20.100000000000001" customHeight="1">
      <c r="A64" s="418" t="s">
        <v>915</v>
      </c>
      <c r="B64" s="407">
        <v>229</v>
      </c>
      <c r="C64" s="1"/>
      <c r="D64" s="1"/>
      <c r="E64" s="1"/>
      <c r="F64" s="1"/>
      <c r="G64" s="1"/>
      <c r="H64" s="1"/>
      <c r="I64" s="1"/>
      <c r="J64" s="1"/>
    </row>
    <row r="65" spans="1:10" ht="20.100000000000001" customHeight="1">
      <c r="A65" s="418" t="s">
        <v>947</v>
      </c>
      <c r="B65" s="407">
        <v>76</v>
      </c>
      <c r="C65" s="1"/>
      <c r="D65" s="1"/>
      <c r="E65" s="1"/>
      <c r="F65" s="1"/>
      <c r="G65" s="1"/>
      <c r="H65" s="1"/>
      <c r="I65" s="1"/>
      <c r="J65" s="1"/>
    </row>
    <row r="66" spans="1:10" ht="20.100000000000001" customHeight="1">
      <c r="A66" s="417" t="s">
        <v>948</v>
      </c>
      <c r="B66" s="407">
        <v>1982</v>
      </c>
      <c r="C66" s="1"/>
      <c r="D66" s="1"/>
      <c r="E66" s="1"/>
      <c r="F66" s="1"/>
      <c r="G66" s="1"/>
      <c r="H66" s="1"/>
      <c r="I66" s="1"/>
      <c r="J66" s="1"/>
    </row>
    <row r="67" spans="1:10" ht="20.100000000000001" customHeight="1">
      <c r="A67" s="418" t="s">
        <v>908</v>
      </c>
      <c r="B67" s="407">
        <v>679</v>
      </c>
      <c r="C67" s="1"/>
      <c r="D67" s="1"/>
      <c r="E67" s="1"/>
      <c r="F67" s="1"/>
      <c r="G67" s="1"/>
      <c r="H67" s="1"/>
      <c r="I67" s="1"/>
      <c r="J67" s="1"/>
    </row>
    <row r="68" spans="1:10" ht="20.100000000000001" customHeight="1">
      <c r="A68" s="418" t="s">
        <v>909</v>
      </c>
      <c r="B68" s="407">
        <v>622</v>
      </c>
      <c r="C68" s="1"/>
      <c r="D68" s="1"/>
      <c r="E68" s="1"/>
      <c r="F68" s="1"/>
      <c r="G68" s="1"/>
      <c r="H68" s="1"/>
      <c r="I68" s="1"/>
      <c r="J68" s="1"/>
    </row>
    <row r="69" spans="1:10" ht="20.100000000000001" customHeight="1">
      <c r="A69" s="418" t="s">
        <v>949</v>
      </c>
      <c r="B69" s="407">
        <v>11</v>
      </c>
      <c r="C69" s="1"/>
      <c r="D69" s="1"/>
      <c r="E69" s="1"/>
      <c r="F69" s="1"/>
      <c r="G69" s="1"/>
      <c r="H69" s="1"/>
      <c r="I69" s="1"/>
      <c r="J69" s="1"/>
    </row>
    <row r="70" spans="1:10" ht="20.100000000000001" customHeight="1">
      <c r="A70" s="418" t="s">
        <v>915</v>
      </c>
      <c r="B70" s="407">
        <v>367</v>
      </c>
      <c r="C70" s="1"/>
      <c r="D70" s="1"/>
      <c r="E70" s="1"/>
      <c r="F70" s="1"/>
      <c r="G70" s="1"/>
      <c r="H70" s="1"/>
      <c r="I70" s="1"/>
      <c r="J70" s="1"/>
    </row>
    <row r="71" spans="1:10" ht="20.100000000000001" customHeight="1">
      <c r="A71" s="418" t="s">
        <v>950</v>
      </c>
      <c r="B71" s="407">
        <v>303</v>
      </c>
      <c r="C71" s="1"/>
      <c r="D71" s="1"/>
      <c r="E71" s="1"/>
      <c r="F71" s="1"/>
      <c r="G71" s="1"/>
      <c r="H71" s="1"/>
      <c r="I71" s="1"/>
      <c r="J71" s="1"/>
    </row>
    <row r="72" spans="1:10" ht="20.100000000000001" customHeight="1">
      <c r="A72" s="417" t="s">
        <v>951</v>
      </c>
      <c r="B72" s="407">
        <v>10</v>
      </c>
      <c r="C72" s="1"/>
      <c r="D72" s="1"/>
      <c r="E72" s="1"/>
      <c r="F72" s="1"/>
      <c r="G72" s="1"/>
      <c r="H72" s="1"/>
      <c r="I72" s="1"/>
      <c r="J72" s="1"/>
    </row>
    <row r="73" spans="1:10" ht="20.100000000000001" customHeight="1">
      <c r="A73" s="418" t="s">
        <v>952</v>
      </c>
      <c r="B73" s="407">
        <v>10</v>
      </c>
      <c r="C73" s="1"/>
      <c r="D73" s="1"/>
      <c r="E73" s="1"/>
      <c r="F73" s="1"/>
      <c r="G73" s="1"/>
      <c r="H73" s="1"/>
      <c r="I73" s="1"/>
      <c r="J73" s="1"/>
    </row>
    <row r="74" spans="1:10" ht="20.100000000000001" customHeight="1">
      <c r="A74" s="417" t="s">
        <v>953</v>
      </c>
      <c r="B74" s="407">
        <v>53</v>
      </c>
      <c r="C74" s="1"/>
      <c r="D74" s="1"/>
      <c r="E74" s="1"/>
      <c r="F74" s="1"/>
      <c r="G74" s="1"/>
      <c r="H74" s="1"/>
      <c r="I74" s="1"/>
      <c r="J74" s="1"/>
    </row>
    <row r="75" spans="1:10" ht="20.100000000000001" customHeight="1">
      <c r="A75" s="418" t="s">
        <v>954</v>
      </c>
      <c r="B75" s="407">
        <v>53</v>
      </c>
      <c r="C75" s="1"/>
      <c r="D75" s="1"/>
      <c r="E75" s="1"/>
      <c r="F75" s="1"/>
      <c r="G75" s="1"/>
      <c r="H75" s="1"/>
      <c r="I75" s="1"/>
      <c r="J75" s="1"/>
    </row>
    <row r="76" spans="1:10" ht="20.100000000000001" customHeight="1">
      <c r="A76" s="417" t="s">
        <v>955</v>
      </c>
      <c r="B76" s="407">
        <v>3586</v>
      </c>
      <c r="C76" s="1"/>
      <c r="D76" s="1"/>
      <c r="E76" s="1"/>
      <c r="F76" s="1"/>
      <c r="G76" s="1"/>
      <c r="H76" s="1"/>
      <c r="I76" s="1"/>
      <c r="J76" s="1"/>
    </row>
    <row r="77" spans="1:10" ht="20.100000000000001" customHeight="1">
      <c r="A77" s="418" t="s">
        <v>908</v>
      </c>
      <c r="B77" s="407">
        <v>334</v>
      </c>
      <c r="C77" s="1"/>
      <c r="D77" s="1"/>
      <c r="E77" s="1"/>
      <c r="F77" s="1"/>
      <c r="G77" s="1"/>
      <c r="H77" s="1"/>
      <c r="I77" s="1"/>
      <c r="J77" s="1"/>
    </row>
    <row r="78" spans="1:10" ht="20.100000000000001" customHeight="1">
      <c r="A78" s="418" t="s">
        <v>956</v>
      </c>
      <c r="B78" s="407">
        <v>3252</v>
      </c>
      <c r="C78" s="1"/>
      <c r="D78" s="1"/>
      <c r="E78" s="1"/>
      <c r="F78" s="1"/>
      <c r="G78" s="1"/>
      <c r="H78" s="1"/>
      <c r="I78" s="1"/>
      <c r="J78" s="1"/>
    </row>
    <row r="79" spans="1:10" ht="20.100000000000001" customHeight="1">
      <c r="A79" s="417" t="s">
        <v>957</v>
      </c>
      <c r="B79" s="407">
        <v>1187</v>
      </c>
      <c r="C79" s="1"/>
      <c r="D79" s="1"/>
      <c r="E79" s="1"/>
      <c r="F79" s="1"/>
      <c r="G79" s="1"/>
      <c r="H79" s="1"/>
      <c r="I79" s="1"/>
      <c r="J79" s="1"/>
    </row>
    <row r="80" spans="1:10" ht="20.100000000000001" customHeight="1">
      <c r="A80" s="418" t="s">
        <v>908</v>
      </c>
      <c r="B80" s="407">
        <v>335</v>
      </c>
      <c r="C80" s="1"/>
      <c r="D80" s="1"/>
      <c r="E80" s="1"/>
      <c r="F80" s="1"/>
      <c r="G80" s="1"/>
      <c r="H80" s="1"/>
      <c r="I80" s="1"/>
      <c r="J80" s="1"/>
    </row>
    <row r="81" spans="1:10" ht="20.100000000000001" customHeight="1">
      <c r="A81" s="418" t="s">
        <v>909</v>
      </c>
      <c r="B81" s="407">
        <v>264</v>
      </c>
      <c r="C81" s="1"/>
      <c r="D81" s="1"/>
      <c r="E81" s="1"/>
      <c r="F81" s="1"/>
      <c r="G81" s="1"/>
      <c r="H81" s="1"/>
      <c r="I81" s="1"/>
      <c r="J81" s="1"/>
    </row>
    <row r="82" spans="1:10" ht="20.100000000000001" customHeight="1">
      <c r="A82" s="418" t="s">
        <v>920</v>
      </c>
      <c r="B82" s="407">
        <v>241</v>
      </c>
      <c r="C82" s="1"/>
      <c r="D82" s="1"/>
      <c r="E82" s="1"/>
      <c r="F82" s="1"/>
      <c r="G82" s="1"/>
      <c r="H82" s="1"/>
      <c r="I82" s="1"/>
      <c r="J82" s="1"/>
    </row>
    <row r="83" spans="1:10" ht="20.100000000000001" customHeight="1">
      <c r="A83" s="418" t="s">
        <v>915</v>
      </c>
      <c r="B83" s="407">
        <v>61</v>
      </c>
      <c r="C83" s="1"/>
      <c r="D83" s="1"/>
      <c r="E83" s="1"/>
      <c r="F83" s="1"/>
      <c r="G83" s="1"/>
      <c r="H83" s="1"/>
      <c r="I83" s="1"/>
      <c r="J83" s="1"/>
    </row>
    <row r="84" spans="1:10" ht="20.100000000000001" customHeight="1">
      <c r="A84" s="418" t="s">
        <v>958</v>
      </c>
      <c r="B84" s="407">
        <v>286</v>
      </c>
      <c r="C84" s="1"/>
      <c r="D84" s="1"/>
      <c r="E84" s="1"/>
      <c r="F84" s="1"/>
      <c r="G84" s="1"/>
      <c r="H84" s="1"/>
      <c r="I84" s="1"/>
      <c r="J84" s="1"/>
    </row>
    <row r="85" spans="1:10" ht="20.100000000000001" customHeight="1">
      <c r="A85" s="417" t="s">
        <v>959</v>
      </c>
      <c r="B85" s="407">
        <v>3745</v>
      </c>
      <c r="C85" s="1"/>
      <c r="D85" s="1"/>
      <c r="E85" s="1"/>
      <c r="F85" s="1"/>
      <c r="G85" s="1"/>
      <c r="H85" s="1"/>
      <c r="I85" s="1"/>
      <c r="J85" s="1"/>
    </row>
    <row r="86" spans="1:10" ht="20.100000000000001" customHeight="1">
      <c r="A86" s="418" t="s">
        <v>908</v>
      </c>
      <c r="B86" s="407">
        <v>747</v>
      </c>
      <c r="C86" s="1"/>
      <c r="D86" s="1"/>
      <c r="E86" s="1"/>
      <c r="F86" s="1"/>
      <c r="G86" s="1"/>
      <c r="H86" s="1"/>
      <c r="I86" s="1"/>
      <c r="J86" s="1"/>
    </row>
    <row r="87" spans="1:10" ht="20.100000000000001" customHeight="1">
      <c r="A87" s="418" t="s">
        <v>909</v>
      </c>
      <c r="B87" s="407">
        <v>428</v>
      </c>
      <c r="C87" s="1"/>
      <c r="D87" s="1"/>
      <c r="E87" s="1"/>
      <c r="F87" s="1"/>
      <c r="G87" s="1"/>
      <c r="H87" s="1"/>
      <c r="I87" s="1"/>
      <c r="J87" s="1"/>
    </row>
    <row r="88" spans="1:10" ht="20.100000000000001" customHeight="1">
      <c r="A88" s="418" t="s">
        <v>915</v>
      </c>
      <c r="B88" s="407">
        <v>230</v>
      </c>
      <c r="C88" s="1"/>
      <c r="D88" s="1"/>
      <c r="E88" s="1"/>
      <c r="F88" s="1"/>
      <c r="G88" s="1"/>
      <c r="H88" s="1"/>
      <c r="I88" s="1"/>
      <c r="J88" s="1"/>
    </row>
    <row r="89" spans="1:10" ht="20.100000000000001" customHeight="1">
      <c r="A89" s="418" t="s">
        <v>960</v>
      </c>
      <c r="B89" s="407">
        <v>2340</v>
      </c>
      <c r="C89" s="1"/>
      <c r="D89" s="1"/>
      <c r="E89" s="1"/>
      <c r="F89" s="1"/>
      <c r="G89" s="1"/>
      <c r="H89" s="1"/>
      <c r="I89" s="1"/>
      <c r="J89" s="1"/>
    </row>
    <row r="90" spans="1:10" ht="20.100000000000001" customHeight="1">
      <c r="A90" s="417" t="s">
        <v>961</v>
      </c>
      <c r="B90" s="407">
        <v>2912</v>
      </c>
      <c r="C90" s="1"/>
      <c r="D90" s="1"/>
      <c r="E90" s="1"/>
      <c r="F90" s="1"/>
      <c r="G90" s="1"/>
      <c r="H90" s="1"/>
      <c r="I90" s="1"/>
      <c r="J90" s="1"/>
    </row>
    <row r="91" spans="1:10" ht="20.100000000000001" customHeight="1">
      <c r="A91" s="418" t="s">
        <v>908</v>
      </c>
      <c r="B91" s="407">
        <v>2082</v>
      </c>
      <c r="C91" s="1"/>
      <c r="D91" s="1"/>
      <c r="E91" s="1"/>
      <c r="F91" s="1"/>
      <c r="G91" s="1"/>
      <c r="H91" s="1"/>
      <c r="I91" s="1"/>
      <c r="J91" s="1"/>
    </row>
    <row r="92" spans="1:10" ht="20.100000000000001" customHeight="1">
      <c r="A92" s="418" t="s">
        <v>909</v>
      </c>
      <c r="B92" s="407">
        <v>641</v>
      </c>
      <c r="C92" s="1"/>
      <c r="D92" s="1"/>
      <c r="E92" s="1"/>
      <c r="F92" s="1"/>
      <c r="G92" s="1"/>
      <c r="H92" s="1"/>
      <c r="I92" s="1"/>
      <c r="J92" s="1"/>
    </row>
    <row r="93" spans="1:10" ht="20.100000000000001" customHeight="1">
      <c r="A93" s="418" t="s">
        <v>915</v>
      </c>
      <c r="B93" s="407">
        <v>111</v>
      </c>
      <c r="C93" s="1"/>
      <c r="D93" s="1"/>
      <c r="E93" s="1"/>
      <c r="F93" s="1"/>
      <c r="G93" s="1"/>
      <c r="H93" s="1"/>
      <c r="I93" s="1"/>
      <c r="J93" s="1"/>
    </row>
    <row r="94" spans="1:10" ht="20.100000000000001" customHeight="1">
      <c r="A94" s="418" t="s">
        <v>962</v>
      </c>
      <c r="B94" s="407">
        <v>78</v>
      </c>
      <c r="C94" s="1"/>
      <c r="D94" s="1"/>
      <c r="E94" s="1"/>
      <c r="F94" s="1"/>
      <c r="G94" s="1"/>
      <c r="H94" s="1"/>
      <c r="I94" s="1"/>
      <c r="J94" s="1"/>
    </row>
    <row r="95" spans="1:10" ht="20.100000000000001" customHeight="1">
      <c r="A95" s="417" t="s">
        <v>963</v>
      </c>
      <c r="B95" s="407">
        <v>2495</v>
      </c>
      <c r="C95" s="1"/>
      <c r="D95" s="1"/>
      <c r="E95" s="1"/>
      <c r="F95" s="1"/>
      <c r="G95" s="1"/>
      <c r="H95" s="1"/>
      <c r="I95" s="1"/>
      <c r="J95" s="1"/>
    </row>
    <row r="96" spans="1:10" ht="20.100000000000001" customHeight="1">
      <c r="A96" s="418" t="s">
        <v>908</v>
      </c>
      <c r="B96" s="407">
        <v>660</v>
      </c>
      <c r="C96" s="1"/>
      <c r="D96" s="1"/>
      <c r="E96" s="1"/>
      <c r="F96" s="1"/>
      <c r="G96" s="1"/>
      <c r="H96" s="1"/>
      <c r="I96" s="1"/>
      <c r="J96" s="1"/>
    </row>
    <row r="97" spans="1:10" ht="20.100000000000001" customHeight="1">
      <c r="A97" s="418" t="s">
        <v>909</v>
      </c>
      <c r="B97" s="407">
        <v>329</v>
      </c>
      <c r="C97" s="1"/>
      <c r="D97" s="1"/>
      <c r="E97" s="1"/>
      <c r="F97" s="1"/>
      <c r="G97" s="1"/>
      <c r="H97" s="1"/>
      <c r="I97" s="1"/>
      <c r="J97" s="1"/>
    </row>
    <row r="98" spans="1:10" ht="20.100000000000001" customHeight="1">
      <c r="A98" s="418" t="s">
        <v>915</v>
      </c>
      <c r="B98" s="407">
        <v>168</v>
      </c>
      <c r="C98" s="1"/>
      <c r="D98" s="1"/>
      <c r="E98" s="1"/>
      <c r="F98" s="1"/>
      <c r="G98" s="1"/>
      <c r="H98" s="1"/>
      <c r="I98" s="1"/>
      <c r="J98" s="1"/>
    </row>
    <row r="99" spans="1:10" ht="20.100000000000001" customHeight="1">
      <c r="A99" s="418" t="s">
        <v>964</v>
      </c>
      <c r="B99" s="407">
        <v>1338</v>
      </c>
      <c r="C99" s="1"/>
      <c r="D99" s="1"/>
      <c r="E99" s="1"/>
      <c r="F99" s="1"/>
      <c r="G99" s="1"/>
      <c r="H99" s="1"/>
      <c r="I99" s="1"/>
      <c r="J99" s="1"/>
    </row>
    <row r="100" spans="1:10" ht="20.100000000000001" customHeight="1">
      <c r="A100" s="417" t="s">
        <v>965</v>
      </c>
      <c r="B100" s="407">
        <v>2574</v>
      </c>
      <c r="C100" s="1"/>
      <c r="D100" s="1"/>
      <c r="E100" s="1"/>
      <c r="F100" s="1"/>
      <c r="G100" s="1"/>
      <c r="H100" s="1"/>
      <c r="I100" s="1"/>
      <c r="J100" s="1"/>
    </row>
    <row r="101" spans="1:10" ht="20.100000000000001" customHeight="1">
      <c r="A101" s="418" t="s">
        <v>908</v>
      </c>
      <c r="B101" s="407">
        <v>729</v>
      </c>
      <c r="C101" s="1"/>
      <c r="D101" s="1"/>
      <c r="E101" s="1"/>
      <c r="F101" s="1"/>
      <c r="G101" s="1"/>
      <c r="H101" s="1"/>
      <c r="I101" s="1"/>
      <c r="J101" s="1"/>
    </row>
    <row r="102" spans="1:10" ht="20.100000000000001" customHeight="1">
      <c r="A102" s="418" t="s">
        <v>909</v>
      </c>
      <c r="B102" s="407">
        <v>1272</v>
      </c>
      <c r="C102" s="1"/>
      <c r="D102" s="1"/>
      <c r="E102" s="1"/>
      <c r="F102" s="1"/>
      <c r="G102" s="1"/>
      <c r="H102" s="1"/>
      <c r="I102" s="1"/>
      <c r="J102" s="1"/>
    </row>
    <row r="103" spans="1:10" ht="20.100000000000001" customHeight="1">
      <c r="A103" s="418" t="s">
        <v>915</v>
      </c>
      <c r="B103" s="407">
        <v>77</v>
      </c>
      <c r="C103" s="1"/>
      <c r="D103" s="1"/>
      <c r="E103" s="1"/>
      <c r="F103" s="1"/>
      <c r="G103" s="1"/>
      <c r="H103" s="1"/>
      <c r="I103" s="1"/>
      <c r="J103" s="1"/>
    </row>
    <row r="104" spans="1:10" ht="20.100000000000001" customHeight="1">
      <c r="A104" s="418" t="s">
        <v>966</v>
      </c>
      <c r="B104" s="407">
        <v>496</v>
      </c>
      <c r="C104" s="1"/>
      <c r="D104" s="1"/>
      <c r="E104" s="1"/>
      <c r="F104" s="1"/>
      <c r="G104" s="1"/>
      <c r="H104" s="1"/>
      <c r="I104" s="1"/>
      <c r="J104" s="1"/>
    </row>
    <row r="105" spans="1:10" ht="20.100000000000001" customHeight="1">
      <c r="A105" s="417" t="s">
        <v>967</v>
      </c>
      <c r="B105" s="407">
        <v>801</v>
      </c>
      <c r="C105" s="1"/>
      <c r="D105" s="1"/>
      <c r="E105" s="1"/>
      <c r="F105" s="1"/>
      <c r="G105" s="1"/>
      <c r="H105" s="1"/>
      <c r="I105" s="1"/>
      <c r="J105" s="1"/>
    </row>
    <row r="106" spans="1:10" ht="20.100000000000001" customHeight="1">
      <c r="A106" s="418" t="s">
        <v>908</v>
      </c>
      <c r="B106" s="407">
        <v>238</v>
      </c>
      <c r="C106" s="1"/>
      <c r="D106" s="1"/>
      <c r="E106" s="1"/>
      <c r="F106" s="1"/>
      <c r="G106" s="1"/>
      <c r="H106" s="1"/>
      <c r="I106" s="1"/>
      <c r="J106" s="1"/>
    </row>
    <row r="107" spans="1:10" ht="20.100000000000001" customHeight="1">
      <c r="A107" s="418" t="s">
        <v>909</v>
      </c>
      <c r="B107" s="407">
        <v>218</v>
      </c>
      <c r="C107" s="1"/>
      <c r="D107" s="1"/>
      <c r="E107" s="1"/>
      <c r="F107" s="1"/>
      <c r="G107" s="1"/>
      <c r="H107" s="1"/>
      <c r="I107" s="1"/>
      <c r="J107" s="1"/>
    </row>
    <row r="108" spans="1:10" ht="20.100000000000001" customHeight="1">
      <c r="A108" s="418" t="s">
        <v>968</v>
      </c>
      <c r="B108" s="407">
        <v>31</v>
      </c>
      <c r="C108" s="1"/>
      <c r="D108" s="1"/>
      <c r="E108" s="1"/>
      <c r="F108" s="1"/>
      <c r="G108" s="1"/>
      <c r="H108" s="1"/>
      <c r="I108" s="1"/>
      <c r="J108" s="1"/>
    </row>
    <row r="109" spans="1:10" ht="20.100000000000001" customHeight="1">
      <c r="A109" s="418" t="s">
        <v>915</v>
      </c>
      <c r="B109" s="407">
        <v>195</v>
      </c>
      <c r="C109" s="1"/>
      <c r="D109" s="1"/>
      <c r="E109" s="1"/>
      <c r="F109" s="1"/>
      <c r="G109" s="1"/>
      <c r="H109" s="1"/>
      <c r="I109" s="1"/>
      <c r="J109" s="1"/>
    </row>
    <row r="110" spans="1:10" ht="20.100000000000001" customHeight="1">
      <c r="A110" s="418" t="s">
        <v>969</v>
      </c>
      <c r="B110" s="407">
        <v>119</v>
      </c>
      <c r="C110" s="1"/>
      <c r="D110" s="1"/>
      <c r="E110" s="1"/>
      <c r="F110" s="1"/>
      <c r="G110" s="1"/>
      <c r="H110" s="1"/>
      <c r="I110" s="1"/>
      <c r="J110" s="1"/>
    </row>
    <row r="111" spans="1:10" ht="20.100000000000001" customHeight="1">
      <c r="A111" s="417" t="s">
        <v>970</v>
      </c>
      <c r="B111" s="407">
        <v>4597</v>
      </c>
      <c r="C111" s="1"/>
      <c r="D111" s="1"/>
      <c r="E111" s="1"/>
      <c r="F111" s="1"/>
      <c r="G111" s="1"/>
      <c r="H111" s="1"/>
      <c r="I111" s="1"/>
      <c r="J111" s="1"/>
    </row>
    <row r="112" spans="1:10" ht="20.100000000000001" customHeight="1">
      <c r="A112" s="418" t="s">
        <v>908</v>
      </c>
      <c r="B112" s="407">
        <v>1701</v>
      </c>
      <c r="C112" s="1"/>
      <c r="D112" s="1"/>
      <c r="E112" s="1"/>
      <c r="F112" s="1"/>
      <c r="G112" s="1"/>
      <c r="H112" s="1"/>
      <c r="I112" s="1"/>
      <c r="J112" s="1"/>
    </row>
    <row r="113" spans="1:10" ht="20.100000000000001" customHeight="1">
      <c r="A113" s="418" t="s">
        <v>909</v>
      </c>
      <c r="B113" s="407">
        <v>2320</v>
      </c>
      <c r="C113" s="1"/>
      <c r="D113" s="1"/>
      <c r="E113" s="1"/>
      <c r="F113" s="1"/>
      <c r="G113" s="1"/>
      <c r="H113" s="1"/>
      <c r="I113" s="1"/>
      <c r="J113" s="1"/>
    </row>
    <row r="114" spans="1:10" ht="20.100000000000001" customHeight="1">
      <c r="A114" s="418" t="s">
        <v>915</v>
      </c>
      <c r="B114" s="407">
        <v>207</v>
      </c>
      <c r="C114" s="1"/>
      <c r="D114" s="1"/>
      <c r="E114" s="1"/>
      <c r="F114" s="1"/>
      <c r="G114" s="1"/>
      <c r="H114" s="1"/>
      <c r="I114" s="1"/>
      <c r="J114" s="1"/>
    </row>
    <row r="115" spans="1:10" ht="20.100000000000001" customHeight="1">
      <c r="A115" s="418" t="s">
        <v>971</v>
      </c>
      <c r="B115" s="407">
        <v>369</v>
      </c>
      <c r="C115" s="1"/>
      <c r="D115" s="1"/>
      <c r="E115" s="1"/>
      <c r="F115" s="1"/>
      <c r="G115" s="1"/>
      <c r="H115" s="1"/>
      <c r="I115" s="1"/>
      <c r="J115" s="1"/>
    </row>
    <row r="116" spans="1:10" ht="20.100000000000001" customHeight="1">
      <c r="A116" s="417" t="s">
        <v>972</v>
      </c>
      <c r="B116" s="407">
        <v>1340</v>
      </c>
      <c r="C116" s="1"/>
      <c r="D116" s="1"/>
      <c r="E116" s="1"/>
      <c r="F116" s="1"/>
      <c r="G116" s="1"/>
      <c r="H116" s="1"/>
      <c r="I116" s="1"/>
      <c r="J116" s="1"/>
    </row>
    <row r="117" spans="1:10" ht="20.100000000000001" customHeight="1">
      <c r="A117" s="418" t="s">
        <v>908</v>
      </c>
      <c r="B117" s="407">
        <v>127</v>
      </c>
      <c r="C117" s="1"/>
      <c r="D117" s="1"/>
      <c r="E117" s="1"/>
      <c r="F117" s="1"/>
      <c r="G117" s="1"/>
      <c r="H117" s="1"/>
      <c r="I117" s="1"/>
      <c r="J117" s="1"/>
    </row>
    <row r="118" spans="1:10" ht="20.100000000000001" customHeight="1">
      <c r="A118" s="418" t="s">
        <v>909</v>
      </c>
      <c r="B118" s="407">
        <v>949</v>
      </c>
      <c r="C118" s="1"/>
      <c r="D118" s="1"/>
      <c r="E118" s="1"/>
      <c r="F118" s="1"/>
      <c r="G118" s="1"/>
      <c r="H118" s="1"/>
      <c r="I118" s="1"/>
      <c r="J118" s="1"/>
    </row>
    <row r="119" spans="1:10" ht="20.100000000000001" customHeight="1">
      <c r="A119" s="418" t="s">
        <v>915</v>
      </c>
      <c r="B119" s="407">
        <v>264</v>
      </c>
      <c r="C119" s="1"/>
      <c r="D119" s="1"/>
      <c r="E119" s="1"/>
      <c r="F119" s="1"/>
      <c r="G119" s="1"/>
      <c r="H119" s="1"/>
      <c r="I119" s="1"/>
      <c r="J119" s="1"/>
    </row>
    <row r="120" spans="1:10" ht="20.100000000000001" customHeight="1">
      <c r="A120" s="417" t="s">
        <v>973</v>
      </c>
      <c r="B120" s="407">
        <v>2810</v>
      </c>
      <c r="C120" s="1"/>
      <c r="D120" s="1"/>
      <c r="E120" s="1"/>
      <c r="F120" s="1"/>
      <c r="G120" s="1"/>
      <c r="H120" s="1"/>
      <c r="I120" s="1"/>
      <c r="J120" s="1"/>
    </row>
    <row r="121" spans="1:10" ht="20.100000000000001" customHeight="1">
      <c r="A121" s="418" t="s">
        <v>974</v>
      </c>
      <c r="B121" s="407">
        <v>420</v>
      </c>
      <c r="C121" s="1"/>
      <c r="D121" s="1"/>
      <c r="E121" s="1"/>
      <c r="F121" s="1"/>
      <c r="G121" s="1"/>
      <c r="H121" s="1"/>
      <c r="I121" s="1"/>
      <c r="J121" s="1"/>
    </row>
    <row r="122" spans="1:10" ht="20.100000000000001" customHeight="1">
      <c r="A122" s="418" t="s">
        <v>975</v>
      </c>
      <c r="B122" s="407">
        <v>395</v>
      </c>
      <c r="C122" s="1"/>
      <c r="D122" s="1"/>
      <c r="E122" s="1"/>
      <c r="F122" s="1"/>
      <c r="G122" s="1"/>
      <c r="H122" s="1"/>
      <c r="I122" s="1"/>
      <c r="J122" s="1"/>
    </row>
    <row r="123" spans="1:10" ht="20.100000000000001" customHeight="1">
      <c r="A123" s="418" t="s">
        <v>938</v>
      </c>
      <c r="B123" s="407">
        <v>30</v>
      </c>
      <c r="C123" s="1"/>
      <c r="D123" s="1"/>
      <c r="E123" s="1"/>
      <c r="F123" s="1"/>
      <c r="G123" s="1"/>
      <c r="H123" s="1"/>
      <c r="I123" s="1"/>
      <c r="J123" s="1"/>
    </row>
    <row r="124" spans="1:10" ht="20.100000000000001" customHeight="1">
      <c r="A124" s="418" t="s">
        <v>976</v>
      </c>
      <c r="B124" s="407">
        <v>30</v>
      </c>
      <c r="C124" s="1"/>
      <c r="D124" s="1"/>
      <c r="E124" s="1"/>
      <c r="F124" s="1"/>
      <c r="G124" s="1"/>
      <c r="H124" s="1"/>
      <c r="I124" s="1"/>
      <c r="J124" s="1"/>
    </row>
    <row r="125" spans="1:10" ht="20.100000000000001" customHeight="1">
      <c r="A125" s="418" t="s">
        <v>977</v>
      </c>
      <c r="B125" s="407">
        <v>808</v>
      </c>
      <c r="C125" s="1"/>
      <c r="D125" s="1"/>
      <c r="E125" s="1"/>
      <c r="F125" s="1"/>
      <c r="G125" s="1"/>
      <c r="H125" s="1"/>
      <c r="I125" s="1"/>
      <c r="J125" s="1"/>
    </row>
    <row r="126" spans="1:10" ht="20.100000000000001" customHeight="1">
      <c r="A126" s="418" t="s">
        <v>978</v>
      </c>
      <c r="B126" s="407">
        <v>1127</v>
      </c>
      <c r="C126" s="1"/>
      <c r="D126" s="1"/>
      <c r="E126" s="1"/>
      <c r="F126" s="1"/>
      <c r="G126" s="1"/>
      <c r="H126" s="1"/>
      <c r="I126" s="1"/>
      <c r="J126" s="1"/>
    </row>
    <row r="127" spans="1:10" ht="20.100000000000001" customHeight="1">
      <c r="A127" s="417" t="s">
        <v>979</v>
      </c>
      <c r="B127" s="407">
        <v>579</v>
      </c>
      <c r="C127" s="1"/>
      <c r="D127" s="1"/>
      <c r="E127" s="1"/>
      <c r="F127" s="1"/>
      <c r="G127" s="1"/>
      <c r="H127" s="1"/>
      <c r="I127" s="1"/>
      <c r="J127" s="1"/>
    </row>
    <row r="128" spans="1:10" ht="20.100000000000001" customHeight="1">
      <c r="A128" s="418" t="s">
        <v>980</v>
      </c>
      <c r="B128" s="407">
        <v>579</v>
      </c>
      <c r="C128" s="1"/>
      <c r="D128" s="1"/>
      <c r="E128" s="1"/>
      <c r="F128" s="1"/>
      <c r="G128" s="1"/>
      <c r="H128" s="1"/>
      <c r="I128" s="1"/>
      <c r="J128" s="1"/>
    </row>
    <row r="129" spans="1:10" ht="20.100000000000001" customHeight="1">
      <c r="A129" s="417" t="s">
        <v>78</v>
      </c>
      <c r="B129" s="407">
        <v>1829</v>
      </c>
      <c r="C129" s="1"/>
      <c r="D129" s="1"/>
      <c r="E129" s="1"/>
      <c r="F129" s="1"/>
      <c r="G129" s="1"/>
      <c r="H129" s="1"/>
      <c r="I129" s="1"/>
      <c r="J129" s="1"/>
    </row>
    <row r="130" spans="1:10" ht="20.100000000000001" customHeight="1">
      <c r="A130" s="417" t="s">
        <v>981</v>
      </c>
      <c r="B130" s="407">
        <v>1829</v>
      </c>
      <c r="C130" s="1"/>
      <c r="D130" s="1"/>
      <c r="E130" s="1"/>
      <c r="F130" s="1"/>
      <c r="G130" s="1"/>
      <c r="H130" s="1"/>
      <c r="I130" s="1"/>
      <c r="J130" s="1"/>
    </row>
    <row r="131" spans="1:10" ht="20.100000000000001" customHeight="1">
      <c r="A131" s="418" t="s">
        <v>982</v>
      </c>
      <c r="B131" s="407">
        <v>149</v>
      </c>
      <c r="C131" s="1"/>
      <c r="D131" s="1"/>
      <c r="E131" s="1"/>
      <c r="F131" s="1"/>
      <c r="G131" s="1"/>
      <c r="H131" s="1"/>
      <c r="I131" s="1"/>
      <c r="J131" s="1"/>
    </row>
    <row r="132" spans="1:10" ht="20.100000000000001" customHeight="1">
      <c r="A132" s="418" t="s">
        <v>983</v>
      </c>
      <c r="B132" s="407">
        <v>169</v>
      </c>
      <c r="C132" s="1"/>
      <c r="D132" s="1"/>
      <c r="E132" s="1"/>
      <c r="F132" s="1"/>
      <c r="G132" s="1"/>
      <c r="H132" s="1"/>
      <c r="I132" s="1"/>
      <c r="J132" s="1"/>
    </row>
    <row r="133" spans="1:10" ht="20.100000000000001" customHeight="1">
      <c r="A133" s="418" t="s">
        <v>984</v>
      </c>
      <c r="B133" s="407">
        <v>261</v>
      </c>
      <c r="C133" s="1"/>
      <c r="D133" s="1"/>
      <c r="E133" s="1"/>
      <c r="F133" s="1"/>
      <c r="G133" s="1"/>
      <c r="H133" s="1"/>
      <c r="I133" s="1"/>
      <c r="J133" s="1"/>
    </row>
    <row r="134" spans="1:10" ht="20.100000000000001" customHeight="1">
      <c r="A134" s="418" t="s">
        <v>985</v>
      </c>
      <c r="B134" s="407">
        <v>1250</v>
      </c>
      <c r="C134" s="1"/>
      <c r="D134" s="1"/>
      <c r="E134" s="1"/>
      <c r="F134" s="1"/>
      <c r="G134" s="1"/>
      <c r="H134" s="1"/>
      <c r="I134" s="1"/>
      <c r="J134" s="1"/>
    </row>
    <row r="135" spans="1:10" ht="20.100000000000001" customHeight="1">
      <c r="A135" s="417" t="s">
        <v>79</v>
      </c>
      <c r="B135" s="407">
        <v>95294</v>
      </c>
      <c r="C135" s="1"/>
      <c r="D135" s="1"/>
      <c r="E135" s="1"/>
      <c r="F135" s="1"/>
      <c r="G135" s="1"/>
      <c r="H135" s="1"/>
      <c r="I135" s="1"/>
      <c r="J135" s="1"/>
    </row>
    <row r="136" spans="1:10" ht="20.100000000000001" customHeight="1">
      <c r="A136" s="417" t="s">
        <v>986</v>
      </c>
      <c r="B136" s="407">
        <v>82937</v>
      </c>
      <c r="C136" s="1"/>
      <c r="D136" s="1"/>
      <c r="E136" s="1"/>
      <c r="F136" s="1"/>
      <c r="G136" s="1"/>
      <c r="H136" s="1"/>
      <c r="I136" s="1"/>
      <c r="J136" s="1"/>
    </row>
    <row r="137" spans="1:10" ht="20.100000000000001" customHeight="1">
      <c r="A137" s="418" t="s">
        <v>908</v>
      </c>
      <c r="B137" s="407">
        <v>49974</v>
      </c>
      <c r="C137" s="1"/>
      <c r="D137" s="1"/>
      <c r="E137" s="1"/>
      <c r="F137" s="1"/>
      <c r="G137" s="1"/>
      <c r="H137" s="1"/>
      <c r="I137" s="1"/>
      <c r="J137" s="1"/>
    </row>
    <row r="138" spans="1:10" ht="20.100000000000001" customHeight="1">
      <c r="A138" s="418" t="s">
        <v>909</v>
      </c>
      <c r="B138" s="407">
        <v>26935</v>
      </c>
      <c r="C138" s="1"/>
      <c r="D138" s="1"/>
      <c r="E138" s="1"/>
      <c r="F138" s="1"/>
      <c r="G138" s="1"/>
      <c r="H138" s="1"/>
      <c r="I138" s="1"/>
      <c r="J138" s="1"/>
    </row>
    <row r="139" spans="1:10" ht="20.100000000000001" customHeight="1">
      <c r="A139" s="418" t="s">
        <v>938</v>
      </c>
      <c r="B139" s="407">
        <v>911</v>
      </c>
      <c r="C139" s="1"/>
      <c r="D139" s="1"/>
      <c r="E139" s="1"/>
      <c r="F139" s="1"/>
      <c r="G139" s="1"/>
      <c r="H139" s="1"/>
      <c r="I139" s="1"/>
      <c r="J139" s="1"/>
    </row>
    <row r="140" spans="1:10" ht="20.100000000000001" customHeight="1">
      <c r="A140" s="418" t="s">
        <v>987</v>
      </c>
      <c r="B140" s="407">
        <v>5100</v>
      </c>
      <c r="C140" s="1"/>
      <c r="D140" s="1"/>
      <c r="E140" s="1"/>
      <c r="F140" s="1"/>
      <c r="G140" s="1"/>
      <c r="H140" s="1"/>
      <c r="I140" s="1"/>
      <c r="J140" s="1"/>
    </row>
    <row r="141" spans="1:10" ht="20.100000000000001" customHeight="1">
      <c r="A141" s="418" t="s">
        <v>988</v>
      </c>
      <c r="B141" s="407">
        <v>17</v>
      </c>
      <c r="C141" s="1"/>
      <c r="D141" s="1"/>
      <c r="E141" s="1"/>
      <c r="F141" s="1"/>
      <c r="G141" s="1"/>
      <c r="H141" s="1"/>
      <c r="I141" s="1"/>
      <c r="J141" s="1"/>
    </row>
    <row r="142" spans="1:10" ht="20.100000000000001" customHeight="1">
      <c r="A142" s="417" t="s">
        <v>989</v>
      </c>
      <c r="B142" s="407">
        <v>300</v>
      </c>
      <c r="C142" s="1"/>
      <c r="D142" s="1"/>
      <c r="E142" s="1"/>
      <c r="F142" s="1"/>
      <c r="G142" s="1"/>
      <c r="H142" s="1"/>
      <c r="I142" s="1"/>
      <c r="J142" s="1"/>
    </row>
    <row r="143" spans="1:10" ht="20.100000000000001" customHeight="1">
      <c r="A143" s="418" t="s">
        <v>990</v>
      </c>
      <c r="B143" s="407">
        <v>300</v>
      </c>
      <c r="C143" s="1"/>
      <c r="D143" s="1"/>
      <c r="E143" s="1"/>
      <c r="F143" s="1"/>
      <c r="G143" s="1"/>
      <c r="H143" s="1"/>
      <c r="I143" s="1"/>
      <c r="J143" s="1"/>
    </row>
    <row r="144" spans="1:10" ht="20.100000000000001" customHeight="1">
      <c r="A144" s="417" t="s">
        <v>991</v>
      </c>
      <c r="B144" s="407">
        <v>2778</v>
      </c>
      <c r="C144" s="1"/>
      <c r="D144" s="1"/>
      <c r="E144" s="1"/>
      <c r="F144" s="1"/>
      <c r="G144" s="1"/>
      <c r="H144" s="1"/>
      <c r="I144" s="1"/>
      <c r="J144" s="1"/>
    </row>
    <row r="145" spans="1:10" ht="20.100000000000001" customHeight="1">
      <c r="A145" s="418" t="s">
        <v>908</v>
      </c>
      <c r="B145" s="407">
        <v>1152</v>
      </c>
      <c r="C145" s="1"/>
      <c r="D145" s="1"/>
      <c r="E145" s="1"/>
      <c r="F145" s="1"/>
      <c r="G145" s="1"/>
      <c r="H145" s="1"/>
      <c r="I145" s="1"/>
      <c r="J145" s="1"/>
    </row>
    <row r="146" spans="1:10" ht="20.100000000000001" customHeight="1">
      <c r="A146" s="418" t="s">
        <v>909</v>
      </c>
      <c r="B146" s="407">
        <v>187</v>
      </c>
      <c r="C146" s="1"/>
      <c r="D146" s="1"/>
      <c r="E146" s="1"/>
      <c r="F146" s="1"/>
      <c r="G146" s="1"/>
      <c r="H146" s="1"/>
      <c r="I146" s="1"/>
      <c r="J146" s="1"/>
    </row>
    <row r="147" spans="1:10" ht="20.100000000000001" customHeight="1">
      <c r="A147" s="418" t="s">
        <v>992</v>
      </c>
      <c r="B147" s="407">
        <v>340</v>
      </c>
      <c r="C147" s="1"/>
      <c r="D147" s="1"/>
      <c r="E147" s="1"/>
      <c r="F147" s="1"/>
      <c r="G147" s="1"/>
      <c r="H147" s="1"/>
      <c r="I147" s="1"/>
      <c r="J147" s="1"/>
    </row>
    <row r="148" spans="1:10" ht="20.100000000000001" customHeight="1">
      <c r="A148" s="418" t="s">
        <v>993</v>
      </c>
      <c r="B148" s="407">
        <v>39</v>
      </c>
      <c r="C148" s="1"/>
      <c r="D148" s="1"/>
      <c r="E148" s="1"/>
      <c r="F148" s="1"/>
      <c r="G148" s="1"/>
      <c r="H148" s="1"/>
      <c r="I148" s="1"/>
      <c r="J148" s="1"/>
    </row>
    <row r="149" spans="1:10" ht="20.100000000000001" customHeight="1">
      <c r="A149" s="418" t="s">
        <v>994</v>
      </c>
      <c r="B149" s="407">
        <v>509</v>
      </c>
      <c r="C149" s="1"/>
      <c r="D149" s="1"/>
      <c r="E149" s="1"/>
      <c r="F149" s="1"/>
      <c r="G149" s="1"/>
      <c r="H149" s="1"/>
      <c r="I149" s="1"/>
      <c r="J149" s="1"/>
    </row>
    <row r="150" spans="1:10" ht="20.100000000000001" customHeight="1">
      <c r="A150" s="418" t="s">
        <v>995</v>
      </c>
      <c r="B150" s="407">
        <v>42</v>
      </c>
      <c r="C150" s="1"/>
      <c r="D150" s="1"/>
      <c r="E150" s="1"/>
      <c r="F150" s="1"/>
      <c r="G150" s="1"/>
      <c r="H150" s="1"/>
      <c r="I150" s="1"/>
      <c r="J150" s="1"/>
    </row>
    <row r="151" spans="1:10" ht="20.100000000000001" customHeight="1">
      <c r="A151" s="418" t="s">
        <v>996</v>
      </c>
      <c r="B151" s="407">
        <v>164</v>
      </c>
      <c r="C151" s="1"/>
      <c r="D151" s="1"/>
      <c r="E151" s="1"/>
      <c r="F151" s="1"/>
      <c r="G151" s="1"/>
      <c r="H151" s="1"/>
      <c r="I151" s="1"/>
      <c r="J151" s="1"/>
    </row>
    <row r="152" spans="1:10" ht="20.100000000000001" customHeight="1">
      <c r="A152" s="418" t="s">
        <v>997</v>
      </c>
      <c r="B152" s="407">
        <v>56</v>
      </c>
      <c r="C152" s="1"/>
      <c r="D152" s="1"/>
      <c r="E152" s="1"/>
      <c r="F152" s="1"/>
      <c r="G152" s="1"/>
      <c r="H152" s="1"/>
      <c r="I152" s="1"/>
      <c r="J152" s="1"/>
    </row>
    <row r="153" spans="1:10" ht="20.100000000000001" customHeight="1">
      <c r="A153" s="418" t="s">
        <v>915</v>
      </c>
      <c r="B153" s="407">
        <v>83</v>
      </c>
      <c r="C153" s="1"/>
      <c r="D153" s="1"/>
      <c r="E153" s="1"/>
      <c r="F153" s="1"/>
      <c r="G153" s="1"/>
      <c r="H153" s="1"/>
      <c r="I153" s="1"/>
      <c r="J153" s="1"/>
    </row>
    <row r="154" spans="1:10" ht="20.100000000000001" customHeight="1">
      <c r="A154" s="418" t="s">
        <v>998</v>
      </c>
      <c r="B154" s="407">
        <v>206</v>
      </c>
      <c r="C154" s="1"/>
      <c r="D154" s="1"/>
      <c r="E154" s="1"/>
      <c r="F154" s="1"/>
      <c r="G154" s="1"/>
      <c r="H154" s="1"/>
      <c r="I154" s="1"/>
      <c r="J154" s="1"/>
    </row>
    <row r="155" spans="1:10" ht="20.100000000000001" customHeight="1">
      <c r="A155" s="417" t="s">
        <v>999</v>
      </c>
      <c r="B155" s="407">
        <v>9279</v>
      </c>
      <c r="C155" s="1"/>
      <c r="D155" s="1"/>
      <c r="E155" s="1"/>
      <c r="F155" s="1"/>
      <c r="G155" s="1"/>
      <c r="H155" s="1"/>
      <c r="I155" s="1"/>
      <c r="J155" s="1"/>
    </row>
    <row r="156" spans="1:10" ht="20.100000000000001" customHeight="1">
      <c r="A156" s="418" t="s">
        <v>1000</v>
      </c>
      <c r="B156" s="407">
        <v>9279</v>
      </c>
      <c r="C156" s="1"/>
      <c r="D156" s="1"/>
      <c r="E156" s="1"/>
      <c r="F156" s="1"/>
      <c r="G156" s="1"/>
      <c r="H156" s="1"/>
      <c r="I156" s="1"/>
      <c r="J156" s="1"/>
    </row>
    <row r="157" spans="1:10" ht="20.100000000000001" customHeight="1">
      <c r="A157" s="417" t="s">
        <v>80</v>
      </c>
      <c r="B157" s="407">
        <v>276233</v>
      </c>
      <c r="C157" s="1"/>
      <c r="D157" s="1"/>
      <c r="E157" s="1"/>
      <c r="F157" s="1"/>
      <c r="G157" s="1"/>
      <c r="H157" s="1"/>
      <c r="I157" s="1"/>
      <c r="J157" s="1"/>
    </row>
    <row r="158" spans="1:10" ht="20.100000000000001" customHeight="1">
      <c r="A158" s="417" t="s">
        <v>1001</v>
      </c>
      <c r="B158" s="407">
        <v>3326</v>
      </c>
      <c r="C158" s="1"/>
      <c r="D158" s="1"/>
      <c r="E158" s="1"/>
      <c r="F158" s="1"/>
      <c r="G158" s="1"/>
      <c r="H158" s="1"/>
      <c r="I158" s="1"/>
      <c r="J158" s="1"/>
    </row>
    <row r="159" spans="1:10" ht="20.100000000000001" customHeight="1">
      <c r="A159" s="418" t="s">
        <v>908</v>
      </c>
      <c r="B159" s="407">
        <v>926</v>
      </c>
      <c r="C159" s="1"/>
      <c r="D159" s="1"/>
      <c r="E159" s="1"/>
      <c r="F159" s="1"/>
      <c r="G159" s="1"/>
      <c r="H159" s="1"/>
      <c r="I159" s="1"/>
      <c r="J159" s="1"/>
    </row>
    <row r="160" spans="1:10" ht="20.100000000000001" customHeight="1">
      <c r="A160" s="418" t="s">
        <v>909</v>
      </c>
      <c r="B160" s="407">
        <v>2393</v>
      </c>
      <c r="C160" s="1"/>
      <c r="D160" s="1"/>
      <c r="E160" s="1"/>
      <c r="F160" s="1"/>
      <c r="G160" s="1"/>
      <c r="H160" s="1"/>
      <c r="I160" s="1"/>
      <c r="J160" s="1"/>
    </row>
    <row r="161" spans="1:10" ht="20.100000000000001" customHeight="1">
      <c r="A161" s="418" t="s">
        <v>1002</v>
      </c>
      <c r="B161" s="407">
        <v>7</v>
      </c>
      <c r="C161" s="1"/>
      <c r="D161" s="1"/>
      <c r="E161" s="1"/>
      <c r="F161" s="1"/>
      <c r="G161" s="1"/>
      <c r="H161" s="1"/>
      <c r="I161" s="1"/>
      <c r="J161" s="1"/>
    </row>
    <row r="162" spans="1:10" ht="20.100000000000001" customHeight="1">
      <c r="A162" s="417" t="s">
        <v>1003</v>
      </c>
      <c r="B162" s="407">
        <v>249272</v>
      </c>
      <c r="C162" s="1"/>
      <c r="D162" s="1"/>
      <c r="E162" s="1"/>
      <c r="F162" s="1"/>
      <c r="G162" s="1"/>
      <c r="H162" s="1"/>
      <c r="I162" s="1"/>
      <c r="J162" s="1"/>
    </row>
    <row r="163" spans="1:10" ht="20.100000000000001" customHeight="1">
      <c r="A163" s="418" t="s">
        <v>1004</v>
      </c>
      <c r="B163" s="407">
        <v>16240</v>
      </c>
      <c r="C163" s="1"/>
      <c r="D163" s="1"/>
      <c r="E163" s="1"/>
      <c r="F163" s="1"/>
      <c r="G163" s="1"/>
      <c r="H163" s="1"/>
      <c r="I163" s="1"/>
      <c r="J163" s="1"/>
    </row>
    <row r="164" spans="1:10" ht="20.100000000000001" customHeight="1">
      <c r="A164" s="418" t="s">
        <v>1005</v>
      </c>
      <c r="B164" s="407">
        <v>115308</v>
      </c>
      <c r="C164" s="1"/>
      <c r="D164" s="1"/>
      <c r="E164" s="1"/>
      <c r="F164" s="1"/>
      <c r="G164" s="1"/>
      <c r="H164" s="1"/>
      <c r="I164" s="1"/>
      <c r="J164" s="1"/>
    </row>
    <row r="165" spans="1:10" ht="20.100000000000001" customHeight="1">
      <c r="A165" s="418" t="s">
        <v>1006</v>
      </c>
      <c r="B165" s="407">
        <v>68863</v>
      </c>
      <c r="C165" s="1"/>
      <c r="D165" s="1"/>
      <c r="E165" s="1"/>
      <c r="F165" s="1"/>
      <c r="G165" s="1"/>
      <c r="H165" s="1"/>
      <c r="I165" s="1"/>
      <c r="J165" s="1"/>
    </row>
    <row r="166" spans="1:10" ht="20.100000000000001" customHeight="1">
      <c r="A166" s="418" t="s">
        <v>1007</v>
      </c>
      <c r="B166" s="407">
        <v>48309</v>
      </c>
      <c r="C166" s="1"/>
      <c r="D166" s="1"/>
      <c r="E166" s="1"/>
      <c r="F166" s="1"/>
      <c r="G166" s="1"/>
      <c r="H166" s="1"/>
      <c r="I166" s="1"/>
      <c r="J166" s="1"/>
    </row>
    <row r="167" spans="1:10" ht="20.100000000000001" customHeight="1">
      <c r="A167" s="418" t="s">
        <v>1008</v>
      </c>
      <c r="B167" s="407">
        <v>552</v>
      </c>
      <c r="C167" s="1"/>
      <c r="D167" s="1"/>
      <c r="E167" s="1"/>
      <c r="F167" s="1"/>
      <c r="G167" s="1"/>
      <c r="H167" s="1"/>
      <c r="I167" s="1"/>
      <c r="J167" s="1"/>
    </row>
    <row r="168" spans="1:10" ht="20.100000000000001" customHeight="1">
      <c r="A168" s="417" t="s">
        <v>1009</v>
      </c>
      <c r="B168" s="407">
        <v>16862</v>
      </c>
      <c r="C168" s="1"/>
      <c r="D168" s="1"/>
      <c r="E168" s="1"/>
      <c r="F168" s="1"/>
      <c r="G168" s="1"/>
      <c r="H168" s="1"/>
      <c r="I168" s="1"/>
      <c r="J168" s="1"/>
    </row>
    <row r="169" spans="1:10" ht="20.100000000000001" customHeight="1">
      <c r="A169" s="418" t="s">
        <v>1010</v>
      </c>
      <c r="B169" s="407">
        <v>16762</v>
      </c>
      <c r="C169" s="1"/>
      <c r="D169" s="1"/>
      <c r="E169" s="1"/>
      <c r="F169" s="1"/>
      <c r="G169" s="1"/>
      <c r="H169" s="1"/>
      <c r="I169" s="1"/>
      <c r="J169" s="1"/>
    </row>
    <row r="170" spans="1:10" ht="20.100000000000001" customHeight="1">
      <c r="A170" s="418" t="s">
        <v>1011</v>
      </c>
      <c r="B170" s="407">
        <v>100</v>
      </c>
      <c r="C170" s="1"/>
      <c r="D170" s="1"/>
      <c r="E170" s="1"/>
      <c r="F170" s="1"/>
      <c r="G170" s="1"/>
      <c r="H170" s="1"/>
      <c r="I170" s="1"/>
      <c r="J170" s="1"/>
    </row>
    <row r="171" spans="1:10" ht="20.100000000000001" customHeight="1">
      <c r="A171" s="417" t="s">
        <v>1012</v>
      </c>
      <c r="B171" s="407">
        <v>177</v>
      </c>
      <c r="C171" s="1"/>
      <c r="D171" s="1"/>
      <c r="E171" s="1"/>
      <c r="F171" s="1"/>
      <c r="G171" s="1"/>
      <c r="H171" s="1"/>
      <c r="I171" s="1"/>
      <c r="J171" s="1"/>
    </row>
    <row r="172" spans="1:10" ht="20.100000000000001" customHeight="1">
      <c r="A172" s="418" t="s">
        <v>1013</v>
      </c>
      <c r="B172" s="407">
        <v>177</v>
      </c>
      <c r="C172" s="1"/>
      <c r="D172" s="1"/>
      <c r="E172" s="1"/>
      <c r="F172" s="1"/>
      <c r="G172" s="1"/>
      <c r="H172" s="1"/>
      <c r="I172" s="1"/>
      <c r="J172" s="1"/>
    </row>
    <row r="173" spans="1:10" ht="20.100000000000001" customHeight="1">
      <c r="A173" s="417" t="s">
        <v>1014</v>
      </c>
      <c r="B173" s="407">
        <v>236</v>
      </c>
      <c r="C173" s="1"/>
      <c r="D173" s="1"/>
      <c r="E173" s="1"/>
      <c r="F173" s="1"/>
      <c r="G173" s="1"/>
      <c r="H173" s="1"/>
      <c r="I173" s="1"/>
      <c r="J173" s="1"/>
    </row>
    <row r="174" spans="1:10" ht="20.100000000000001" customHeight="1">
      <c r="A174" s="418" t="s">
        <v>1015</v>
      </c>
      <c r="B174" s="407">
        <v>236</v>
      </c>
      <c r="C174" s="1"/>
      <c r="D174" s="1"/>
      <c r="E174" s="1"/>
      <c r="F174" s="1"/>
      <c r="G174" s="1"/>
      <c r="H174" s="1"/>
      <c r="I174" s="1"/>
      <c r="J174" s="1"/>
    </row>
    <row r="175" spans="1:10" ht="20.100000000000001" customHeight="1">
      <c r="A175" s="417" t="s">
        <v>1016</v>
      </c>
      <c r="B175" s="407">
        <v>1141</v>
      </c>
      <c r="C175" s="1"/>
      <c r="D175" s="1"/>
      <c r="E175" s="1"/>
      <c r="F175" s="1"/>
      <c r="G175" s="1"/>
      <c r="H175" s="1"/>
      <c r="I175" s="1"/>
      <c r="J175" s="1"/>
    </row>
    <row r="176" spans="1:10" ht="20.100000000000001" customHeight="1">
      <c r="A176" s="418" t="s">
        <v>1017</v>
      </c>
      <c r="B176" s="407">
        <v>1104</v>
      </c>
      <c r="C176" s="1"/>
      <c r="D176" s="1"/>
      <c r="E176" s="1"/>
      <c r="F176" s="1"/>
      <c r="G176" s="1"/>
      <c r="H176" s="1"/>
      <c r="I176" s="1"/>
      <c r="J176" s="1"/>
    </row>
    <row r="177" spans="1:10" ht="20.100000000000001" customHeight="1">
      <c r="A177" s="418" t="s">
        <v>1018</v>
      </c>
      <c r="B177" s="407">
        <v>37</v>
      </c>
      <c r="C177" s="1"/>
      <c r="D177" s="1"/>
      <c r="E177" s="1"/>
      <c r="F177" s="1"/>
      <c r="G177" s="1"/>
      <c r="H177" s="1"/>
      <c r="I177" s="1"/>
      <c r="J177" s="1"/>
    </row>
    <row r="178" spans="1:10" ht="20.100000000000001" customHeight="1">
      <c r="A178" s="417" t="s">
        <v>1019</v>
      </c>
      <c r="B178" s="407">
        <v>3849</v>
      </c>
      <c r="C178" s="1"/>
      <c r="D178" s="1"/>
      <c r="E178" s="1"/>
      <c r="F178" s="1"/>
      <c r="G178" s="1"/>
      <c r="H178" s="1"/>
      <c r="I178" s="1"/>
      <c r="J178" s="1"/>
    </row>
    <row r="179" spans="1:10" ht="20.100000000000001" customHeight="1">
      <c r="A179" s="418" t="s">
        <v>1020</v>
      </c>
      <c r="B179" s="407">
        <v>2374</v>
      </c>
      <c r="C179" s="1"/>
      <c r="D179" s="1"/>
      <c r="E179" s="1"/>
      <c r="F179" s="1"/>
      <c r="G179" s="1"/>
      <c r="H179" s="1"/>
      <c r="I179" s="1"/>
      <c r="J179" s="1"/>
    </row>
    <row r="180" spans="1:10" ht="20.100000000000001" customHeight="1">
      <c r="A180" s="418" t="s">
        <v>1021</v>
      </c>
      <c r="B180" s="407">
        <v>1283</v>
      </c>
      <c r="C180" s="1"/>
      <c r="D180" s="1"/>
      <c r="E180" s="1"/>
      <c r="F180" s="1"/>
      <c r="G180" s="1"/>
      <c r="H180" s="1"/>
      <c r="I180" s="1"/>
      <c r="J180" s="1"/>
    </row>
    <row r="181" spans="1:10" ht="20.100000000000001" customHeight="1">
      <c r="A181" s="418" t="s">
        <v>1022</v>
      </c>
      <c r="B181" s="407">
        <v>192</v>
      </c>
      <c r="C181" s="1"/>
      <c r="D181" s="1"/>
      <c r="E181" s="1"/>
      <c r="F181" s="1"/>
      <c r="G181" s="1"/>
      <c r="H181" s="1"/>
      <c r="I181" s="1"/>
      <c r="J181" s="1"/>
    </row>
    <row r="182" spans="1:10" ht="20.100000000000001" customHeight="1">
      <c r="A182" s="417" t="s">
        <v>1023</v>
      </c>
      <c r="B182" s="407">
        <v>1370</v>
      </c>
      <c r="C182" s="1"/>
      <c r="D182" s="1"/>
      <c r="E182" s="1"/>
      <c r="F182" s="1"/>
      <c r="G182" s="1"/>
      <c r="H182" s="1"/>
      <c r="I182" s="1"/>
      <c r="J182" s="1"/>
    </row>
    <row r="183" spans="1:10" ht="20.100000000000001" customHeight="1">
      <c r="A183" s="418" t="s">
        <v>1024</v>
      </c>
      <c r="B183" s="407">
        <v>1370</v>
      </c>
      <c r="C183" s="1"/>
      <c r="D183" s="1"/>
      <c r="E183" s="1"/>
      <c r="F183" s="1"/>
      <c r="G183" s="1"/>
      <c r="H183" s="1"/>
      <c r="I183" s="1"/>
      <c r="J183" s="1"/>
    </row>
    <row r="184" spans="1:10" ht="20.100000000000001" customHeight="1">
      <c r="A184" s="417" t="s">
        <v>58</v>
      </c>
      <c r="B184" s="407">
        <v>28994</v>
      </c>
      <c r="C184" s="1"/>
      <c r="D184" s="1"/>
      <c r="E184" s="1"/>
      <c r="F184" s="1"/>
      <c r="G184" s="1"/>
      <c r="H184" s="1"/>
      <c r="I184" s="1"/>
      <c r="J184" s="1"/>
    </row>
    <row r="185" spans="1:10" ht="20.100000000000001" customHeight="1">
      <c r="A185" s="417" t="s">
        <v>1025</v>
      </c>
      <c r="B185" s="407">
        <v>427</v>
      </c>
      <c r="C185" s="1"/>
      <c r="D185" s="1"/>
      <c r="E185" s="1"/>
      <c r="F185" s="1"/>
      <c r="G185" s="1"/>
      <c r="H185" s="1"/>
      <c r="I185" s="1"/>
      <c r="J185" s="1"/>
    </row>
    <row r="186" spans="1:10" ht="20.100000000000001" customHeight="1">
      <c r="A186" s="418" t="s">
        <v>908</v>
      </c>
      <c r="B186" s="407">
        <v>205</v>
      </c>
      <c r="C186" s="1"/>
      <c r="D186" s="1"/>
      <c r="E186" s="1"/>
      <c r="F186" s="1"/>
      <c r="G186" s="1"/>
      <c r="H186" s="1"/>
      <c r="I186" s="1"/>
      <c r="J186" s="1"/>
    </row>
    <row r="187" spans="1:10" ht="20.100000000000001" customHeight="1">
      <c r="A187" s="418" t="s">
        <v>909</v>
      </c>
      <c r="B187" s="407">
        <v>44</v>
      </c>
      <c r="C187" s="1"/>
      <c r="D187" s="1"/>
      <c r="E187" s="1"/>
      <c r="F187" s="1"/>
      <c r="G187" s="1"/>
      <c r="H187" s="1"/>
      <c r="I187" s="1"/>
      <c r="J187" s="1"/>
    </row>
    <row r="188" spans="1:10" ht="20.100000000000001" customHeight="1">
      <c r="A188" s="418" t="s">
        <v>1026</v>
      </c>
      <c r="B188" s="407">
        <v>178</v>
      </c>
      <c r="C188" s="1"/>
      <c r="D188" s="1"/>
      <c r="E188" s="1"/>
      <c r="F188" s="1"/>
      <c r="G188" s="1"/>
      <c r="H188" s="1"/>
      <c r="I188" s="1"/>
      <c r="J188" s="1"/>
    </row>
    <row r="189" spans="1:10" ht="20.100000000000001" customHeight="1">
      <c r="A189" s="417" t="s">
        <v>1027</v>
      </c>
      <c r="B189" s="407">
        <v>21487</v>
      </c>
      <c r="C189" s="1"/>
      <c r="D189" s="1"/>
      <c r="E189" s="1"/>
      <c r="F189" s="1"/>
      <c r="G189" s="1"/>
      <c r="H189" s="1"/>
      <c r="I189" s="1"/>
      <c r="J189" s="1"/>
    </row>
    <row r="190" spans="1:10" ht="20.100000000000001" customHeight="1">
      <c r="A190" s="418" t="s">
        <v>1028</v>
      </c>
      <c r="B190" s="407">
        <v>18302</v>
      </c>
      <c r="C190" s="1"/>
      <c r="D190" s="1"/>
      <c r="E190" s="1"/>
      <c r="F190" s="1"/>
      <c r="G190" s="1"/>
      <c r="H190" s="1"/>
      <c r="I190" s="1"/>
      <c r="J190" s="1"/>
    </row>
    <row r="191" spans="1:10" ht="20.100000000000001" customHeight="1">
      <c r="A191" s="418" t="s">
        <v>1029</v>
      </c>
      <c r="B191" s="407">
        <v>3185</v>
      </c>
      <c r="C191" s="1"/>
      <c r="D191" s="1"/>
      <c r="E191" s="1"/>
      <c r="F191" s="1"/>
      <c r="G191" s="1"/>
      <c r="H191" s="1"/>
      <c r="I191" s="1"/>
      <c r="J191" s="1"/>
    </row>
    <row r="192" spans="1:10" ht="20.100000000000001" customHeight="1">
      <c r="A192" s="417" t="s">
        <v>1030</v>
      </c>
      <c r="B192" s="407">
        <v>885</v>
      </c>
      <c r="C192" s="1"/>
      <c r="D192" s="1"/>
      <c r="E192" s="1"/>
      <c r="F192" s="1"/>
      <c r="G192" s="1"/>
      <c r="H192" s="1"/>
      <c r="I192" s="1"/>
      <c r="J192" s="1"/>
    </row>
    <row r="193" spans="1:10" ht="20.100000000000001" customHeight="1">
      <c r="A193" s="418" t="s">
        <v>1031</v>
      </c>
      <c r="B193" s="407">
        <v>541</v>
      </c>
      <c r="C193" s="1"/>
      <c r="D193" s="1"/>
      <c r="E193" s="1"/>
      <c r="F193" s="1"/>
      <c r="G193" s="1"/>
      <c r="H193" s="1"/>
      <c r="I193" s="1"/>
      <c r="J193" s="1"/>
    </row>
    <row r="194" spans="1:10" ht="20.100000000000001" customHeight="1">
      <c r="A194" s="418" t="s">
        <v>1032</v>
      </c>
      <c r="B194" s="407">
        <v>344</v>
      </c>
      <c r="C194" s="1"/>
      <c r="D194" s="1"/>
      <c r="E194" s="1"/>
      <c r="F194" s="1"/>
      <c r="G194" s="1"/>
      <c r="H194" s="1"/>
      <c r="I194" s="1"/>
      <c r="J194" s="1"/>
    </row>
    <row r="195" spans="1:10" ht="20.100000000000001" customHeight="1">
      <c r="A195" s="417" t="s">
        <v>1033</v>
      </c>
      <c r="B195" s="407">
        <v>442</v>
      </c>
      <c r="C195" s="1"/>
      <c r="D195" s="1"/>
      <c r="E195" s="1"/>
      <c r="F195" s="1"/>
      <c r="G195" s="1"/>
      <c r="H195" s="1"/>
      <c r="I195" s="1"/>
      <c r="J195" s="1"/>
    </row>
    <row r="196" spans="1:10" ht="20.100000000000001" customHeight="1">
      <c r="A196" s="418" t="s">
        <v>1034</v>
      </c>
      <c r="B196" s="407">
        <v>358</v>
      </c>
      <c r="C196" s="1"/>
      <c r="D196" s="1"/>
      <c r="E196" s="1"/>
      <c r="F196" s="1"/>
      <c r="G196" s="1"/>
      <c r="H196" s="1"/>
      <c r="I196" s="1"/>
      <c r="J196" s="1"/>
    </row>
    <row r="197" spans="1:10" ht="20.100000000000001" customHeight="1">
      <c r="A197" s="418" t="s">
        <v>1035</v>
      </c>
      <c r="B197" s="407">
        <v>48</v>
      </c>
      <c r="C197" s="1"/>
      <c r="D197" s="1"/>
      <c r="E197" s="1"/>
      <c r="F197" s="1"/>
      <c r="G197" s="1"/>
      <c r="H197" s="1"/>
      <c r="I197" s="1"/>
      <c r="J197" s="1"/>
    </row>
    <row r="198" spans="1:10" ht="20.100000000000001" customHeight="1">
      <c r="A198" s="418" t="s">
        <v>1036</v>
      </c>
      <c r="B198" s="407">
        <v>36</v>
      </c>
      <c r="C198" s="1"/>
      <c r="D198" s="1"/>
      <c r="E198" s="1"/>
      <c r="F198" s="1"/>
      <c r="G198" s="1"/>
      <c r="H198" s="1"/>
      <c r="I198" s="1"/>
      <c r="J198" s="1"/>
    </row>
    <row r="199" spans="1:10" ht="20.100000000000001" customHeight="1">
      <c r="A199" s="417" t="s">
        <v>1037</v>
      </c>
      <c r="B199" s="407">
        <v>5753</v>
      </c>
      <c r="C199" s="1"/>
      <c r="D199" s="1"/>
      <c r="E199" s="1"/>
      <c r="F199" s="1"/>
      <c r="G199" s="1"/>
      <c r="H199" s="1"/>
      <c r="I199" s="1"/>
      <c r="J199" s="1"/>
    </row>
    <row r="200" spans="1:10" ht="20.100000000000001" customHeight="1">
      <c r="A200" s="418" t="s">
        <v>1038</v>
      </c>
      <c r="B200" s="407">
        <v>5753</v>
      </c>
      <c r="C200" s="1"/>
      <c r="D200" s="1"/>
      <c r="E200" s="1"/>
      <c r="F200" s="1"/>
      <c r="G200" s="1"/>
      <c r="H200" s="1"/>
      <c r="I200" s="1"/>
      <c r="J200" s="1"/>
    </row>
    <row r="201" spans="1:10" ht="20.100000000000001" customHeight="1">
      <c r="A201" s="417" t="s">
        <v>1039</v>
      </c>
      <c r="B201" s="407">
        <v>13636</v>
      </c>
      <c r="C201" s="1"/>
      <c r="D201" s="1"/>
      <c r="E201" s="1"/>
      <c r="F201" s="1"/>
      <c r="G201" s="1"/>
      <c r="H201" s="1"/>
      <c r="I201" s="1"/>
      <c r="J201" s="1"/>
    </row>
    <row r="202" spans="1:10" ht="20.100000000000001" customHeight="1">
      <c r="A202" s="417" t="s">
        <v>1040</v>
      </c>
      <c r="B202" s="407">
        <v>7261</v>
      </c>
      <c r="C202" s="1"/>
      <c r="D202" s="1"/>
      <c r="E202" s="1"/>
      <c r="F202" s="1"/>
      <c r="G202" s="1"/>
      <c r="H202" s="1"/>
      <c r="I202" s="1"/>
      <c r="J202" s="1"/>
    </row>
    <row r="203" spans="1:10" ht="20.100000000000001" customHeight="1">
      <c r="A203" s="418" t="s">
        <v>908</v>
      </c>
      <c r="B203" s="407">
        <v>1132</v>
      </c>
      <c r="C203" s="1"/>
      <c r="D203" s="1"/>
      <c r="E203" s="1"/>
      <c r="F203" s="1"/>
      <c r="G203" s="1"/>
      <c r="H203" s="1"/>
      <c r="I203" s="1"/>
      <c r="J203" s="1"/>
    </row>
    <row r="204" spans="1:10" ht="20.100000000000001" customHeight="1">
      <c r="A204" s="418" t="s">
        <v>909</v>
      </c>
      <c r="B204" s="407">
        <v>1</v>
      </c>
      <c r="C204" s="1"/>
      <c r="D204" s="1"/>
      <c r="E204" s="1"/>
      <c r="F204" s="1"/>
      <c r="G204" s="1"/>
      <c r="H204" s="1"/>
      <c r="I204" s="1"/>
      <c r="J204" s="1"/>
    </row>
    <row r="205" spans="1:10" ht="20.100000000000001" customHeight="1">
      <c r="A205" s="418" t="s">
        <v>1041</v>
      </c>
      <c r="B205" s="407">
        <v>1027</v>
      </c>
      <c r="C205" s="1"/>
      <c r="D205" s="1"/>
      <c r="E205" s="1"/>
      <c r="F205" s="1"/>
      <c r="G205" s="1"/>
      <c r="H205" s="1"/>
      <c r="I205" s="1"/>
      <c r="J205" s="1"/>
    </row>
    <row r="206" spans="1:10" ht="20.100000000000001" customHeight="1">
      <c r="A206" s="418" t="s">
        <v>1042</v>
      </c>
      <c r="B206" s="407">
        <v>165</v>
      </c>
      <c r="C206" s="1"/>
      <c r="D206" s="1"/>
      <c r="E206" s="1"/>
      <c r="F206" s="1"/>
      <c r="G206" s="1"/>
      <c r="H206" s="1"/>
      <c r="I206" s="1"/>
      <c r="J206" s="1"/>
    </row>
    <row r="207" spans="1:10" ht="20.100000000000001" customHeight="1">
      <c r="A207" s="418" t="s">
        <v>1043</v>
      </c>
      <c r="B207" s="407">
        <v>112</v>
      </c>
      <c r="C207" s="1"/>
      <c r="D207" s="1"/>
      <c r="E207" s="1"/>
      <c r="F207" s="1"/>
      <c r="G207" s="1"/>
      <c r="H207" s="1"/>
      <c r="I207" s="1"/>
      <c r="J207" s="1"/>
    </row>
    <row r="208" spans="1:10" ht="20.100000000000001" customHeight="1">
      <c r="A208" s="418" t="s">
        <v>1044</v>
      </c>
      <c r="B208" s="407">
        <v>2818</v>
      </c>
      <c r="C208" s="1"/>
      <c r="D208" s="1"/>
      <c r="E208" s="1"/>
      <c r="F208" s="1"/>
      <c r="G208" s="1"/>
      <c r="H208" s="1"/>
      <c r="I208" s="1"/>
      <c r="J208" s="1"/>
    </row>
    <row r="209" spans="1:10" ht="20.100000000000001" customHeight="1">
      <c r="A209" s="418" t="s">
        <v>1045</v>
      </c>
      <c r="B209" s="407">
        <v>25</v>
      </c>
      <c r="C209" s="1"/>
      <c r="D209" s="1"/>
      <c r="E209" s="1"/>
      <c r="F209" s="1"/>
      <c r="G209" s="1"/>
      <c r="H209" s="1"/>
      <c r="I209" s="1"/>
      <c r="J209" s="1"/>
    </row>
    <row r="210" spans="1:10" ht="20.100000000000001" customHeight="1">
      <c r="A210" s="418" t="s">
        <v>1046</v>
      </c>
      <c r="B210" s="407">
        <v>114</v>
      </c>
      <c r="C210" s="1"/>
      <c r="D210" s="1"/>
      <c r="E210" s="1"/>
      <c r="F210" s="1"/>
      <c r="G210" s="1"/>
      <c r="H210" s="1"/>
      <c r="I210" s="1"/>
      <c r="J210" s="1"/>
    </row>
    <row r="211" spans="1:10" ht="20.100000000000001" customHeight="1">
      <c r="A211" s="418" t="s">
        <v>1047</v>
      </c>
      <c r="B211" s="407">
        <v>715</v>
      </c>
      <c r="C211" s="1"/>
      <c r="D211" s="1"/>
      <c r="E211" s="1"/>
      <c r="F211" s="1"/>
      <c r="G211" s="1"/>
      <c r="H211" s="1"/>
      <c r="I211" s="1"/>
      <c r="J211" s="1"/>
    </row>
    <row r="212" spans="1:10" ht="20.100000000000001" customHeight="1">
      <c r="A212" s="418" t="s">
        <v>1048</v>
      </c>
      <c r="B212" s="407">
        <v>5</v>
      </c>
      <c r="C212" s="1"/>
      <c r="D212" s="1"/>
      <c r="E212" s="1"/>
      <c r="F212" s="1"/>
      <c r="G212" s="1"/>
      <c r="H212" s="1"/>
      <c r="I212" s="1"/>
      <c r="J212" s="1"/>
    </row>
    <row r="213" spans="1:10" ht="20.100000000000001" customHeight="1">
      <c r="A213" s="418" t="s">
        <v>1049</v>
      </c>
      <c r="B213" s="407">
        <v>1147</v>
      </c>
      <c r="C213" s="1"/>
      <c r="D213" s="1"/>
      <c r="E213" s="1"/>
      <c r="F213" s="1"/>
      <c r="G213" s="1"/>
      <c r="H213" s="1"/>
      <c r="I213" s="1"/>
      <c r="J213" s="1"/>
    </row>
    <row r="214" spans="1:10" ht="20.100000000000001" customHeight="1">
      <c r="A214" s="417" t="s">
        <v>1050</v>
      </c>
      <c r="B214" s="407">
        <v>775</v>
      </c>
      <c r="C214" s="1"/>
      <c r="D214" s="1"/>
      <c r="E214" s="1"/>
      <c r="F214" s="1"/>
      <c r="G214" s="1"/>
      <c r="H214" s="1"/>
      <c r="I214" s="1"/>
      <c r="J214" s="1"/>
    </row>
    <row r="215" spans="1:10" ht="20.100000000000001" customHeight="1">
      <c r="A215" s="418" t="s">
        <v>1051</v>
      </c>
      <c r="B215" s="407">
        <v>63</v>
      </c>
      <c r="C215" s="1"/>
      <c r="D215" s="1"/>
      <c r="E215" s="1"/>
      <c r="F215" s="1"/>
      <c r="G215" s="1"/>
      <c r="H215" s="1"/>
      <c r="I215" s="1"/>
      <c r="J215" s="1"/>
    </row>
    <row r="216" spans="1:10" ht="20.100000000000001" customHeight="1">
      <c r="A216" s="418" t="s">
        <v>1052</v>
      </c>
      <c r="B216" s="407">
        <v>560</v>
      </c>
      <c r="C216" s="1"/>
      <c r="D216" s="1"/>
      <c r="E216" s="1"/>
      <c r="F216" s="1"/>
      <c r="G216" s="1"/>
      <c r="H216" s="1"/>
      <c r="I216" s="1"/>
      <c r="J216" s="1"/>
    </row>
    <row r="217" spans="1:10" ht="20.100000000000001" customHeight="1">
      <c r="A217" s="418" t="s">
        <v>1053</v>
      </c>
      <c r="B217" s="407">
        <v>152</v>
      </c>
      <c r="C217" s="1"/>
      <c r="D217" s="1"/>
      <c r="E217" s="1"/>
      <c r="F217" s="1"/>
      <c r="G217" s="1"/>
      <c r="H217" s="1"/>
      <c r="I217" s="1"/>
      <c r="J217" s="1"/>
    </row>
    <row r="218" spans="1:10" ht="20.100000000000001" customHeight="1">
      <c r="A218" s="417" t="s">
        <v>1054</v>
      </c>
      <c r="B218" s="407">
        <v>1301</v>
      </c>
      <c r="C218" s="1"/>
      <c r="D218" s="1"/>
      <c r="E218" s="1"/>
      <c r="F218" s="1"/>
      <c r="G218" s="1"/>
      <c r="H218" s="1"/>
      <c r="I218" s="1"/>
      <c r="J218" s="1"/>
    </row>
    <row r="219" spans="1:10" ht="20.100000000000001" customHeight="1">
      <c r="A219" s="418" t="s">
        <v>1055</v>
      </c>
      <c r="B219" s="407">
        <v>155</v>
      </c>
      <c r="C219" s="1"/>
      <c r="D219" s="1"/>
      <c r="E219" s="1"/>
      <c r="F219" s="1"/>
      <c r="G219" s="1"/>
      <c r="H219" s="1"/>
      <c r="I219" s="1"/>
      <c r="J219" s="1"/>
    </row>
    <row r="220" spans="1:10" ht="20.100000000000001" customHeight="1">
      <c r="A220" s="418" t="s">
        <v>1056</v>
      </c>
      <c r="B220" s="407">
        <v>470</v>
      </c>
      <c r="C220" s="1"/>
      <c r="D220" s="1"/>
      <c r="E220" s="1"/>
      <c r="F220" s="1"/>
      <c r="G220" s="1"/>
      <c r="H220" s="1"/>
      <c r="I220" s="1"/>
      <c r="J220" s="1"/>
    </row>
    <row r="221" spans="1:10" ht="20.100000000000001" customHeight="1">
      <c r="A221" s="418" t="s">
        <v>1057</v>
      </c>
      <c r="B221" s="407">
        <v>295</v>
      </c>
      <c r="C221" s="1"/>
      <c r="D221" s="1"/>
      <c r="E221" s="1"/>
      <c r="F221" s="1"/>
      <c r="G221" s="1"/>
      <c r="H221" s="1"/>
      <c r="I221" s="1"/>
      <c r="J221" s="1"/>
    </row>
    <row r="222" spans="1:10" ht="20.100000000000001" customHeight="1">
      <c r="A222" s="418" t="s">
        <v>1058</v>
      </c>
      <c r="B222" s="407">
        <v>381</v>
      </c>
      <c r="C222" s="1"/>
      <c r="D222" s="1"/>
      <c r="E222" s="1"/>
      <c r="F222" s="1"/>
      <c r="G222" s="1"/>
      <c r="H222" s="1"/>
      <c r="I222" s="1"/>
      <c r="J222" s="1"/>
    </row>
    <row r="223" spans="1:10" ht="20.100000000000001" customHeight="1">
      <c r="A223" s="419" t="s">
        <v>1059</v>
      </c>
      <c r="B223" s="407">
        <v>1362</v>
      </c>
      <c r="C223" s="1"/>
      <c r="D223" s="1"/>
      <c r="E223" s="1"/>
      <c r="F223" s="1"/>
      <c r="G223" s="1"/>
      <c r="H223" s="1"/>
      <c r="I223" s="1"/>
      <c r="J223" s="1"/>
    </row>
    <row r="224" spans="1:10" ht="20.100000000000001" customHeight="1">
      <c r="A224" s="420" t="s">
        <v>1060</v>
      </c>
      <c r="B224" s="407">
        <v>604</v>
      </c>
      <c r="C224" s="1"/>
      <c r="D224" s="1"/>
      <c r="E224" s="1"/>
      <c r="F224" s="1"/>
      <c r="G224" s="1"/>
      <c r="H224" s="1"/>
      <c r="I224" s="1"/>
      <c r="J224" s="1"/>
    </row>
    <row r="225" spans="1:10" ht="20.100000000000001" customHeight="1">
      <c r="A225" s="420" t="s">
        <v>1061</v>
      </c>
      <c r="B225" s="407">
        <v>758</v>
      </c>
      <c r="C225" s="1"/>
      <c r="D225" s="1"/>
      <c r="E225" s="1"/>
      <c r="F225" s="1"/>
      <c r="G225" s="1"/>
      <c r="H225" s="1"/>
      <c r="I225" s="1"/>
      <c r="J225" s="1"/>
    </row>
    <row r="226" spans="1:10" ht="20.100000000000001" customHeight="1">
      <c r="A226" s="419" t="s">
        <v>1062</v>
      </c>
      <c r="B226" s="407">
        <v>2750</v>
      </c>
      <c r="C226" s="1"/>
      <c r="D226" s="1"/>
      <c r="E226" s="1"/>
      <c r="F226" s="1"/>
      <c r="G226" s="1"/>
      <c r="H226" s="1"/>
      <c r="I226" s="1"/>
      <c r="J226" s="1"/>
    </row>
    <row r="227" spans="1:10" ht="20.100000000000001" customHeight="1">
      <c r="A227" s="420" t="s">
        <v>1063</v>
      </c>
      <c r="B227" s="407">
        <v>21</v>
      </c>
      <c r="C227" s="1"/>
      <c r="D227" s="1"/>
      <c r="E227" s="1"/>
      <c r="F227" s="1"/>
      <c r="G227" s="1"/>
      <c r="H227" s="1"/>
      <c r="I227" s="1"/>
      <c r="J227" s="1"/>
    </row>
    <row r="228" spans="1:10" ht="20.100000000000001" customHeight="1">
      <c r="A228" s="420" t="s">
        <v>1064</v>
      </c>
      <c r="B228" s="407">
        <v>2729</v>
      </c>
      <c r="C228" s="1"/>
      <c r="D228" s="1"/>
      <c r="E228" s="1"/>
      <c r="F228" s="1"/>
      <c r="G228" s="1"/>
      <c r="H228" s="1"/>
      <c r="I228" s="1"/>
      <c r="J228" s="1"/>
    </row>
    <row r="229" spans="1:10" ht="20.100000000000001" customHeight="1">
      <c r="A229" s="417" t="s">
        <v>1065</v>
      </c>
      <c r="B229" s="407">
        <v>187</v>
      </c>
      <c r="C229" s="1"/>
      <c r="D229" s="1"/>
      <c r="E229" s="1"/>
      <c r="F229" s="1"/>
      <c r="G229" s="1"/>
      <c r="H229" s="1"/>
      <c r="I229" s="1"/>
      <c r="J229" s="1"/>
    </row>
    <row r="230" spans="1:10" ht="20.100000000000001" customHeight="1">
      <c r="A230" s="418" t="s">
        <v>1066</v>
      </c>
      <c r="B230" s="407">
        <v>137</v>
      </c>
      <c r="C230" s="1"/>
      <c r="D230" s="1"/>
      <c r="E230" s="1"/>
      <c r="F230" s="1"/>
      <c r="G230" s="1"/>
      <c r="H230" s="1"/>
      <c r="I230" s="1"/>
      <c r="J230" s="1"/>
    </row>
    <row r="231" spans="1:10" ht="20.100000000000001" customHeight="1">
      <c r="A231" s="418" t="s">
        <v>1067</v>
      </c>
      <c r="B231" s="407">
        <v>50</v>
      </c>
      <c r="C231" s="1"/>
      <c r="D231" s="1"/>
      <c r="E231" s="1"/>
      <c r="F231" s="1"/>
      <c r="G231" s="1"/>
      <c r="H231" s="1"/>
      <c r="I231" s="1"/>
      <c r="J231" s="1"/>
    </row>
    <row r="232" spans="1:10" ht="20.100000000000001" customHeight="1">
      <c r="A232" s="417" t="s">
        <v>81</v>
      </c>
      <c r="B232" s="407">
        <v>119354</v>
      </c>
      <c r="C232" s="1"/>
      <c r="D232" s="1"/>
      <c r="E232" s="1"/>
      <c r="F232" s="1"/>
      <c r="G232" s="1"/>
      <c r="H232" s="1"/>
      <c r="I232" s="1"/>
      <c r="J232" s="1"/>
    </row>
    <row r="233" spans="1:10" ht="20.100000000000001" customHeight="1">
      <c r="A233" s="417" t="s">
        <v>1068</v>
      </c>
      <c r="B233" s="407">
        <v>9070</v>
      </c>
      <c r="C233" s="1"/>
      <c r="D233" s="1"/>
      <c r="E233" s="1"/>
      <c r="F233" s="1"/>
      <c r="G233" s="1"/>
      <c r="H233" s="1"/>
      <c r="I233" s="1"/>
      <c r="J233" s="1"/>
    </row>
    <row r="234" spans="1:10" ht="20.100000000000001" customHeight="1">
      <c r="A234" s="418" t="s">
        <v>908</v>
      </c>
      <c r="B234" s="407">
        <v>2552</v>
      </c>
      <c r="C234" s="1"/>
      <c r="D234" s="1"/>
      <c r="E234" s="1"/>
      <c r="F234" s="1"/>
      <c r="G234" s="1"/>
      <c r="H234" s="1"/>
      <c r="I234" s="1"/>
      <c r="J234" s="1"/>
    </row>
    <row r="235" spans="1:10" ht="20.100000000000001" customHeight="1">
      <c r="A235" s="418" t="s">
        <v>909</v>
      </c>
      <c r="B235" s="407">
        <v>2371</v>
      </c>
      <c r="C235" s="1"/>
      <c r="D235" s="1"/>
      <c r="E235" s="1"/>
      <c r="F235" s="1"/>
      <c r="G235" s="1"/>
      <c r="H235" s="1"/>
      <c r="I235" s="1"/>
      <c r="J235" s="1"/>
    </row>
    <row r="236" spans="1:10" ht="20.100000000000001" customHeight="1">
      <c r="A236" s="418" t="s">
        <v>1069</v>
      </c>
      <c r="B236" s="407">
        <v>38</v>
      </c>
      <c r="C236" s="1"/>
      <c r="D236" s="1"/>
      <c r="E236" s="1"/>
      <c r="F236" s="1"/>
      <c r="G236" s="1"/>
      <c r="H236" s="1"/>
      <c r="I236" s="1"/>
      <c r="J236" s="1"/>
    </row>
    <row r="237" spans="1:10" ht="20.100000000000001" customHeight="1">
      <c r="A237" s="418" t="s">
        <v>1070</v>
      </c>
      <c r="B237" s="407">
        <v>69</v>
      </c>
      <c r="C237" s="1"/>
      <c r="D237" s="1"/>
      <c r="E237" s="1"/>
      <c r="F237" s="1"/>
      <c r="G237" s="1"/>
      <c r="H237" s="1"/>
      <c r="I237" s="1"/>
      <c r="J237" s="1"/>
    </row>
    <row r="238" spans="1:10" ht="20.100000000000001" customHeight="1">
      <c r="A238" s="418" t="s">
        <v>1071</v>
      </c>
      <c r="B238" s="407">
        <v>699</v>
      </c>
      <c r="C238" s="1"/>
      <c r="D238" s="1"/>
      <c r="E238" s="1"/>
      <c r="F238" s="1"/>
      <c r="G238" s="1"/>
      <c r="H238" s="1"/>
      <c r="I238" s="1"/>
      <c r="J238" s="1"/>
    </row>
    <row r="239" spans="1:10" ht="20.100000000000001" customHeight="1">
      <c r="A239" s="418" t="s">
        <v>1072</v>
      </c>
      <c r="B239" s="407">
        <v>98</v>
      </c>
      <c r="C239" s="1"/>
      <c r="D239" s="1"/>
      <c r="E239" s="1"/>
      <c r="F239" s="1"/>
      <c r="G239" s="1"/>
      <c r="H239" s="1"/>
      <c r="I239" s="1"/>
      <c r="J239" s="1"/>
    </row>
    <row r="240" spans="1:10" ht="20.100000000000001" customHeight="1">
      <c r="A240" s="418" t="s">
        <v>1073</v>
      </c>
      <c r="B240" s="407">
        <v>8</v>
      </c>
      <c r="C240" s="1"/>
      <c r="D240" s="1"/>
      <c r="E240" s="1"/>
      <c r="F240" s="1"/>
      <c r="G240" s="1"/>
      <c r="H240" s="1"/>
      <c r="I240" s="1"/>
      <c r="J240" s="1"/>
    </row>
    <row r="241" spans="1:10" ht="20.100000000000001" customHeight="1">
      <c r="A241" s="418" t="s">
        <v>1074</v>
      </c>
      <c r="B241" s="407">
        <v>1996</v>
      </c>
      <c r="C241" s="1"/>
      <c r="D241" s="1"/>
      <c r="E241" s="1"/>
      <c r="F241" s="1"/>
      <c r="G241" s="1"/>
      <c r="H241" s="1"/>
      <c r="I241" s="1"/>
      <c r="J241" s="1"/>
    </row>
    <row r="242" spans="1:10" ht="20.100000000000001" customHeight="1">
      <c r="A242" s="418" t="s">
        <v>1075</v>
      </c>
      <c r="B242" s="407">
        <v>1239</v>
      </c>
      <c r="C242" s="1"/>
      <c r="D242" s="1"/>
      <c r="E242" s="1"/>
      <c r="F242" s="1"/>
      <c r="G242" s="1"/>
      <c r="H242" s="1"/>
      <c r="I242" s="1"/>
      <c r="J242" s="1"/>
    </row>
    <row r="243" spans="1:10" ht="20.100000000000001" customHeight="1">
      <c r="A243" s="417" t="s">
        <v>1076</v>
      </c>
      <c r="B243" s="407">
        <v>21833</v>
      </c>
      <c r="C243" s="1"/>
      <c r="D243" s="1"/>
      <c r="E243" s="1"/>
      <c r="F243" s="1"/>
      <c r="G243" s="1"/>
      <c r="H243" s="1"/>
      <c r="I243" s="1"/>
      <c r="J243" s="1"/>
    </row>
    <row r="244" spans="1:10" ht="20.100000000000001" customHeight="1">
      <c r="A244" s="418" t="s">
        <v>908</v>
      </c>
      <c r="B244" s="407">
        <v>1546</v>
      </c>
      <c r="C244" s="1"/>
      <c r="D244" s="1"/>
      <c r="E244" s="1"/>
      <c r="F244" s="1"/>
      <c r="G244" s="1"/>
      <c r="H244" s="1"/>
      <c r="I244" s="1"/>
      <c r="J244" s="1"/>
    </row>
    <row r="245" spans="1:10" ht="20.100000000000001" customHeight="1">
      <c r="A245" s="418" t="s">
        <v>909</v>
      </c>
      <c r="B245" s="407">
        <v>923</v>
      </c>
      <c r="C245" s="1"/>
      <c r="D245" s="1"/>
      <c r="E245" s="1"/>
      <c r="F245" s="1"/>
      <c r="G245" s="1"/>
      <c r="H245" s="1"/>
      <c r="I245" s="1"/>
      <c r="J245" s="1"/>
    </row>
    <row r="246" spans="1:10" ht="20.100000000000001" customHeight="1">
      <c r="A246" s="418" t="s">
        <v>1077</v>
      </c>
      <c r="B246" s="407">
        <v>28</v>
      </c>
      <c r="C246" s="1"/>
      <c r="D246" s="1"/>
      <c r="E246" s="1"/>
      <c r="F246" s="1"/>
      <c r="G246" s="1"/>
      <c r="H246" s="1"/>
      <c r="I246" s="1"/>
      <c r="J246" s="1"/>
    </row>
    <row r="247" spans="1:10" ht="20.100000000000001" customHeight="1">
      <c r="A247" s="418" t="s">
        <v>1078</v>
      </c>
      <c r="B247" s="407">
        <v>41</v>
      </c>
      <c r="C247" s="1"/>
      <c r="D247" s="1"/>
      <c r="E247" s="1"/>
      <c r="F247" s="1"/>
      <c r="G247" s="1"/>
      <c r="H247" s="1"/>
      <c r="I247" s="1"/>
      <c r="J247" s="1"/>
    </row>
    <row r="248" spans="1:10" ht="20.100000000000001" customHeight="1">
      <c r="A248" s="418" t="s">
        <v>1079</v>
      </c>
      <c r="B248" s="407">
        <v>18739</v>
      </c>
      <c r="C248" s="1"/>
      <c r="D248" s="1"/>
      <c r="E248" s="1"/>
      <c r="F248" s="1"/>
      <c r="G248" s="1"/>
      <c r="H248" s="1"/>
      <c r="I248" s="1"/>
      <c r="J248" s="1"/>
    </row>
    <row r="249" spans="1:10" ht="20.100000000000001" customHeight="1">
      <c r="A249" s="418" t="s">
        <v>1080</v>
      </c>
      <c r="B249" s="407">
        <v>556</v>
      </c>
      <c r="C249" s="1"/>
      <c r="D249" s="1"/>
      <c r="E249" s="1"/>
      <c r="F249" s="1"/>
      <c r="G249" s="1"/>
      <c r="H249" s="1"/>
      <c r="I249" s="1"/>
      <c r="J249" s="1"/>
    </row>
    <row r="250" spans="1:10" ht="20.100000000000001" customHeight="1">
      <c r="A250" s="417" t="s">
        <v>1081</v>
      </c>
      <c r="B250" s="407">
        <v>56736</v>
      </c>
      <c r="C250" s="1"/>
      <c r="D250" s="1"/>
      <c r="E250" s="1"/>
      <c r="F250" s="1"/>
      <c r="G250" s="1"/>
      <c r="H250" s="1"/>
      <c r="I250" s="1"/>
      <c r="J250" s="1"/>
    </row>
    <row r="251" spans="1:10" ht="20.100000000000001" customHeight="1">
      <c r="A251" s="418" t="s">
        <v>1082</v>
      </c>
      <c r="B251" s="407">
        <v>163</v>
      </c>
      <c r="C251" s="1"/>
      <c r="D251" s="1"/>
      <c r="E251" s="1"/>
      <c r="F251" s="1"/>
      <c r="G251" s="1"/>
      <c r="H251" s="1"/>
      <c r="I251" s="1"/>
      <c r="J251" s="1"/>
    </row>
    <row r="252" spans="1:10" ht="20.100000000000001" customHeight="1">
      <c r="A252" s="418" t="s">
        <v>1083</v>
      </c>
      <c r="B252" s="407">
        <v>17</v>
      </c>
      <c r="C252" s="1"/>
      <c r="D252" s="1"/>
      <c r="E252" s="1"/>
      <c r="F252" s="1"/>
      <c r="G252" s="1"/>
      <c r="H252" s="1"/>
      <c r="I252" s="1"/>
      <c r="J252" s="1"/>
    </row>
    <row r="253" spans="1:10" ht="20.100000000000001" customHeight="1">
      <c r="A253" s="418" t="s">
        <v>1084</v>
      </c>
      <c r="B253" s="407">
        <v>991</v>
      </c>
      <c r="C253" s="1"/>
      <c r="D253" s="1"/>
      <c r="E253" s="1"/>
      <c r="F253" s="1"/>
      <c r="G253" s="1"/>
      <c r="H253" s="1"/>
      <c r="I253" s="1"/>
      <c r="J253" s="1"/>
    </row>
    <row r="254" spans="1:10" ht="20.100000000000001" customHeight="1">
      <c r="A254" s="418" t="s">
        <v>1085</v>
      </c>
      <c r="B254" s="407">
        <v>23428</v>
      </c>
      <c r="C254" s="1"/>
      <c r="D254" s="1"/>
      <c r="E254" s="1"/>
      <c r="F254" s="1"/>
      <c r="G254" s="1"/>
      <c r="H254" s="1"/>
      <c r="I254" s="1"/>
      <c r="J254" s="1"/>
    </row>
    <row r="255" spans="1:10" ht="20.100000000000001" customHeight="1">
      <c r="A255" s="418" t="s">
        <v>1086</v>
      </c>
      <c r="B255" s="407">
        <v>11668</v>
      </c>
      <c r="C255" s="1"/>
      <c r="D255" s="1"/>
      <c r="E255" s="1"/>
      <c r="F255" s="1"/>
      <c r="G255" s="1"/>
      <c r="H255" s="1"/>
      <c r="I255" s="1"/>
      <c r="J255" s="1"/>
    </row>
    <row r="256" spans="1:10" ht="20.100000000000001" customHeight="1">
      <c r="A256" s="418" t="s">
        <v>1087</v>
      </c>
      <c r="B256" s="407">
        <v>20469</v>
      </c>
      <c r="C256" s="1"/>
      <c r="D256" s="1"/>
      <c r="E256" s="1"/>
      <c r="F256" s="1"/>
      <c r="G256" s="1"/>
      <c r="H256" s="1"/>
      <c r="I256" s="1"/>
      <c r="J256" s="1"/>
    </row>
    <row r="257" spans="1:10" ht="20.100000000000001" customHeight="1">
      <c r="A257" s="417" t="s">
        <v>1088</v>
      </c>
      <c r="B257" s="407">
        <v>11482</v>
      </c>
      <c r="C257" s="1"/>
      <c r="D257" s="1"/>
      <c r="E257" s="1"/>
      <c r="F257" s="1"/>
      <c r="G257" s="1"/>
      <c r="H257" s="1"/>
      <c r="I257" s="1"/>
      <c r="J257" s="1"/>
    </row>
    <row r="258" spans="1:10" ht="20.100000000000001" customHeight="1">
      <c r="A258" s="418" t="s">
        <v>1089</v>
      </c>
      <c r="B258" s="407">
        <v>100</v>
      </c>
      <c r="C258" s="1"/>
      <c r="D258" s="1"/>
      <c r="E258" s="1"/>
      <c r="F258" s="1"/>
      <c r="G258" s="1"/>
      <c r="H258" s="1"/>
      <c r="I258" s="1"/>
      <c r="J258" s="1"/>
    </row>
    <row r="259" spans="1:10" ht="20.100000000000001" customHeight="1">
      <c r="A259" s="418" t="s">
        <v>1090</v>
      </c>
      <c r="B259" s="407">
        <v>945</v>
      </c>
      <c r="C259" s="1"/>
      <c r="D259" s="1"/>
      <c r="E259" s="1"/>
      <c r="F259" s="1"/>
      <c r="G259" s="1"/>
      <c r="H259" s="1"/>
      <c r="I259" s="1"/>
      <c r="J259" s="1"/>
    </row>
    <row r="260" spans="1:10" ht="20.100000000000001" customHeight="1">
      <c r="A260" s="418" t="s">
        <v>1091</v>
      </c>
      <c r="B260" s="407">
        <v>6638</v>
      </c>
      <c r="C260" s="1"/>
      <c r="D260" s="1"/>
      <c r="E260" s="1"/>
      <c r="F260" s="1"/>
      <c r="G260" s="1"/>
      <c r="H260" s="1"/>
      <c r="I260" s="1"/>
      <c r="J260" s="1"/>
    </row>
    <row r="261" spans="1:10" ht="20.100000000000001" customHeight="1">
      <c r="A261" s="418" t="s">
        <v>1092</v>
      </c>
      <c r="B261" s="407">
        <v>60</v>
      </c>
      <c r="C261" s="1"/>
      <c r="D261" s="1"/>
      <c r="E261" s="1"/>
      <c r="F261" s="1"/>
      <c r="G261" s="1"/>
      <c r="H261" s="1"/>
      <c r="I261" s="1"/>
      <c r="J261" s="1"/>
    </row>
    <row r="262" spans="1:10" ht="20.100000000000001" customHeight="1">
      <c r="A262" s="418" t="s">
        <v>1093</v>
      </c>
      <c r="B262" s="407">
        <v>1277</v>
      </c>
      <c r="C262" s="1"/>
      <c r="D262" s="1"/>
      <c r="E262" s="1"/>
      <c r="F262" s="1"/>
      <c r="G262" s="1"/>
      <c r="H262" s="1"/>
      <c r="I262" s="1"/>
      <c r="J262" s="1"/>
    </row>
    <row r="263" spans="1:10" ht="20.100000000000001" customHeight="1">
      <c r="A263" s="418" t="s">
        <v>1094</v>
      </c>
      <c r="B263" s="407">
        <v>2462</v>
      </c>
      <c r="C263" s="1"/>
      <c r="D263" s="1"/>
      <c r="E263" s="1"/>
      <c r="F263" s="1"/>
      <c r="G263" s="1"/>
      <c r="H263" s="1"/>
      <c r="I263" s="1"/>
      <c r="J263" s="1"/>
    </row>
    <row r="264" spans="1:10" ht="20.100000000000001" customHeight="1">
      <c r="A264" s="417" t="s">
        <v>1095</v>
      </c>
      <c r="B264" s="407">
        <v>4417</v>
      </c>
      <c r="C264" s="1"/>
      <c r="D264" s="1"/>
      <c r="E264" s="1"/>
      <c r="F264" s="1"/>
      <c r="G264" s="1"/>
      <c r="H264" s="1"/>
      <c r="I264" s="1"/>
      <c r="J264" s="1"/>
    </row>
    <row r="265" spans="1:10" ht="20.100000000000001" customHeight="1">
      <c r="A265" s="418" t="s">
        <v>1096</v>
      </c>
      <c r="B265" s="407">
        <v>270</v>
      </c>
      <c r="C265" s="1"/>
      <c r="D265" s="1"/>
      <c r="E265" s="1"/>
      <c r="F265" s="1"/>
      <c r="G265" s="1"/>
      <c r="H265" s="1"/>
      <c r="I265" s="1"/>
      <c r="J265" s="1"/>
    </row>
    <row r="266" spans="1:10" ht="20.100000000000001" customHeight="1">
      <c r="A266" s="418" t="s">
        <v>1097</v>
      </c>
      <c r="B266" s="407">
        <v>935</v>
      </c>
      <c r="C266" s="1"/>
      <c r="D266" s="1"/>
      <c r="E266" s="1"/>
      <c r="F266" s="1"/>
      <c r="G266" s="1"/>
      <c r="H266" s="1"/>
      <c r="I266" s="1"/>
      <c r="J266" s="1"/>
    </row>
    <row r="267" spans="1:10" ht="20.100000000000001" customHeight="1">
      <c r="A267" s="418" t="s">
        <v>1098</v>
      </c>
      <c r="B267" s="407">
        <v>729</v>
      </c>
      <c r="C267" s="1"/>
      <c r="D267" s="1"/>
      <c r="E267" s="1"/>
      <c r="F267" s="1"/>
      <c r="G267" s="1"/>
      <c r="H267" s="1"/>
      <c r="I267" s="1"/>
      <c r="J267" s="1"/>
    </row>
    <row r="268" spans="1:10" ht="20.100000000000001" customHeight="1">
      <c r="A268" s="418" t="s">
        <v>1099</v>
      </c>
      <c r="B268" s="407">
        <v>1162</v>
      </c>
      <c r="C268" s="1"/>
      <c r="D268" s="1"/>
      <c r="E268" s="1"/>
      <c r="F268" s="1"/>
      <c r="G268" s="1"/>
      <c r="H268" s="1"/>
      <c r="I268" s="1"/>
      <c r="J268" s="1"/>
    </row>
    <row r="269" spans="1:10" ht="20.100000000000001" customHeight="1">
      <c r="A269" s="418" t="s">
        <v>1100</v>
      </c>
      <c r="B269" s="407">
        <v>126</v>
      </c>
      <c r="C269" s="1"/>
      <c r="D269" s="1"/>
      <c r="E269" s="1"/>
      <c r="F269" s="1"/>
      <c r="G269" s="1"/>
      <c r="H269" s="1"/>
      <c r="I269" s="1"/>
      <c r="J269" s="1"/>
    </row>
    <row r="270" spans="1:10" ht="20.100000000000001" customHeight="1">
      <c r="A270" s="418" t="s">
        <v>1101</v>
      </c>
      <c r="B270" s="407">
        <v>70</v>
      </c>
      <c r="C270" s="1"/>
      <c r="D270" s="1"/>
      <c r="E270" s="1"/>
      <c r="F270" s="1"/>
      <c r="G270" s="1"/>
      <c r="H270" s="1"/>
      <c r="I270" s="1"/>
      <c r="J270" s="1"/>
    </row>
    <row r="271" spans="1:10" ht="20.100000000000001" customHeight="1">
      <c r="A271" s="418" t="s">
        <v>1102</v>
      </c>
      <c r="B271" s="407">
        <v>1125</v>
      </c>
      <c r="C271" s="1"/>
      <c r="D271" s="1"/>
      <c r="E271" s="1"/>
      <c r="F271" s="1"/>
      <c r="G271" s="1"/>
      <c r="H271" s="1"/>
      <c r="I271" s="1"/>
      <c r="J271" s="1"/>
    </row>
    <row r="272" spans="1:10" ht="20.100000000000001" customHeight="1">
      <c r="A272" s="417" t="s">
        <v>1103</v>
      </c>
      <c r="B272" s="407">
        <v>7603</v>
      </c>
      <c r="C272" s="1"/>
      <c r="D272" s="1"/>
      <c r="E272" s="1"/>
      <c r="F272" s="1"/>
      <c r="G272" s="1"/>
      <c r="H272" s="1"/>
      <c r="I272" s="1"/>
      <c r="J272" s="1"/>
    </row>
    <row r="273" spans="1:10" ht="20.100000000000001" customHeight="1">
      <c r="A273" s="418" t="s">
        <v>1104</v>
      </c>
      <c r="B273" s="407">
        <v>1633</v>
      </c>
      <c r="C273" s="1"/>
      <c r="D273" s="1"/>
      <c r="E273" s="1"/>
      <c r="F273" s="1"/>
      <c r="G273" s="1"/>
      <c r="H273" s="1"/>
      <c r="I273" s="1"/>
      <c r="J273" s="1"/>
    </row>
    <row r="274" spans="1:10" ht="20.100000000000001" customHeight="1">
      <c r="A274" s="418" t="s">
        <v>1105</v>
      </c>
      <c r="B274" s="407">
        <v>4312</v>
      </c>
      <c r="C274" s="1"/>
      <c r="D274" s="1"/>
      <c r="E274" s="1"/>
      <c r="F274" s="1"/>
      <c r="G274" s="1"/>
      <c r="H274" s="1"/>
      <c r="I274" s="1"/>
      <c r="J274" s="1"/>
    </row>
    <row r="275" spans="1:10" ht="20.100000000000001" customHeight="1">
      <c r="A275" s="418" t="s">
        <v>1106</v>
      </c>
      <c r="B275" s="407">
        <v>368</v>
      </c>
      <c r="C275" s="1"/>
      <c r="D275" s="1"/>
      <c r="E275" s="1"/>
      <c r="F275" s="1"/>
      <c r="G275" s="1"/>
      <c r="H275" s="1"/>
      <c r="I275" s="1"/>
      <c r="J275" s="1"/>
    </row>
    <row r="276" spans="1:10" ht="20.100000000000001" customHeight="1">
      <c r="A276" s="418" t="s">
        <v>1107</v>
      </c>
      <c r="B276" s="407">
        <v>10</v>
      </c>
      <c r="C276" s="1"/>
      <c r="D276" s="1"/>
      <c r="E276" s="1"/>
      <c r="F276" s="1"/>
      <c r="G276" s="1"/>
      <c r="H276" s="1"/>
      <c r="I276" s="1"/>
      <c r="J276" s="1"/>
    </row>
    <row r="277" spans="1:10" ht="20.100000000000001" customHeight="1">
      <c r="A277" s="418" t="s">
        <v>1108</v>
      </c>
      <c r="B277" s="407">
        <v>1114</v>
      </c>
      <c r="C277" s="1"/>
      <c r="D277" s="1"/>
      <c r="E277" s="1"/>
      <c r="F277" s="1"/>
      <c r="G277" s="1"/>
      <c r="H277" s="1"/>
      <c r="I277" s="1"/>
      <c r="J277" s="1"/>
    </row>
    <row r="278" spans="1:10" ht="20.100000000000001" customHeight="1">
      <c r="A278" s="418" t="s">
        <v>1109</v>
      </c>
      <c r="B278" s="407">
        <v>166</v>
      </c>
      <c r="C278" s="1"/>
      <c r="D278" s="1"/>
      <c r="E278" s="1"/>
      <c r="F278" s="1"/>
      <c r="G278" s="1"/>
      <c r="H278" s="1"/>
      <c r="I278" s="1"/>
      <c r="J278" s="1"/>
    </row>
    <row r="279" spans="1:10" ht="20.100000000000001" customHeight="1">
      <c r="A279" s="417" t="s">
        <v>1110</v>
      </c>
      <c r="B279" s="407">
        <v>2270</v>
      </c>
      <c r="C279" s="1"/>
      <c r="D279" s="1"/>
      <c r="E279" s="1"/>
      <c r="F279" s="1"/>
      <c r="G279" s="1"/>
      <c r="H279" s="1"/>
      <c r="I279" s="1"/>
      <c r="J279" s="1"/>
    </row>
    <row r="280" spans="1:10" ht="20.100000000000001" customHeight="1">
      <c r="A280" s="418" t="s">
        <v>1111</v>
      </c>
      <c r="B280" s="407">
        <v>115</v>
      </c>
      <c r="C280" s="1"/>
      <c r="D280" s="1"/>
      <c r="E280" s="1"/>
      <c r="F280" s="1"/>
      <c r="G280" s="1"/>
      <c r="H280" s="1"/>
      <c r="I280" s="1"/>
      <c r="J280" s="1"/>
    </row>
    <row r="281" spans="1:10" ht="20.100000000000001" customHeight="1">
      <c r="A281" s="418" t="s">
        <v>1112</v>
      </c>
      <c r="B281" s="407">
        <v>1019</v>
      </c>
      <c r="C281" s="1"/>
      <c r="D281" s="1"/>
      <c r="E281" s="1"/>
      <c r="F281" s="1"/>
      <c r="G281" s="1"/>
      <c r="H281" s="1"/>
      <c r="I281" s="1"/>
      <c r="J281" s="1"/>
    </row>
    <row r="282" spans="1:10" ht="20.100000000000001" customHeight="1">
      <c r="A282" s="418" t="s">
        <v>1113</v>
      </c>
      <c r="B282" s="407">
        <v>448</v>
      </c>
      <c r="C282" s="1"/>
      <c r="D282" s="1"/>
      <c r="E282" s="1"/>
      <c r="F282" s="1"/>
      <c r="G282" s="1"/>
      <c r="H282" s="1"/>
      <c r="I282" s="1"/>
      <c r="J282" s="1"/>
    </row>
    <row r="283" spans="1:10" ht="20.100000000000001" customHeight="1">
      <c r="A283" s="418" t="s">
        <v>1114</v>
      </c>
      <c r="B283" s="407">
        <v>38</v>
      </c>
      <c r="C283" s="1"/>
      <c r="D283" s="1"/>
      <c r="E283" s="1"/>
      <c r="F283" s="1"/>
      <c r="G283" s="1"/>
      <c r="H283" s="1"/>
      <c r="I283" s="1"/>
      <c r="J283" s="1"/>
    </row>
    <row r="284" spans="1:10" ht="20.100000000000001" customHeight="1">
      <c r="A284" s="418" t="s">
        <v>1115</v>
      </c>
      <c r="B284" s="407">
        <v>559</v>
      </c>
      <c r="C284" s="1"/>
      <c r="D284" s="1"/>
      <c r="E284" s="1"/>
      <c r="F284" s="1"/>
      <c r="G284" s="1"/>
      <c r="H284" s="1"/>
      <c r="I284" s="1"/>
      <c r="J284" s="1"/>
    </row>
    <row r="285" spans="1:10" ht="20.100000000000001" customHeight="1">
      <c r="A285" s="418" t="s">
        <v>1116</v>
      </c>
      <c r="B285" s="407">
        <v>91</v>
      </c>
      <c r="C285" s="1"/>
      <c r="D285" s="1"/>
      <c r="E285" s="1"/>
      <c r="F285" s="1"/>
      <c r="G285" s="1"/>
      <c r="H285" s="1"/>
      <c r="I285" s="1"/>
      <c r="J285" s="1"/>
    </row>
    <row r="286" spans="1:10" ht="20.100000000000001" customHeight="1">
      <c r="A286" s="417" t="s">
        <v>1117</v>
      </c>
      <c r="B286" s="407">
        <v>2039</v>
      </c>
      <c r="C286" s="1"/>
      <c r="D286" s="1"/>
      <c r="E286" s="1"/>
      <c r="F286" s="1"/>
      <c r="G286" s="1"/>
      <c r="H286" s="1"/>
      <c r="I286" s="1"/>
      <c r="J286" s="1"/>
    </row>
    <row r="287" spans="1:10" ht="20.100000000000001" customHeight="1">
      <c r="A287" s="418" t="s">
        <v>908</v>
      </c>
      <c r="B287" s="407">
        <v>214</v>
      </c>
      <c r="C287" s="1"/>
      <c r="D287" s="1"/>
      <c r="E287" s="1"/>
      <c r="F287" s="1"/>
      <c r="G287" s="1"/>
      <c r="H287" s="1"/>
      <c r="I287" s="1"/>
      <c r="J287" s="1"/>
    </row>
    <row r="288" spans="1:10" ht="20.100000000000001" customHeight="1">
      <c r="A288" s="418" t="s">
        <v>1118</v>
      </c>
      <c r="B288" s="407">
        <v>348</v>
      </c>
      <c r="C288" s="1"/>
      <c r="D288" s="1"/>
      <c r="E288" s="1"/>
      <c r="F288" s="1"/>
      <c r="G288" s="1"/>
      <c r="H288" s="1"/>
      <c r="I288" s="1"/>
      <c r="J288" s="1"/>
    </row>
    <row r="289" spans="1:10" ht="20.100000000000001" customHeight="1">
      <c r="A289" s="418" t="s">
        <v>1119</v>
      </c>
      <c r="B289" s="407">
        <v>63</v>
      </c>
      <c r="C289" s="1"/>
      <c r="D289" s="1"/>
      <c r="E289" s="1"/>
      <c r="F289" s="1"/>
      <c r="G289" s="1"/>
      <c r="H289" s="1"/>
      <c r="I289" s="1"/>
      <c r="J289" s="1"/>
    </row>
    <row r="290" spans="1:10" ht="20.100000000000001" customHeight="1">
      <c r="A290" s="418" t="s">
        <v>1120</v>
      </c>
      <c r="B290" s="407">
        <v>1</v>
      </c>
      <c r="C290" s="1"/>
      <c r="D290" s="1"/>
      <c r="E290" s="1"/>
      <c r="F290" s="1"/>
      <c r="G290" s="1"/>
      <c r="H290" s="1"/>
      <c r="I290" s="1"/>
      <c r="J290" s="1"/>
    </row>
    <row r="291" spans="1:10" ht="20.100000000000001" customHeight="1">
      <c r="A291" s="418" t="s">
        <v>1121</v>
      </c>
      <c r="B291" s="407">
        <v>381</v>
      </c>
      <c r="C291" s="1"/>
      <c r="D291" s="1"/>
      <c r="E291" s="1"/>
      <c r="F291" s="1"/>
      <c r="G291" s="1"/>
      <c r="H291" s="1"/>
      <c r="I291" s="1"/>
      <c r="J291" s="1"/>
    </row>
    <row r="292" spans="1:10" ht="20.100000000000001" customHeight="1">
      <c r="A292" s="418" t="s">
        <v>1122</v>
      </c>
      <c r="B292" s="407">
        <v>1032</v>
      </c>
      <c r="C292" s="1"/>
      <c r="D292" s="1"/>
      <c r="E292" s="1"/>
      <c r="F292" s="1"/>
      <c r="G292" s="1"/>
      <c r="H292" s="1"/>
      <c r="I292" s="1"/>
      <c r="J292" s="1"/>
    </row>
    <row r="293" spans="1:10" ht="20.100000000000001" customHeight="1">
      <c r="A293" s="417" t="s">
        <v>1123</v>
      </c>
      <c r="B293" s="407">
        <v>161</v>
      </c>
      <c r="C293" s="1"/>
      <c r="D293" s="1"/>
      <c r="E293" s="1"/>
      <c r="F293" s="1"/>
      <c r="G293" s="1"/>
      <c r="H293" s="1"/>
      <c r="I293" s="1"/>
      <c r="J293" s="1"/>
    </row>
    <row r="294" spans="1:10" ht="20.100000000000001" customHeight="1">
      <c r="A294" s="418" t="s">
        <v>908</v>
      </c>
      <c r="B294" s="407">
        <v>111</v>
      </c>
      <c r="C294" s="1"/>
      <c r="D294" s="1"/>
      <c r="E294" s="1"/>
      <c r="F294" s="1"/>
      <c r="G294" s="1"/>
      <c r="H294" s="1"/>
      <c r="I294" s="1"/>
      <c r="J294" s="1"/>
    </row>
    <row r="295" spans="1:10" ht="20.100000000000001" customHeight="1">
      <c r="A295" s="418" t="s">
        <v>1124</v>
      </c>
      <c r="B295" s="407">
        <v>50</v>
      </c>
      <c r="C295" s="1"/>
      <c r="D295" s="1"/>
      <c r="E295" s="1"/>
      <c r="F295" s="1"/>
      <c r="G295" s="1"/>
      <c r="H295" s="1"/>
      <c r="I295" s="1"/>
      <c r="J295" s="1"/>
    </row>
    <row r="296" spans="1:10" ht="20.100000000000001" customHeight="1">
      <c r="A296" s="417" t="s">
        <v>1125</v>
      </c>
      <c r="B296" s="407">
        <v>1272</v>
      </c>
      <c r="C296" s="1"/>
      <c r="D296" s="1"/>
      <c r="E296" s="1"/>
      <c r="F296" s="1"/>
      <c r="G296" s="1"/>
      <c r="H296" s="1"/>
      <c r="I296" s="1"/>
      <c r="J296" s="1"/>
    </row>
    <row r="297" spans="1:10" ht="20.100000000000001" customHeight="1">
      <c r="A297" s="418" t="s">
        <v>1126</v>
      </c>
      <c r="B297" s="407">
        <v>1192</v>
      </c>
      <c r="C297" s="1"/>
      <c r="D297" s="1"/>
      <c r="E297" s="1"/>
      <c r="F297" s="1"/>
      <c r="G297" s="1"/>
      <c r="H297" s="1"/>
      <c r="I297" s="1"/>
      <c r="J297" s="1"/>
    </row>
    <row r="298" spans="1:10" ht="20.100000000000001" customHeight="1">
      <c r="A298" s="418" t="s">
        <v>1127</v>
      </c>
      <c r="B298" s="407">
        <v>80</v>
      </c>
      <c r="C298" s="1"/>
      <c r="D298" s="1"/>
      <c r="E298" s="1"/>
      <c r="F298" s="1"/>
      <c r="G298" s="1"/>
      <c r="H298" s="1"/>
      <c r="I298" s="1"/>
      <c r="J298" s="1"/>
    </row>
    <row r="299" spans="1:10" ht="20.100000000000001" customHeight="1">
      <c r="A299" s="417" t="s">
        <v>1128</v>
      </c>
      <c r="B299" s="407">
        <v>227</v>
      </c>
      <c r="C299" s="1"/>
      <c r="D299" s="1"/>
      <c r="E299" s="1"/>
      <c r="F299" s="1"/>
      <c r="G299" s="1"/>
      <c r="H299" s="1"/>
      <c r="I299" s="1"/>
      <c r="J299" s="1"/>
    </row>
    <row r="300" spans="1:10" ht="20.100000000000001" customHeight="1">
      <c r="A300" s="418" t="s">
        <v>1129</v>
      </c>
      <c r="B300" s="407">
        <v>185</v>
      </c>
      <c r="C300" s="1"/>
      <c r="D300" s="1"/>
      <c r="E300" s="1"/>
      <c r="F300" s="1"/>
      <c r="G300" s="1"/>
      <c r="H300" s="1"/>
      <c r="I300" s="1"/>
      <c r="J300" s="1"/>
    </row>
    <row r="301" spans="1:10" ht="20.100000000000001" customHeight="1">
      <c r="A301" s="418" t="s">
        <v>1130</v>
      </c>
      <c r="B301" s="407">
        <v>42</v>
      </c>
      <c r="C301" s="1"/>
      <c r="D301" s="1"/>
      <c r="E301" s="1"/>
      <c r="F301" s="1"/>
      <c r="G301" s="1"/>
      <c r="H301" s="1"/>
      <c r="I301" s="1"/>
      <c r="J301" s="1"/>
    </row>
    <row r="302" spans="1:10" ht="20.100000000000001" customHeight="1">
      <c r="A302" s="417" t="s">
        <v>1131</v>
      </c>
      <c r="B302" s="407">
        <v>310</v>
      </c>
      <c r="C302" s="1"/>
      <c r="D302" s="1"/>
      <c r="E302" s="1"/>
      <c r="F302" s="1"/>
      <c r="G302" s="1"/>
      <c r="H302" s="1"/>
      <c r="I302" s="1"/>
      <c r="J302" s="1"/>
    </row>
    <row r="303" spans="1:10" ht="20.100000000000001" customHeight="1">
      <c r="A303" s="418" t="s">
        <v>1132</v>
      </c>
      <c r="B303" s="407">
        <v>175</v>
      </c>
      <c r="C303" s="1"/>
      <c r="D303" s="1"/>
      <c r="E303" s="1"/>
      <c r="F303" s="1"/>
      <c r="G303" s="1"/>
      <c r="H303" s="1"/>
      <c r="I303" s="1"/>
      <c r="J303" s="1"/>
    </row>
    <row r="304" spans="1:10" ht="20.100000000000001" customHeight="1">
      <c r="A304" s="418" t="s">
        <v>1133</v>
      </c>
      <c r="B304" s="407">
        <v>135</v>
      </c>
      <c r="C304" s="1"/>
      <c r="D304" s="1"/>
      <c r="E304" s="1"/>
      <c r="F304" s="1"/>
      <c r="G304" s="1"/>
      <c r="H304" s="1"/>
      <c r="I304" s="1"/>
      <c r="J304" s="1"/>
    </row>
    <row r="305" spans="1:10" ht="20.100000000000001" customHeight="1">
      <c r="A305" s="417" t="s">
        <v>1134</v>
      </c>
      <c r="B305" s="407">
        <v>59</v>
      </c>
      <c r="C305" s="1"/>
      <c r="D305" s="1"/>
      <c r="E305" s="1"/>
      <c r="F305" s="1"/>
      <c r="G305" s="1"/>
      <c r="H305" s="1"/>
      <c r="I305" s="1"/>
      <c r="J305" s="1"/>
    </row>
    <row r="306" spans="1:10" ht="20.100000000000001" customHeight="1">
      <c r="A306" s="418" t="s">
        <v>1135</v>
      </c>
      <c r="B306" s="407">
        <v>59</v>
      </c>
      <c r="C306" s="1"/>
      <c r="D306" s="1"/>
      <c r="E306" s="1"/>
      <c r="F306" s="1"/>
      <c r="G306" s="1"/>
      <c r="H306" s="1"/>
      <c r="I306" s="1"/>
      <c r="J306" s="1"/>
    </row>
    <row r="307" spans="1:10" ht="20.100000000000001" customHeight="1">
      <c r="A307" s="417" t="s">
        <v>1136</v>
      </c>
      <c r="B307" s="407">
        <v>1380</v>
      </c>
      <c r="C307" s="1"/>
      <c r="D307" s="1"/>
      <c r="E307" s="1"/>
      <c r="F307" s="1"/>
      <c r="G307" s="1"/>
      <c r="H307" s="1"/>
      <c r="I307" s="1"/>
      <c r="J307" s="1"/>
    </row>
    <row r="308" spans="1:10" ht="20.100000000000001" customHeight="1">
      <c r="A308" s="418" t="s">
        <v>908</v>
      </c>
      <c r="B308" s="407">
        <v>201</v>
      </c>
      <c r="C308" s="1"/>
      <c r="D308" s="1"/>
      <c r="E308" s="1"/>
      <c r="F308" s="1"/>
      <c r="G308" s="1"/>
      <c r="H308" s="1"/>
      <c r="I308" s="1"/>
      <c r="J308" s="1"/>
    </row>
    <row r="309" spans="1:10" ht="20.100000000000001" customHeight="1">
      <c r="A309" s="418" t="s">
        <v>909</v>
      </c>
      <c r="B309" s="407">
        <v>44</v>
      </c>
      <c r="C309" s="1"/>
      <c r="D309" s="1"/>
      <c r="E309" s="1"/>
      <c r="F309" s="1"/>
      <c r="G309" s="1"/>
      <c r="H309" s="1"/>
      <c r="I309" s="1"/>
      <c r="J309" s="1"/>
    </row>
    <row r="310" spans="1:10" ht="20.100000000000001" customHeight="1">
      <c r="A310" s="418" t="s">
        <v>1137</v>
      </c>
      <c r="B310" s="407">
        <v>296</v>
      </c>
      <c r="C310" s="1"/>
      <c r="D310" s="1"/>
      <c r="E310" s="1"/>
      <c r="F310" s="1"/>
      <c r="G310" s="1"/>
      <c r="H310" s="1"/>
      <c r="I310" s="1"/>
      <c r="J310" s="1"/>
    </row>
    <row r="311" spans="1:10" ht="20.100000000000001" customHeight="1">
      <c r="A311" s="418" t="s">
        <v>915</v>
      </c>
      <c r="B311" s="407">
        <v>652</v>
      </c>
      <c r="C311" s="1"/>
      <c r="D311" s="1"/>
      <c r="E311" s="1"/>
      <c r="F311" s="1"/>
      <c r="G311" s="1"/>
      <c r="H311" s="1"/>
      <c r="I311" s="1"/>
      <c r="J311" s="1"/>
    </row>
    <row r="312" spans="1:10" ht="20.100000000000001" customHeight="1">
      <c r="A312" s="418" t="s">
        <v>1138</v>
      </c>
      <c r="B312" s="407">
        <v>187</v>
      </c>
      <c r="C312" s="1"/>
      <c r="D312" s="1"/>
      <c r="E312" s="1"/>
      <c r="F312" s="1"/>
      <c r="G312" s="1"/>
      <c r="H312" s="1"/>
      <c r="I312" s="1"/>
      <c r="J312" s="1"/>
    </row>
    <row r="313" spans="1:10" ht="20.100000000000001" customHeight="1">
      <c r="A313" s="417" t="s">
        <v>1139</v>
      </c>
      <c r="B313" s="407">
        <v>495</v>
      </c>
      <c r="C313" s="1"/>
      <c r="D313" s="1"/>
      <c r="E313" s="1"/>
      <c r="F313" s="1"/>
      <c r="G313" s="1"/>
      <c r="H313" s="1"/>
      <c r="I313" s="1"/>
      <c r="J313" s="1"/>
    </row>
    <row r="314" spans="1:10" ht="20.100000000000001" customHeight="1">
      <c r="A314" s="418" t="s">
        <v>1140</v>
      </c>
      <c r="B314" s="407">
        <v>495</v>
      </c>
      <c r="C314" s="1"/>
      <c r="D314" s="1"/>
      <c r="E314" s="1"/>
      <c r="F314" s="1"/>
      <c r="G314" s="1"/>
      <c r="H314" s="1"/>
      <c r="I314" s="1"/>
      <c r="J314" s="1"/>
    </row>
    <row r="315" spans="1:10" ht="20.100000000000001" customHeight="1">
      <c r="A315" s="417" t="s">
        <v>1141</v>
      </c>
      <c r="B315" s="407">
        <v>133633</v>
      </c>
      <c r="C315" s="1"/>
      <c r="D315" s="1"/>
      <c r="E315" s="1"/>
      <c r="F315" s="1"/>
      <c r="G315" s="1"/>
      <c r="H315" s="1"/>
      <c r="I315" s="1"/>
      <c r="J315" s="1"/>
    </row>
    <row r="316" spans="1:10" ht="20.100000000000001" customHeight="1">
      <c r="A316" s="417" t="s">
        <v>1142</v>
      </c>
      <c r="B316" s="407">
        <v>1881</v>
      </c>
      <c r="C316" s="1"/>
      <c r="D316" s="1"/>
      <c r="E316" s="1"/>
      <c r="F316" s="1"/>
      <c r="G316" s="1"/>
      <c r="H316" s="1"/>
      <c r="I316" s="1"/>
      <c r="J316" s="1"/>
    </row>
    <row r="317" spans="1:10" ht="20.100000000000001" customHeight="1">
      <c r="A317" s="418" t="s">
        <v>908</v>
      </c>
      <c r="B317" s="407">
        <v>710</v>
      </c>
      <c r="C317" s="1"/>
      <c r="D317" s="1"/>
      <c r="E317" s="1"/>
      <c r="F317" s="1"/>
      <c r="G317" s="1"/>
      <c r="H317" s="1"/>
      <c r="I317" s="1"/>
      <c r="J317" s="1"/>
    </row>
    <row r="318" spans="1:10" ht="20.100000000000001" customHeight="1">
      <c r="A318" s="418" t="s">
        <v>909</v>
      </c>
      <c r="B318" s="407">
        <v>839</v>
      </c>
      <c r="C318" s="1"/>
      <c r="D318" s="1"/>
      <c r="E318" s="1"/>
      <c r="F318" s="1"/>
      <c r="G318" s="1"/>
      <c r="H318" s="1"/>
      <c r="I318" s="1"/>
      <c r="J318" s="1"/>
    </row>
    <row r="319" spans="1:10" ht="20.100000000000001" customHeight="1">
      <c r="A319" s="418" t="s">
        <v>1143</v>
      </c>
      <c r="B319" s="407">
        <v>332</v>
      </c>
      <c r="C319" s="1"/>
      <c r="D319" s="1"/>
      <c r="E319" s="1"/>
      <c r="F319" s="1"/>
      <c r="G319" s="1"/>
      <c r="H319" s="1"/>
      <c r="I319" s="1"/>
      <c r="J319" s="1"/>
    </row>
    <row r="320" spans="1:10" ht="20.100000000000001" customHeight="1">
      <c r="A320" s="417" t="s">
        <v>1144</v>
      </c>
      <c r="B320" s="407">
        <v>21386</v>
      </c>
      <c r="C320" s="1"/>
      <c r="D320" s="1"/>
      <c r="E320" s="1"/>
      <c r="F320" s="1"/>
      <c r="G320" s="1"/>
      <c r="H320" s="1"/>
      <c r="I320" s="1"/>
      <c r="J320" s="1"/>
    </row>
    <row r="321" spans="1:10" ht="20.100000000000001" customHeight="1">
      <c r="A321" s="418" t="s">
        <v>1145</v>
      </c>
      <c r="B321" s="407">
        <v>8523</v>
      </c>
      <c r="C321" s="1"/>
      <c r="D321" s="1"/>
      <c r="E321" s="1"/>
      <c r="F321" s="1"/>
      <c r="G321" s="1"/>
      <c r="H321" s="1"/>
      <c r="I321" s="1"/>
      <c r="J321" s="1"/>
    </row>
    <row r="322" spans="1:10" ht="20.100000000000001" customHeight="1">
      <c r="A322" s="418" t="s">
        <v>1146</v>
      </c>
      <c r="B322" s="407">
        <v>12863</v>
      </c>
      <c r="C322" s="1"/>
      <c r="D322" s="1"/>
      <c r="E322" s="1"/>
      <c r="F322" s="1"/>
      <c r="G322" s="1"/>
      <c r="H322" s="1"/>
      <c r="I322" s="1"/>
      <c r="J322" s="1"/>
    </row>
    <row r="323" spans="1:10" ht="20.100000000000001" customHeight="1">
      <c r="A323" s="417" t="s">
        <v>1147</v>
      </c>
      <c r="B323" s="407">
        <v>9966</v>
      </c>
      <c r="C323" s="1"/>
      <c r="D323" s="1"/>
      <c r="E323" s="1"/>
      <c r="F323" s="1"/>
      <c r="G323" s="1"/>
      <c r="H323" s="1"/>
      <c r="I323" s="1"/>
      <c r="J323" s="1"/>
    </row>
    <row r="324" spans="1:10" ht="20.100000000000001" customHeight="1">
      <c r="A324" s="418" t="s">
        <v>1148</v>
      </c>
      <c r="B324" s="407">
        <v>3167</v>
      </c>
      <c r="C324" s="1"/>
      <c r="D324" s="1"/>
      <c r="E324" s="1"/>
      <c r="F324" s="1"/>
      <c r="G324" s="1"/>
      <c r="H324" s="1"/>
      <c r="I324" s="1"/>
      <c r="J324" s="1"/>
    </row>
    <row r="325" spans="1:10" ht="20.100000000000001" customHeight="1">
      <c r="A325" s="418" t="s">
        <v>1149</v>
      </c>
      <c r="B325" s="407">
        <v>3663</v>
      </c>
      <c r="C325" s="1"/>
      <c r="D325" s="1"/>
      <c r="E325" s="1"/>
      <c r="F325" s="1"/>
      <c r="G325" s="1"/>
      <c r="H325" s="1"/>
      <c r="I325" s="1"/>
      <c r="J325" s="1"/>
    </row>
    <row r="326" spans="1:10" ht="20.100000000000001" customHeight="1">
      <c r="A326" s="418" t="s">
        <v>1150</v>
      </c>
      <c r="B326" s="407">
        <v>3136</v>
      </c>
      <c r="C326" s="1"/>
      <c r="D326" s="1"/>
      <c r="E326" s="1"/>
      <c r="F326" s="1"/>
      <c r="G326" s="1"/>
      <c r="H326" s="1"/>
      <c r="I326" s="1"/>
      <c r="J326" s="1"/>
    </row>
    <row r="327" spans="1:10" ht="20.100000000000001" customHeight="1">
      <c r="A327" s="417" t="s">
        <v>1151</v>
      </c>
      <c r="B327" s="407">
        <v>64316</v>
      </c>
      <c r="C327" s="1"/>
      <c r="D327" s="1"/>
      <c r="E327" s="1"/>
      <c r="F327" s="1"/>
      <c r="G327" s="1"/>
      <c r="H327" s="1"/>
      <c r="I327" s="1"/>
      <c r="J327" s="1"/>
    </row>
    <row r="328" spans="1:10" ht="20.100000000000001" customHeight="1">
      <c r="A328" s="418" t="s">
        <v>1152</v>
      </c>
      <c r="B328" s="407">
        <v>2580</v>
      </c>
      <c r="C328" s="1"/>
      <c r="D328" s="1"/>
      <c r="E328" s="1"/>
      <c r="F328" s="1"/>
      <c r="G328" s="1"/>
      <c r="H328" s="1"/>
      <c r="I328" s="1"/>
      <c r="J328" s="1"/>
    </row>
    <row r="329" spans="1:10" ht="20.100000000000001" customHeight="1">
      <c r="A329" s="418" t="s">
        <v>1153</v>
      </c>
      <c r="B329" s="407">
        <v>1007</v>
      </c>
      <c r="C329" s="1"/>
      <c r="D329" s="1"/>
      <c r="E329" s="1"/>
      <c r="F329" s="1"/>
      <c r="G329" s="1"/>
      <c r="H329" s="1"/>
      <c r="I329" s="1"/>
      <c r="J329" s="1"/>
    </row>
    <row r="330" spans="1:10" ht="20.100000000000001" customHeight="1">
      <c r="A330" s="418" t="s">
        <v>1154</v>
      </c>
      <c r="B330" s="407">
        <v>1299</v>
      </c>
      <c r="C330" s="1"/>
      <c r="D330" s="1"/>
      <c r="E330" s="1"/>
      <c r="F330" s="1"/>
      <c r="G330" s="1"/>
      <c r="H330" s="1"/>
      <c r="I330" s="1"/>
      <c r="J330" s="1"/>
    </row>
    <row r="331" spans="1:10" ht="20.100000000000001" customHeight="1">
      <c r="A331" s="418" t="s">
        <v>1155</v>
      </c>
      <c r="B331" s="407">
        <v>12456</v>
      </c>
      <c r="C331" s="1"/>
      <c r="D331" s="1"/>
      <c r="E331" s="1"/>
      <c r="F331" s="1"/>
      <c r="G331" s="1"/>
      <c r="H331" s="1"/>
      <c r="I331" s="1"/>
      <c r="J331" s="1"/>
    </row>
    <row r="332" spans="1:10" ht="20.100000000000001" customHeight="1">
      <c r="A332" s="418" t="s">
        <v>1156</v>
      </c>
      <c r="B332" s="407">
        <v>1761</v>
      </c>
      <c r="C332" s="1"/>
      <c r="D332" s="1"/>
      <c r="E332" s="1"/>
      <c r="F332" s="1"/>
      <c r="G332" s="1"/>
      <c r="H332" s="1"/>
      <c r="I332" s="1"/>
      <c r="J332" s="1"/>
    </row>
    <row r="333" spans="1:10" ht="20.100000000000001" customHeight="1">
      <c r="A333" s="418" t="s">
        <v>1157</v>
      </c>
      <c r="B333" s="407">
        <v>44162</v>
      </c>
      <c r="C333" s="1"/>
      <c r="D333" s="1"/>
      <c r="E333" s="1"/>
      <c r="F333" s="1"/>
      <c r="G333" s="1"/>
      <c r="H333" s="1"/>
      <c r="I333" s="1"/>
      <c r="J333" s="1"/>
    </row>
    <row r="334" spans="1:10" ht="20.100000000000001" customHeight="1">
      <c r="A334" s="418" t="s">
        <v>1158</v>
      </c>
      <c r="B334" s="407">
        <v>1051</v>
      </c>
      <c r="C334" s="1"/>
      <c r="D334" s="1"/>
      <c r="E334" s="1"/>
      <c r="F334" s="1"/>
      <c r="G334" s="1"/>
      <c r="H334" s="1"/>
      <c r="I334" s="1"/>
      <c r="J334" s="1"/>
    </row>
    <row r="335" spans="1:10" ht="20.100000000000001" customHeight="1">
      <c r="A335" s="417" t="s">
        <v>1159</v>
      </c>
      <c r="B335" s="407">
        <v>128</v>
      </c>
      <c r="C335" s="1"/>
      <c r="D335" s="1"/>
      <c r="E335" s="1"/>
      <c r="F335" s="1"/>
      <c r="G335" s="1"/>
      <c r="H335" s="1"/>
      <c r="I335" s="1"/>
      <c r="J335" s="1"/>
    </row>
    <row r="336" spans="1:10" ht="20.100000000000001" customHeight="1">
      <c r="A336" s="418" t="s">
        <v>1160</v>
      </c>
      <c r="B336" s="407">
        <v>128</v>
      </c>
      <c r="C336" s="1"/>
      <c r="D336" s="1"/>
      <c r="E336" s="1"/>
      <c r="F336" s="1"/>
      <c r="G336" s="1"/>
      <c r="H336" s="1"/>
      <c r="I336" s="1"/>
      <c r="J336" s="1"/>
    </row>
    <row r="337" spans="1:10" ht="20.100000000000001" customHeight="1">
      <c r="A337" s="417" t="s">
        <v>1161</v>
      </c>
      <c r="B337" s="407">
        <v>3493</v>
      </c>
      <c r="C337" s="1"/>
      <c r="D337" s="1"/>
      <c r="E337" s="1"/>
      <c r="F337" s="1"/>
      <c r="G337" s="1"/>
      <c r="H337" s="1"/>
      <c r="I337" s="1"/>
      <c r="J337" s="1"/>
    </row>
    <row r="338" spans="1:10" ht="20.100000000000001" customHeight="1">
      <c r="A338" s="418" t="s">
        <v>1162</v>
      </c>
      <c r="B338" s="407">
        <v>99</v>
      </c>
      <c r="C338" s="1"/>
      <c r="D338" s="1"/>
      <c r="E338" s="1"/>
      <c r="F338" s="1"/>
      <c r="G338" s="1"/>
      <c r="H338" s="1"/>
      <c r="I338" s="1"/>
      <c r="J338" s="1"/>
    </row>
    <row r="339" spans="1:10" ht="20.100000000000001" customHeight="1">
      <c r="A339" s="418" t="s">
        <v>1163</v>
      </c>
      <c r="B339" s="407">
        <v>3069</v>
      </c>
      <c r="C339" s="1"/>
      <c r="D339" s="1"/>
      <c r="E339" s="1"/>
      <c r="F339" s="1"/>
      <c r="G339" s="1"/>
      <c r="H339" s="1"/>
      <c r="I339" s="1"/>
      <c r="J339" s="1"/>
    </row>
    <row r="340" spans="1:10" ht="20.100000000000001" customHeight="1">
      <c r="A340" s="418" t="s">
        <v>1164</v>
      </c>
      <c r="B340" s="407">
        <v>325</v>
      </c>
      <c r="C340" s="1"/>
      <c r="D340" s="1"/>
      <c r="E340" s="1"/>
      <c r="F340" s="1"/>
      <c r="G340" s="1"/>
      <c r="H340" s="1"/>
      <c r="I340" s="1"/>
      <c r="J340" s="1"/>
    </row>
    <row r="341" spans="1:10" ht="20.100000000000001" customHeight="1">
      <c r="A341" s="417" t="s">
        <v>1165</v>
      </c>
      <c r="B341" s="407">
        <v>18836</v>
      </c>
      <c r="C341" s="1"/>
      <c r="D341" s="1"/>
      <c r="E341" s="1"/>
      <c r="F341" s="1"/>
      <c r="G341" s="1"/>
      <c r="H341" s="1"/>
      <c r="I341" s="1"/>
      <c r="J341" s="1"/>
    </row>
    <row r="342" spans="1:10" ht="20.100000000000001" customHeight="1">
      <c r="A342" s="418" t="s">
        <v>1166</v>
      </c>
      <c r="B342" s="407">
        <v>5815</v>
      </c>
      <c r="C342" s="1"/>
      <c r="D342" s="1"/>
      <c r="E342" s="1"/>
      <c r="F342" s="1"/>
      <c r="G342" s="1"/>
      <c r="H342" s="1"/>
      <c r="I342" s="1"/>
      <c r="J342" s="1"/>
    </row>
    <row r="343" spans="1:10" ht="20.100000000000001" customHeight="1">
      <c r="A343" s="418" t="s">
        <v>1167</v>
      </c>
      <c r="B343" s="407">
        <v>13021</v>
      </c>
      <c r="C343" s="1"/>
      <c r="D343" s="1"/>
      <c r="E343" s="1"/>
      <c r="F343" s="1"/>
      <c r="G343" s="1"/>
      <c r="H343" s="1"/>
      <c r="I343" s="1"/>
      <c r="J343" s="1"/>
    </row>
    <row r="344" spans="1:10" ht="20.100000000000001" customHeight="1">
      <c r="A344" s="417" t="s">
        <v>1168</v>
      </c>
      <c r="B344" s="407">
        <v>6412</v>
      </c>
      <c r="C344" s="1"/>
      <c r="D344" s="1"/>
      <c r="E344" s="1"/>
      <c r="F344" s="1"/>
      <c r="G344" s="1"/>
      <c r="H344" s="1"/>
      <c r="I344" s="1"/>
      <c r="J344" s="1"/>
    </row>
    <row r="345" spans="1:10" ht="20.100000000000001" customHeight="1">
      <c r="A345" s="418" t="s">
        <v>1169</v>
      </c>
      <c r="B345" s="407">
        <v>6412</v>
      </c>
      <c r="C345" s="1"/>
      <c r="D345" s="1"/>
      <c r="E345" s="1"/>
      <c r="F345" s="1"/>
      <c r="G345" s="1"/>
      <c r="H345" s="1"/>
      <c r="I345" s="1"/>
      <c r="J345" s="1"/>
    </row>
    <row r="346" spans="1:10" ht="20.100000000000001" customHeight="1">
      <c r="A346" s="417" t="s">
        <v>1170</v>
      </c>
      <c r="B346" s="407">
        <v>4846</v>
      </c>
      <c r="C346" s="1"/>
      <c r="D346" s="1"/>
      <c r="E346" s="1"/>
      <c r="F346" s="1"/>
      <c r="G346" s="1"/>
      <c r="H346" s="1"/>
      <c r="I346" s="1"/>
      <c r="J346" s="1"/>
    </row>
    <row r="347" spans="1:10" ht="20.100000000000001" customHeight="1">
      <c r="A347" s="418" t="s">
        <v>1171</v>
      </c>
      <c r="B347" s="407">
        <v>4784</v>
      </c>
      <c r="C347" s="1"/>
      <c r="D347" s="1"/>
      <c r="E347" s="1"/>
      <c r="F347" s="1"/>
      <c r="G347" s="1"/>
      <c r="H347" s="1"/>
      <c r="I347" s="1"/>
      <c r="J347" s="1"/>
    </row>
    <row r="348" spans="1:10" ht="20.100000000000001" customHeight="1">
      <c r="A348" s="418" t="s">
        <v>1172</v>
      </c>
      <c r="B348" s="407">
        <v>62</v>
      </c>
      <c r="C348" s="1"/>
      <c r="D348" s="1"/>
      <c r="E348" s="1"/>
      <c r="F348" s="1"/>
      <c r="G348" s="1"/>
      <c r="H348" s="1"/>
      <c r="I348" s="1"/>
      <c r="J348" s="1"/>
    </row>
    <row r="349" spans="1:10" ht="20.100000000000001" customHeight="1">
      <c r="A349" s="417" t="s">
        <v>1173</v>
      </c>
      <c r="B349" s="407">
        <v>129</v>
      </c>
      <c r="C349" s="1"/>
      <c r="D349" s="1"/>
      <c r="E349" s="1"/>
      <c r="F349" s="1"/>
      <c r="G349" s="1"/>
      <c r="H349" s="1"/>
      <c r="I349" s="1"/>
      <c r="J349" s="1"/>
    </row>
    <row r="350" spans="1:10" ht="20.100000000000001" customHeight="1">
      <c r="A350" s="418" t="s">
        <v>1174</v>
      </c>
      <c r="B350" s="407">
        <v>129</v>
      </c>
      <c r="C350" s="1"/>
      <c r="D350" s="1"/>
      <c r="E350" s="1"/>
      <c r="F350" s="1"/>
      <c r="G350" s="1"/>
      <c r="H350" s="1"/>
      <c r="I350" s="1"/>
      <c r="J350" s="1"/>
    </row>
    <row r="351" spans="1:10" ht="20.100000000000001" customHeight="1">
      <c r="A351" s="417" t="s">
        <v>1175</v>
      </c>
      <c r="B351" s="407">
        <v>1611</v>
      </c>
      <c r="C351" s="1"/>
      <c r="D351" s="1"/>
      <c r="E351" s="1"/>
      <c r="F351" s="1"/>
      <c r="G351" s="1"/>
      <c r="H351" s="1"/>
      <c r="I351" s="1"/>
      <c r="J351" s="1"/>
    </row>
    <row r="352" spans="1:10" ht="20.100000000000001" customHeight="1">
      <c r="A352" s="418" t="s">
        <v>908</v>
      </c>
      <c r="B352" s="407">
        <v>554</v>
      </c>
      <c r="C352" s="1"/>
      <c r="D352" s="1"/>
      <c r="E352" s="1"/>
      <c r="F352" s="1"/>
      <c r="G352" s="1"/>
      <c r="H352" s="1"/>
      <c r="I352" s="1"/>
      <c r="J352" s="1"/>
    </row>
    <row r="353" spans="1:10" ht="20.100000000000001" customHeight="1">
      <c r="A353" s="418" t="s">
        <v>909</v>
      </c>
      <c r="B353" s="407">
        <v>405</v>
      </c>
      <c r="C353" s="1"/>
      <c r="D353" s="1"/>
      <c r="E353" s="1"/>
      <c r="F353" s="1"/>
      <c r="G353" s="1"/>
      <c r="H353" s="1"/>
      <c r="I353" s="1"/>
      <c r="J353" s="1"/>
    </row>
    <row r="354" spans="1:10" ht="20.100000000000001" customHeight="1">
      <c r="A354" s="418" t="s">
        <v>938</v>
      </c>
      <c r="B354" s="407">
        <v>6</v>
      </c>
      <c r="C354" s="1"/>
      <c r="D354" s="1"/>
      <c r="E354" s="1"/>
      <c r="F354" s="1"/>
      <c r="G354" s="1"/>
      <c r="H354" s="1"/>
      <c r="I354" s="1"/>
      <c r="J354" s="1"/>
    </row>
    <row r="355" spans="1:10" ht="20.100000000000001" customHeight="1">
      <c r="A355" s="418" t="s">
        <v>1176</v>
      </c>
      <c r="B355" s="407">
        <v>166</v>
      </c>
      <c r="C355" s="1"/>
      <c r="D355" s="1"/>
      <c r="E355" s="1"/>
      <c r="F355" s="1"/>
      <c r="G355" s="1"/>
      <c r="H355" s="1"/>
      <c r="I355" s="1"/>
      <c r="J355" s="1"/>
    </row>
    <row r="356" spans="1:10" ht="20.100000000000001" customHeight="1">
      <c r="A356" s="418" t="s">
        <v>915</v>
      </c>
      <c r="B356" s="407">
        <v>44</v>
      </c>
      <c r="C356" s="1"/>
      <c r="D356" s="1"/>
      <c r="E356" s="1"/>
      <c r="F356" s="1"/>
      <c r="G356" s="1"/>
      <c r="H356" s="1"/>
      <c r="I356" s="1"/>
      <c r="J356" s="1"/>
    </row>
    <row r="357" spans="1:10" ht="20.100000000000001" customHeight="1">
      <c r="A357" s="418" t="s">
        <v>1177</v>
      </c>
      <c r="B357" s="407">
        <v>436</v>
      </c>
      <c r="C357" s="1"/>
      <c r="D357" s="1"/>
      <c r="E357" s="1"/>
      <c r="F357" s="1"/>
      <c r="G357" s="1"/>
      <c r="H357" s="1"/>
      <c r="I357" s="1"/>
      <c r="J357" s="1"/>
    </row>
    <row r="358" spans="1:10" ht="20.100000000000001" customHeight="1">
      <c r="A358" s="417" t="s">
        <v>1178</v>
      </c>
      <c r="B358" s="407">
        <v>72</v>
      </c>
      <c r="C358" s="1"/>
      <c r="D358" s="1"/>
      <c r="E358" s="1"/>
      <c r="F358" s="1"/>
      <c r="G358" s="1"/>
      <c r="H358" s="1"/>
      <c r="I358" s="1"/>
      <c r="J358" s="1"/>
    </row>
    <row r="359" spans="1:10" ht="20.100000000000001" customHeight="1">
      <c r="A359" s="418" t="s">
        <v>1179</v>
      </c>
      <c r="B359" s="407">
        <v>72</v>
      </c>
      <c r="C359" s="1"/>
      <c r="D359" s="1"/>
      <c r="E359" s="1"/>
      <c r="F359" s="1"/>
      <c r="G359" s="1"/>
      <c r="H359" s="1"/>
      <c r="I359" s="1"/>
      <c r="J359" s="1"/>
    </row>
    <row r="360" spans="1:10" ht="20.100000000000001" customHeight="1">
      <c r="A360" s="417" t="s">
        <v>1180</v>
      </c>
      <c r="B360" s="407">
        <v>557</v>
      </c>
      <c r="C360" s="1"/>
      <c r="D360" s="1"/>
      <c r="E360" s="1"/>
      <c r="F360" s="1"/>
      <c r="G360" s="1"/>
      <c r="H360" s="1"/>
      <c r="I360" s="1"/>
      <c r="J360" s="1"/>
    </row>
    <row r="361" spans="1:10" ht="20.100000000000001" customHeight="1">
      <c r="A361" s="418" t="s">
        <v>1181</v>
      </c>
      <c r="B361" s="407">
        <v>557</v>
      </c>
      <c r="C361" s="1"/>
      <c r="D361" s="1"/>
      <c r="E361" s="1"/>
      <c r="F361" s="1"/>
      <c r="G361" s="1"/>
      <c r="H361" s="1"/>
      <c r="I361" s="1"/>
      <c r="J361" s="1"/>
    </row>
    <row r="362" spans="1:10" ht="20.100000000000001" customHeight="1">
      <c r="A362" s="417" t="s">
        <v>82</v>
      </c>
      <c r="B362" s="407">
        <v>30086</v>
      </c>
      <c r="C362" s="1"/>
      <c r="D362" s="1"/>
      <c r="E362" s="1"/>
      <c r="F362" s="1"/>
      <c r="G362" s="1"/>
      <c r="H362" s="1"/>
      <c r="I362" s="1"/>
      <c r="J362" s="1"/>
    </row>
    <row r="363" spans="1:10" ht="20.100000000000001" customHeight="1">
      <c r="A363" s="417" t="s">
        <v>1182</v>
      </c>
      <c r="B363" s="407">
        <v>3503</v>
      </c>
      <c r="C363" s="1"/>
      <c r="D363" s="1"/>
      <c r="E363" s="1"/>
      <c r="F363" s="1"/>
      <c r="G363" s="1"/>
      <c r="H363" s="1"/>
      <c r="I363" s="1"/>
      <c r="J363" s="1"/>
    </row>
    <row r="364" spans="1:10" ht="20.100000000000001" customHeight="1">
      <c r="A364" s="418" t="s">
        <v>908</v>
      </c>
      <c r="B364" s="407">
        <v>423</v>
      </c>
      <c r="C364" s="1"/>
      <c r="D364" s="1"/>
      <c r="E364" s="1"/>
      <c r="F364" s="1"/>
      <c r="G364" s="1"/>
      <c r="H364" s="1"/>
      <c r="I364" s="1"/>
      <c r="J364" s="1"/>
    </row>
    <row r="365" spans="1:10" ht="20.100000000000001" customHeight="1">
      <c r="A365" s="418" t="s">
        <v>909</v>
      </c>
      <c r="B365" s="407">
        <v>2211</v>
      </c>
      <c r="C365" s="1"/>
      <c r="D365" s="1"/>
      <c r="E365" s="1"/>
      <c r="F365" s="1"/>
      <c r="G365" s="1"/>
      <c r="H365" s="1"/>
      <c r="I365" s="1"/>
      <c r="J365" s="1"/>
    </row>
    <row r="366" spans="1:10" ht="20.100000000000001" customHeight="1">
      <c r="A366" s="418" t="s">
        <v>1183</v>
      </c>
      <c r="B366" s="407">
        <v>136</v>
      </c>
      <c r="C366" s="1"/>
      <c r="D366" s="1"/>
      <c r="E366" s="1"/>
      <c r="F366" s="1"/>
      <c r="G366" s="1"/>
      <c r="H366" s="1"/>
      <c r="I366" s="1"/>
      <c r="J366" s="1"/>
    </row>
    <row r="367" spans="1:10" ht="20.100000000000001" customHeight="1">
      <c r="A367" s="418" t="s">
        <v>1184</v>
      </c>
      <c r="B367" s="407">
        <v>719</v>
      </c>
      <c r="C367" s="1"/>
      <c r="D367" s="1"/>
      <c r="E367" s="1"/>
      <c r="F367" s="1"/>
      <c r="G367" s="1"/>
      <c r="H367" s="1"/>
      <c r="I367" s="1"/>
      <c r="J367" s="1"/>
    </row>
    <row r="368" spans="1:10" ht="20.100000000000001" customHeight="1">
      <c r="A368" s="418" t="s">
        <v>1185</v>
      </c>
      <c r="B368" s="407">
        <v>14</v>
      </c>
      <c r="C368" s="1"/>
      <c r="D368" s="1"/>
      <c r="E368" s="1"/>
      <c r="F368" s="1"/>
      <c r="G368" s="1"/>
      <c r="H368" s="1"/>
      <c r="I368" s="1"/>
      <c r="J368" s="1"/>
    </row>
    <row r="369" spans="1:10" ht="20.100000000000001" customHeight="1">
      <c r="A369" s="417" t="s">
        <v>1186</v>
      </c>
      <c r="B369" s="407">
        <v>1936</v>
      </c>
      <c r="C369" s="1"/>
      <c r="D369" s="1"/>
      <c r="E369" s="1"/>
      <c r="F369" s="1"/>
      <c r="G369" s="1"/>
      <c r="H369" s="1"/>
      <c r="I369" s="1"/>
      <c r="J369" s="1"/>
    </row>
    <row r="370" spans="1:10" ht="20.100000000000001" customHeight="1">
      <c r="A370" s="418" t="s">
        <v>1187</v>
      </c>
      <c r="B370" s="407">
        <v>1936</v>
      </c>
      <c r="C370" s="1"/>
      <c r="D370" s="1"/>
      <c r="E370" s="1"/>
      <c r="F370" s="1"/>
      <c r="G370" s="1"/>
      <c r="H370" s="1"/>
      <c r="I370" s="1"/>
      <c r="J370" s="1"/>
    </row>
    <row r="371" spans="1:10" ht="20.100000000000001" customHeight="1">
      <c r="A371" s="417" t="s">
        <v>1188</v>
      </c>
      <c r="B371" s="407">
        <v>21293</v>
      </c>
      <c r="C371" s="1"/>
      <c r="D371" s="1"/>
      <c r="E371" s="1"/>
      <c r="F371" s="1"/>
      <c r="G371" s="1"/>
      <c r="H371" s="1"/>
      <c r="I371" s="1"/>
      <c r="J371" s="1"/>
    </row>
    <row r="372" spans="1:10" ht="20.100000000000001" customHeight="1">
      <c r="A372" s="418" t="s">
        <v>1189</v>
      </c>
      <c r="B372" s="407">
        <v>645</v>
      </c>
      <c r="C372" s="1"/>
      <c r="D372" s="1"/>
      <c r="E372" s="1"/>
      <c r="F372" s="1"/>
      <c r="G372" s="1"/>
      <c r="H372" s="1"/>
      <c r="I372" s="1"/>
      <c r="J372" s="1"/>
    </row>
    <row r="373" spans="1:10" ht="20.100000000000001" customHeight="1">
      <c r="A373" s="418" t="s">
        <v>1190</v>
      </c>
      <c r="B373" s="407">
        <v>292</v>
      </c>
      <c r="C373" s="1"/>
      <c r="D373" s="1"/>
      <c r="E373" s="1"/>
      <c r="F373" s="1"/>
      <c r="G373" s="1"/>
      <c r="H373" s="1"/>
      <c r="I373" s="1"/>
      <c r="J373" s="1"/>
    </row>
    <row r="374" spans="1:10" ht="20.100000000000001" customHeight="1">
      <c r="A374" s="418" t="s">
        <v>1191</v>
      </c>
      <c r="B374" s="407">
        <v>5253</v>
      </c>
      <c r="C374" s="1"/>
      <c r="D374" s="1"/>
      <c r="E374" s="1"/>
      <c r="F374" s="1"/>
      <c r="G374" s="1"/>
      <c r="H374" s="1"/>
      <c r="I374" s="1"/>
      <c r="J374" s="1"/>
    </row>
    <row r="375" spans="1:10" ht="20.100000000000001" customHeight="1">
      <c r="A375" s="418" t="s">
        <v>1192</v>
      </c>
      <c r="B375" s="407">
        <v>15103</v>
      </c>
      <c r="C375" s="1"/>
      <c r="D375" s="1"/>
      <c r="E375" s="1"/>
      <c r="F375" s="1"/>
      <c r="G375" s="1"/>
      <c r="H375" s="1"/>
      <c r="I375" s="1"/>
      <c r="J375" s="1"/>
    </row>
    <row r="376" spans="1:10" ht="20.100000000000001" customHeight="1">
      <c r="A376" s="417" t="s">
        <v>1193</v>
      </c>
      <c r="B376" s="407">
        <v>121</v>
      </c>
      <c r="C376" s="1"/>
      <c r="D376" s="1"/>
      <c r="E376" s="1"/>
      <c r="F376" s="1"/>
      <c r="G376" s="1"/>
      <c r="H376" s="1"/>
      <c r="I376" s="1"/>
      <c r="J376" s="1"/>
    </row>
    <row r="377" spans="1:10" ht="20.100000000000001" customHeight="1">
      <c r="A377" s="418" t="s">
        <v>1194</v>
      </c>
      <c r="B377" s="407">
        <v>121</v>
      </c>
      <c r="C377" s="1"/>
      <c r="D377" s="1"/>
      <c r="E377" s="1"/>
      <c r="F377" s="1"/>
      <c r="G377" s="1"/>
      <c r="H377" s="1"/>
      <c r="I377" s="1"/>
      <c r="J377" s="1"/>
    </row>
    <row r="378" spans="1:10" ht="20.100000000000001" customHeight="1">
      <c r="A378" s="417" t="s">
        <v>1195</v>
      </c>
      <c r="B378" s="407">
        <v>184</v>
      </c>
      <c r="C378" s="1"/>
      <c r="D378" s="1"/>
      <c r="E378" s="1"/>
      <c r="F378" s="1"/>
      <c r="G378" s="1"/>
      <c r="H378" s="1"/>
      <c r="I378" s="1"/>
      <c r="J378" s="1"/>
    </row>
    <row r="379" spans="1:10" ht="20.100000000000001" customHeight="1">
      <c r="A379" s="418" t="s">
        <v>1196</v>
      </c>
      <c r="B379" s="407">
        <v>184</v>
      </c>
      <c r="C379" s="1"/>
      <c r="D379" s="1"/>
      <c r="E379" s="1"/>
      <c r="F379" s="1"/>
      <c r="G379" s="1"/>
      <c r="H379" s="1"/>
      <c r="I379" s="1"/>
      <c r="J379" s="1"/>
    </row>
    <row r="380" spans="1:10" ht="20.100000000000001" customHeight="1">
      <c r="A380" s="417" t="s">
        <v>1197</v>
      </c>
      <c r="B380" s="407">
        <v>330</v>
      </c>
      <c r="C380" s="1"/>
      <c r="D380" s="1"/>
      <c r="E380" s="1"/>
      <c r="F380" s="1"/>
      <c r="G380" s="1"/>
      <c r="H380" s="1"/>
      <c r="I380" s="1"/>
      <c r="J380" s="1"/>
    </row>
    <row r="381" spans="1:10" ht="20.100000000000001" customHeight="1">
      <c r="A381" s="418" t="s">
        <v>1198</v>
      </c>
      <c r="B381" s="407">
        <v>330</v>
      </c>
      <c r="C381" s="1"/>
      <c r="D381" s="1"/>
      <c r="E381" s="1"/>
      <c r="F381" s="1"/>
      <c r="G381" s="1"/>
      <c r="H381" s="1"/>
      <c r="I381" s="1"/>
      <c r="J381" s="1"/>
    </row>
    <row r="382" spans="1:10" ht="20.100000000000001" customHeight="1">
      <c r="A382" s="417" t="s">
        <v>1199</v>
      </c>
      <c r="B382" s="407">
        <v>1837</v>
      </c>
      <c r="C382" s="1"/>
      <c r="D382" s="1"/>
      <c r="E382" s="1"/>
      <c r="F382" s="1"/>
      <c r="G382" s="1"/>
      <c r="H382" s="1"/>
      <c r="I382" s="1"/>
      <c r="J382" s="1"/>
    </row>
    <row r="383" spans="1:10" ht="20.100000000000001" customHeight="1">
      <c r="A383" s="418" t="s">
        <v>1200</v>
      </c>
      <c r="B383" s="407">
        <v>876</v>
      </c>
      <c r="C383" s="1"/>
      <c r="D383" s="1"/>
      <c r="E383" s="1"/>
      <c r="F383" s="1"/>
      <c r="G383" s="1"/>
      <c r="H383" s="1"/>
      <c r="I383" s="1"/>
      <c r="J383" s="1"/>
    </row>
    <row r="384" spans="1:10" ht="20.100000000000001" customHeight="1">
      <c r="A384" s="418" t="s">
        <v>1201</v>
      </c>
      <c r="B384" s="407">
        <v>961</v>
      </c>
      <c r="C384" s="1"/>
      <c r="D384" s="1"/>
      <c r="E384" s="1"/>
      <c r="F384" s="1"/>
      <c r="G384" s="1"/>
      <c r="H384" s="1"/>
      <c r="I384" s="1"/>
      <c r="J384" s="1"/>
    </row>
    <row r="385" spans="1:10" ht="20.100000000000001" customHeight="1">
      <c r="A385" s="417" t="s">
        <v>1202</v>
      </c>
      <c r="B385" s="407">
        <v>882</v>
      </c>
      <c r="C385" s="1"/>
      <c r="D385" s="1"/>
      <c r="E385" s="1"/>
      <c r="F385" s="1"/>
      <c r="G385" s="1"/>
      <c r="H385" s="1"/>
      <c r="I385" s="1"/>
      <c r="J385" s="1"/>
    </row>
    <row r="386" spans="1:10" ht="20.100000000000001" customHeight="1">
      <c r="A386" s="418" t="s">
        <v>1203</v>
      </c>
      <c r="B386" s="407">
        <v>882</v>
      </c>
      <c r="C386" s="1"/>
      <c r="D386" s="1"/>
      <c r="E386" s="1"/>
      <c r="F386" s="1"/>
      <c r="G386" s="1"/>
      <c r="H386" s="1"/>
      <c r="I386" s="1"/>
      <c r="J386" s="1"/>
    </row>
    <row r="387" spans="1:10" ht="20.100000000000001" customHeight="1">
      <c r="A387" s="417" t="s">
        <v>83</v>
      </c>
      <c r="B387" s="407">
        <v>76401</v>
      </c>
      <c r="C387" s="1"/>
      <c r="D387" s="1"/>
      <c r="E387" s="1"/>
      <c r="F387" s="1"/>
      <c r="G387" s="1"/>
      <c r="H387" s="1"/>
      <c r="I387" s="1"/>
      <c r="J387" s="1"/>
    </row>
    <row r="388" spans="1:10" ht="20.100000000000001" customHeight="1">
      <c r="A388" s="417" t="s">
        <v>1204</v>
      </c>
      <c r="B388" s="407">
        <v>26304</v>
      </c>
      <c r="C388" s="1"/>
      <c r="D388" s="1"/>
      <c r="E388" s="1"/>
      <c r="F388" s="1"/>
      <c r="G388" s="1"/>
      <c r="H388" s="1"/>
      <c r="I388" s="1"/>
      <c r="J388" s="1"/>
    </row>
    <row r="389" spans="1:10" ht="20.100000000000001" customHeight="1">
      <c r="A389" s="418" t="s">
        <v>908</v>
      </c>
      <c r="B389" s="407">
        <v>2120</v>
      </c>
      <c r="C389" s="1"/>
      <c r="D389" s="1"/>
      <c r="E389" s="1"/>
      <c r="F389" s="1"/>
      <c r="G389" s="1"/>
      <c r="H389" s="1"/>
      <c r="I389" s="1"/>
      <c r="J389" s="1"/>
    </row>
    <row r="390" spans="1:10" ht="20.100000000000001" customHeight="1">
      <c r="A390" s="418" t="s">
        <v>909</v>
      </c>
      <c r="B390" s="407">
        <v>9158</v>
      </c>
      <c r="C390" s="1"/>
      <c r="D390" s="1"/>
      <c r="E390" s="1"/>
      <c r="F390" s="1"/>
      <c r="G390" s="1"/>
      <c r="H390" s="1"/>
      <c r="I390" s="1"/>
      <c r="J390" s="1"/>
    </row>
    <row r="391" spans="1:10" ht="20.100000000000001" customHeight="1">
      <c r="A391" s="418" t="s">
        <v>1205</v>
      </c>
      <c r="B391" s="407">
        <v>9578</v>
      </c>
      <c r="C391" s="1"/>
      <c r="D391" s="1"/>
      <c r="E391" s="1"/>
      <c r="F391" s="1"/>
      <c r="G391" s="1"/>
      <c r="H391" s="1"/>
      <c r="I391" s="1"/>
      <c r="J391" s="1"/>
    </row>
    <row r="392" spans="1:10" ht="20.100000000000001" customHeight="1">
      <c r="A392" s="418" t="s">
        <v>1206</v>
      </c>
      <c r="B392" s="407">
        <v>35</v>
      </c>
      <c r="C392" s="1"/>
      <c r="D392" s="1"/>
      <c r="E392" s="1"/>
      <c r="F392" s="1"/>
      <c r="G392" s="1"/>
      <c r="H392" s="1"/>
      <c r="I392" s="1"/>
      <c r="J392" s="1"/>
    </row>
    <row r="393" spans="1:10" ht="20.100000000000001" customHeight="1">
      <c r="A393" s="418" t="s">
        <v>1207</v>
      </c>
      <c r="B393" s="407">
        <v>5413</v>
      </c>
      <c r="C393" s="1"/>
      <c r="D393" s="1"/>
      <c r="E393" s="1"/>
      <c r="F393" s="1"/>
      <c r="G393" s="1"/>
      <c r="H393" s="1"/>
      <c r="I393" s="1"/>
      <c r="J393" s="1"/>
    </row>
    <row r="394" spans="1:10" ht="20.100000000000001" customHeight="1">
      <c r="A394" s="417" t="s">
        <v>1208</v>
      </c>
      <c r="B394" s="407">
        <v>999</v>
      </c>
      <c r="C394" s="1"/>
      <c r="D394" s="1"/>
      <c r="E394" s="1"/>
      <c r="F394" s="1"/>
      <c r="G394" s="1"/>
      <c r="H394" s="1"/>
      <c r="I394" s="1"/>
      <c r="J394" s="1"/>
    </row>
    <row r="395" spans="1:10" ht="20.100000000000001" customHeight="1">
      <c r="A395" s="418" t="s">
        <v>1209</v>
      </c>
      <c r="B395" s="407">
        <v>999</v>
      </c>
      <c r="C395" s="1"/>
      <c r="D395" s="1"/>
      <c r="E395" s="1"/>
      <c r="F395" s="1"/>
      <c r="G395" s="1"/>
      <c r="H395" s="1"/>
      <c r="I395" s="1"/>
      <c r="J395" s="1"/>
    </row>
    <row r="396" spans="1:10" ht="20.100000000000001" customHeight="1">
      <c r="A396" s="417" t="s">
        <v>1210</v>
      </c>
      <c r="B396" s="407">
        <v>349</v>
      </c>
      <c r="C396" s="1"/>
      <c r="D396" s="1"/>
      <c r="E396" s="1"/>
      <c r="F396" s="1"/>
      <c r="G396" s="1"/>
      <c r="H396" s="1"/>
      <c r="I396" s="1"/>
      <c r="J396" s="1"/>
    </row>
    <row r="397" spans="1:10" ht="20.100000000000001" customHeight="1">
      <c r="A397" s="418" t="s">
        <v>1211</v>
      </c>
      <c r="B397" s="407">
        <v>349</v>
      </c>
      <c r="C397" s="1"/>
      <c r="D397" s="1"/>
      <c r="E397" s="1"/>
      <c r="F397" s="1"/>
      <c r="G397" s="1"/>
      <c r="H397" s="1"/>
      <c r="I397" s="1"/>
      <c r="J397" s="1"/>
    </row>
    <row r="398" spans="1:10" ht="20.100000000000001" customHeight="1">
      <c r="A398" s="417" t="s">
        <v>1212</v>
      </c>
      <c r="B398" s="407">
        <v>39994</v>
      </c>
      <c r="C398" s="1"/>
      <c r="D398" s="1"/>
      <c r="E398" s="1"/>
      <c r="F398" s="1"/>
      <c r="G398" s="1"/>
      <c r="H398" s="1"/>
      <c r="I398" s="1"/>
      <c r="J398" s="1"/>
    </row>
    <row r="399" spans="1:10" ht="20.100000000000001" customHeight="1">
      <c r="A399" s="418" t="s">
        <v>1213</v>
      </c>
      <c r="B399" s="407">
        <v>39994</v>
      </c>
      <c r="C399" s="1"/>
      <c r="D399" s="1"/>
      <c r="E399" s="1"/>
      <c r="F399" s="1"/>
      <c r="G399" s="1"/>
      <c r="H399" s="1"/>
      <c r="I399" s="1"/>
      <c r="J399" s="1"/>
    </row>
    <row r="400" spans="1:10" ht="20.100000000000001" customHeight="1">
      <c r="A400" s="417" t="s">
        <v>1214</v>
      </c>
      <c r="B400" s="407">
        <v>2112</v>
      </c>
      <c r="C400" s="1"/>
      <c r="D400" s="1"/>
      <c r="E400" s="1"/>
      <c r="F400" s="1"/>
      <c r="G400" s="1"/>
      <c r="H400" s="1"/>
      <c r="I400" s="1"/>
      <c r="J400" s="1"/>
    </row>
    <row r="401" spans="1:10" ht="20.100000000000001" customHeight="1">
      <c r="A401" s="418" t="s">
        <v>1215</v>
      </c>
      <c r="B401" s="407">
        <v>2112</v>
      </c>
      <c r="C401" s="1"/>
      <c r="D401" s="1"/>
      <c r="E401" s="1"/>
      <c r="F401" s="1"/>
      <c r="G401" s="1"/>
      <c r="H401" s="1"/>
      <c r="I401" s="1"/>
      <c r="J401" s="1"/>
    </row>
    <row r="402" spans="1:10" ht="20.100000000000001" customHeight="1">
      <c r="A402" s="417" t="s">
        <v>1216</v>
      </c>
      <c r="B402" s="407">
        <v>6643</v>
      </c>
      <c r="C402" s="1"/>
      <c r="D402" s="1"/>
      <c r="E402" s="1"/>
      <c r="F402" s="1"/>
      <c r="G402" s="1"/>
      <c r="H402" s="1"/>
      <c r="I402" s="1"/>
      <c r="J402" s="1"/>
    </row>
    <row r="403" spans="1:10" ht="20.100000000000001" customHeight="1">
      <c r="A403" s="418" t="s">
        <v>1217</v>
      </c>
      <c r="B403" s="407">
        <v>6643</v>
      </c>
      <c r="C403" s="1"/>
      <c r="D403" s="1"/>
      <c r="E403" s="1"/>
      <c r="F403" s="1"/>
      <c r="G403" s="1"/>
      <c r="H403" s="1"/>
      <c r="I403" s="1"/>
      <c r="J403" s="1"/>
    </row>
    <row r="404" spans="1:10" ht="20.100000000000001" customHeight="1">
      <c r="A404" s="417" t="s">
        <v>84</v>
      </c>
      <c r="B404" s="407">
        <v>56949</v>
      </c>
      <c r="C404" s="1"/>
      <c r="D404" s="1"/>
      <c r="E404" s="1"/>
      <c r="F404" s="1"/>
      <c r="G404" s="1"/>
      <c r="H404" s="1"/>
      <c r="I404" s="1"/>
      <c r="J404" s="1"/>
    </row>
    <row r="405" spans="1:10" ht="20.100000000000001" customHeight="1">
      <c r="A405" s="417" t="s">
        <v>1218</v>
      </c>
      <c r="B405" s="407">
        <v>34124</v>
      </c>
      <c r="C405" s="1"/>
      <c r="D405" s="1"/>
      <c r="E405" s="1"/>
      <c r="F405" s="1"/>
      <c r="G405" s="1"/>
      <c r="H405" s="1"/>
      <c r="I405" s="1"/>
      <c r="J405" s="1"/>
    </row>
    <row r="406" spans="1:10" ht="20.100000000000001" customHeight="1">
      <c r="A406" s="418" t="s">
        <v>908</v>
      </c>
      <c r="B406" s="407">
        <v>1610</v>
      </c>
      <c r="C406" s="1"/>
      <c r="D406" s="1"/>
      <c r="E406" s="1"/>
      <c r="F406" s="1"/>
      <c r="G406" s="1"/>
      <c r="H406" s="1"/>
      <c r="I406" s="1"/>
      <c r="J406" s="1"/>
    </row>
    <row r="407" spans="1:10" ht="20.100000000000001" customHeight="1">
      <c r="A407" s="418" t="s">
        <v>909</v>
      </c>
      <c r="B407" s="407">
        <v>1318</v>
      </c>
      <c r="C407" s="1"/>
      <c r="D407" s="1"/>
      <c r="E407" s="1"/>
      <c r="F407" s="1"/>
      <c r="G407" s="1"/>
      <c r="H407" s="1"/>
      <c r="I407" s="1"/>
      <c r="J407" s="1"/>
    </row>
    <row r="408" spans="1:10" ht="20.100000000000001" customHeight="1">
      <c r="A408" s="418" t="s">
        <v>915</v>
      </c>
      <c r="B408" s="407">
        <v>3558</v>
      </c>
      <c r="C408" s="1"/>
      <c r="D408" s="1"/>
      <c r="E408" s="1"/>
      <c r="F408" s="1"/>
      <c r="G408" s="1"/>
      <c r="H408" s="1"/>
      <c r="I408" s="1"/>
      <c r="J408" s="1"/>
    </row>
    <row r="409" spans="1:10" ht="20.100000000000001" customHeight="1">
      <c r="A409" s="418" t="s">
        <v>1219</v>
      </c>
      <c r="B409" s="407">
        <v>301</v>
      </c>
      <c r="C409" s="1"/>
      <c r="D409" s="1"/>
      <c r="E409" s="1"/>
      <c r="F409" s="1"/>
      <c r="G409" s="1"/>
      <c r="H409" s="1"/>
      <c r="I409" s="1"/>
      <c r="J409" s="1"/>
    </row>
    <row r="410" spans="1:10" ht="20.100000000000001" customHeight="1">
      <c r="A410" s="418" t="s">
        <v>1220</v>
      </c>
      <c r="B410" s="407">
        <v>360</v>
      </c>
      <c r="C410" s="1"/>
      <c r="D410" s="1"/>
      <c r="E410" s="1"/>
      <c r="F410" s="1"/>
      <c r="G410" s="1"/>
      <c r="H410" s="1"/>
      <c r="I410" s="1"/>
      <c r="J410" s="1"/>
    </row>
    <row r="411" spans="1:10" ht="20.100000000000001" customHeight="1">
      <c r="A411" s="418" t="s">
        <v>1221</v>
      </c>
      <c r="B411" s="407">
        <v>268</v>
      </c>
      <c r="C411" s="1"/>
      <c r="D411" s="1"/>
      <c r="E411" s="1"/>
      <c r="F411" s="1"/>
      <c r="G411" s="1"/>
      <c r="H411" s="1"/>
      <c r="I411" s="1"/>
      <c r="J411" s="1"/>
    </row>
    <row r="412" spans="1:10" ht="20.100000000000001" customHeight="1">
      <c r="A412" s="418" t="s">
        <v>1222</v>
      </c>
      <c r="B412" s="407">
        <v>66</v>
      </c>
      <c r="C412" s="1"/>
      <c r="D412" s="1"/>
      <c r="E412" s="1"/>
      <c r="F412" s="1"/>
      <c r="G412" s="1"/>
      <c r="H412" s="1"/>
      <c r="I412" s="1"/>
      <c r="J412" s="1"/>
    </row>
    <row r="413" spans="1:10" ht="20.100000000000001" customHeight="1">
      <c r="A413" s="418" t="s">
        <v>1223</v>
      </c>
      <c r="B413" s="407">
        <v>24</v>
      </c>
      <c r="C413" s="1"/>
      <c r="D413" s="1"/>
      <c r="E413" s="1"/>
      <c r="F413" s="1"/>
      <c r="G413" s="1"/>
      <c r="H413" s="1"/>
      <c r="I413" s="1"/>
      <c r="J413" s="1"/>
    </row>
    <row r="414" spans="1:10" ht="20.100000000000001" customHeight="1">
      <c r="A414" s="418" t="s">
        <v>1224</v>
      </c>
      <c r="B414" s="407">
        <v>528</v>
      </c>
      <c r="C414" s="1"/>
      <c r="D414" s="1"/>
      <c r="E414" s="1"/>
      <c r="F414" s="1"/>
      <c r="G414" s="1"/>
      <c r="H414" s="1"/>
      <c r="I414" s="1"/>
      <c r="J414" s="1"/>
    </row>
    <row r="415" spans="1:10" ht="20.100000000000001" customHeight="1">
      <c r="A415" s="418" t="s">
        <v>1225</v>
      </c>
      <c r="B415" s="407">
        <v>3</v>
      </c>
      <c r="C415" s="1"/>
      <c r="D415" s="1"/>
      <c r="E415" s="1"/>
      <c r="F415" s="1"/>
      <c r="G415" s="1"/>
      <c r="H415" s="1"/>
      <c r="I415" s="1"/>
      <c r="J415" s="1"/>
    </row>
    <row r="416" spans="1:10" ht="20.100000000000001" customHeight="1">
      <c r="A416" s="418" t="s">
        <v>1226</v>
      </c>
      <c r="B416" s="407">
        <v>3414</v>
      </c>
      <c r="C416" s="1"/>
      <c r="D416" s="1"/>
      <c r="E416" s="1"/>
      <c r="F416" s="1"/>
      <c r="G416" s="1"/>
      <c r="H416" s="1"/>
      <c r="I416" s="1"/>
      <c r="J416" s="1"/>
    </row>
    <row r="417" spans="1:10" ht="20.100000000000001" customHeight="1">
      <c r="A417" s="418" t="s">
        <v>1227</v>
      </c>
      <c r="B417" s="407">
        <v>165</v>
      </c>
      <c r="C417" s="1"/>
      <c r="D417" s="1"/>
      <c r="E417" s="1"/>
      <c r="F417" s="1"/>
      <c r="G417" s="1"/>
      <c r="H417" s="1"/>
      <c r="I417" s="1"/>
      <c r="J417" s="1"/>
    </row>
    <row r="418" spans="1:10" ht="20.100000000000001" customHeight="1">
      <c r="A418" s="418" t="s">
        <v>1228</v>
      </c>
      <c r="B418" s="407">
        <v>30</v>
      </c>
      <c r="C418" s="1"/>
      <c r="D418" s="1"/>
      <c r="E418" s="1"/>
      <c r="F418" s="1"/>
      <c r="G418" s="1"/>
      <c r="H418" s="1"/>
      <c r="I418" s="1"/>
      <c r="J418" s="1"/>
    </row>
    <row r="419" spans="1:10" ht="20.100000000000001" customHeight="1">
      <c r="A419" s="418" t="s">
        <v>1229</v>
      </c>
      <c r="B419" s="407">
        <v>533</v>
      </c>
      <c r="C419" s="1"/>
      <c r="D419" s="1"/>
      <c r="E419" s="1"/>
      <c r="F419" s="1"/>
      <c r="G419" s="1"/>
      <c r="H419" s="1"/>
      <c r="I419" s="1"/>
      <c r="J419" s="1"/>
    </row>
    <row r="420" spans="1:10" ht="20.100000000000001" customHeight="1">
      <c r="A420" s="418" t="s">
        <v>1230</v>
      </c>
      <c r="B420" s="407">
        <v>13122</v>
      </c>
      <c r="C420" s="1"/>
      <c r="D420" s="1"/>
      <c r="E420" s="1"/>
      <c r="F420" s="1"/>
      <c r="G420" s="1"/>
      <c r="H420" s="1"/>
      <c r="I420" s="1"/>
      <c r="J420" s="1"/>
    </row>
    <row r="421" spans="1:10" ht="20.100000000000001" customHeight="1">
      <c r="A421" s="418" t="s">
        <v>1231</v>
      </c>
      <c r="B421" s="407">
        <v>8408</v>
      </c>
      <c r="C421" s="1"/>
      <c r="D421" s="1"/>
      <c r="E421" s="1"/>
      <c r="F421" s="1"/>
      <c r="G421" s="1"/>
      <c r="H421" s="1"/>
      <c r="I421" s="1"/>
      <c r="J421" s="1"/>
    </row>
    <row r="422" spans="1:10" ht="20.100000000000001" customHeight="1">
      <c r="A422" s="418" t="s">
        <v>1232</v>
      </c>
      <c r="B422" s="407">
        <v>416</v>
      </c>
      <c r="C422" s="1"/>
      <c r="D422" s="1"/>
      <c r="E422" s="1"/>
      <c r="F422" s="1"/>
      <c r="G422" s="1"/>
      <c r="H422" s="1"/>
      <c r="I422" s="1"/>
      <c r="J422" s="1"/>
    </row>
    <row r="423" spans="1:10" ht="20.100000000000001" customHeight="1">
      <c r="A423" s="417" t="s">
        <v>1233</v>
      </c>
      <c r="B423" s="407">
        <v>7237</v>
      </c>
      <c r="C423" s="1"/>
      <c r="D423" s="1"/>
      <c r="E423" s="1"/>
      <c r="F423" s="1"/>
      <c r="G423" s="1"/>
      <c r="H423" s="1"/>
      <c r="I423" s="1"/>
      <c r="J423" s="1"/>
    </row>
    <row r="424" spans="1:10" ht="20.100000000000001" customHeight="1">
      <c r="A424" s="418" t="s">
        <v>908</v>
      </c>
      <c r="B424" s="407">
        <v>554</v>
      </c>
      <c r="C424" s="1"/>
      <c r="D424" s="1"/>
      <c r="E424" s="1"/>
      <c r="F424" s="1"/>
      <c r="G424" s="1"/>
      <c r="H424" s="1"/>
      <c r="I424" s="1"/>
      <c r="J424" s="1"/>
    </row>
    <row r="425" spans="1:10" ht="20.100000000000001" customHeight="1">
      <c r="A425" s="418" t="s">
        <v>909</v>
      </c>
      <c r="B425" s="407">
        <v>461</v>
      </c>
      <c r="C425" s="1"/>
      <c r="D425" s="1"/>
      <c r="E425" s="1"/>
      <c r="F425" s="1"/>
      <c r="G425" s="1"/>
      <c r="H425" s="1"/>
      <c r="I425" s="1"/>
      <c r="J425" s="1"/>
    </row>
    <row r="426" spans="1:10" ht="20.100000000000001" customHeight="1">
      <c r="A426" s="418" t="s">
        <v>1234</v>
      </c>
      <c r="B426" s="407">
        <v>2175</v>
      </c>
      <c r="C426" s="1"/>
      <c r="D426" s="1"/>
      <c r="E426" s="1"/>
      <c r="F426" s="1"/>
      <c r="G426" s="1"/>
      <c r="H426" s="1"/>
      <c r="I426" s="1"/>
      <c r="J426" s="1"/>
    </row>
    <row r="427" spans="1:10" ht="20.100000000000001" customHeight="1">
      <c r="A427" s="418" t="s">
        <v>1235</v>
      </c>
      <c r="B427" s="407">
        <v>1561</v>
      </c>
      <c r="C427" s="1"/>
      <c r="D427" s="1"/>
      <c r="E427" s="1"/>
      <c r="F427" s="1"/>
      <c r="G427" s="1"/>
      <c r="H427" s="1"/>
      <c r="I427" s="1"/>
      <c r="J427" s="1"/>
    </row>
    <row r="428" spans="1:10" ht="20.100000000000001" customHeight="1">
      <c r="A428" s="418" t="s">
        <v>1236</v>
      </c>
      <c r="B428" s="407">
        <v>847</v>
      </c>
      <c r="C428" s="1"/>
      <c r="D428" s="1"/>
      <c r="E428" s="1"/>
      <c r="F428" s="1"/>
      <c r="G428" s="1"/>
      <c r="H428" s="1"/>
      <c r="I428" s="1"/>
      <c r="J428" s="1"/>
    </row>
    <row r="429" spans="1:10" ht="20.100000000000001" customHeight="1">
      <c r="A429" s="418" t="s">
        <v>1237</v>
      </c>
      <c r="B429" s="407">
        <v>556</v>
      </c>
      <c r="C429" s="1"/>
      <c r="D429" s="1"/>
      <c r="E429" s="1"/>
      <c r="F429" s="1"/>
      <c r="G429" s="1"/>
      <c r="H429" s="1"/>
      <c r="I429" s="1"/>
      <c r="J429" s="1"/>
    </row>
    <row r="430" spans="1:10" ht="20.100000000000001" customHeight="1">
      <c r="A430" s="418" t="s">
        <v>1238</v>
      </c>
      <c r="B430" s="407">
        <v>20</v>
      </c>
      <c r="C430" s="1"/>
      <c r="D430" s="1"/>
      <c r="E430" s="1"/>
      <c r="F430" s="1"/>
      <c r="G430" s="1"/>
      <c r="H430" s="1"/>
      <c r="I430" s="1"/>
      <c r="J430" s="1"/>
    </row>
    <row r="431" spans="1:10" ht="20.100000000000001" customHeight="1">
      <c r="A431" s="418" t="s">
        <v>1239</v>
      </c>
      <c r="B431" s="407">
        <v>20</v>
      </c>
      <c r="C431" s="1"/>
      <c r="D431" s="1"/>
      <c r="E431" s="1"/>
      <c r="F431" s="1"/>
      <c r="G431" s="1"/>
      <c r="H431" s="1"/>
      <c r="I431" s="1"/>
      <c r="J431" s="1"/>
    </row>
    <row r="432" spans="1:10" ht="20.100000000000001" customHeight="1">
      <c r="A432" s="418" t="s">
        <v>1240</v>
      </c>
      <c r="B432" s="407">
        <v>995</v>
      </c>
      <c r="C432" s="1"/>
      <c r="D432" s="1"/>
      <c r="E432" s="1"/>
      <c r="F432" s="1"/>
      <c r="G432" s="1"/>
      <c r="H432" s="1"/>
      <c r="I432" s="1"/>
      <c r="J432" s="1"/>
    </row>
    <row r="433" spans="1:10" ht="20.100000000000001" customHeight="1">
      <c r="A433" s="418" t="s">
        <v>1241</v>
      </c>
      <c r="B433" s="407">
        <v>48</v>
      </c>
      <c r="C433" s="1"/>
      <c r="D433" s="1"/>
      <c r="E433" s="1"/>
      <c r="F433" s="1"/>
      <c r="G433" s="1"/>
      <c r="H433" s="1"/>
      <c r="I433" s="1"/>
      <c r="J433" s="1"/>
    </row>
    <row r="434" spans="1:10" ht="20.100000000000001" customHeight="1">
      <c r="A434" s="417" t="s">
        <v>1242</v>
      </c>
      <c r="B434" s="407">
        <v>14367</v>
      </c>
      <c r="C434" s="1"/>
      <c r="D434" s="1"/>
      <c r="E434" s="1"/>
      <c r="F434" s="1"/>
      <c r="G434" s="1"/>
      <c r="H434" s="1"/>
      <c r="I434" s="1"/>
      <c r="J434" s="1"/>
    </row>
    <row r="435" spans="1:10" ht="20.100000000000001" customHeight="1">
      <c r="A435" s="418" t="s">
        <v>908</v>
      </c>
      <c r="B435" s="407">
        <v>1241</v>
      </c>
      <c r="C435" s="1"/>
      <c r="D435" s="1"/>
      <c r="E435" s="1"/>
      <c r="F435" s="1"/>
      <c r="G435" s="1"/>
      <c r="H435" s="1"/>
      <c r="I435" s="1"/>
      <c r="J435" s="1"/>
    </row>
    <row r="436" spans="1:10" ht="20.100000000000001" customHeight="1">
      <c r="A436" s="418" t="s">
        <v>909</v>
      </c>
      <c r="B436" s="407">
        <v>396</v>
      </c>
      <c r="C436" s="1"/>
      <c r="D436" s="1"/>
      <c r="E436" s="1"/>
      <c r="F436" s="1"/>
      <c r="G436" s="1"/>
      <c r="H436" s="1"/>
      <c r="I436" s="1"/>
      <c r="J436" s="1"/>
    </row>
    <row r="437" spans="1:10" ht="20.100000000000001" customHeight="1">
      <c r="A437" s="418" t="s">
        <v>1243</v>
      </c>
      <c r="B437" s="407">
        <v>1713</v>
      </c>
      <c r="C437" s="1"/>
      <c r="D437" s="1"/>
      <c r="E437" s="1"/>
      <c r="F437" s="1"/>
      <c r="G437" s="1"/>
      <c r="H437" s="1"/>
      <c r="I437" s="1"/>
      <c r="J437" s="1"/>
    </row>
    <row r="438" spans="1:10" ht="20.100000000000001" customHeight="1">
      <c r="A438" s="418" t="s">
        <v>1244</v>
      </c>
      <c r="B438" s="407">
        <v>7000</v>
      </c>
      <c r="C438" s="1"/>
      <c r="D438" s="1"/>
      <c r="E438" s="1"/>
      <c r="F438" s="1"/>
      <c r="G438" s="1"/>
      <c r="H438" s="1"/>
      <c r="I438" s="1"/>
      <c r="J438" s="1"/>
    </row>
    <row r="439" spans="1:10" ht="20.100000000000001" customHeight="1">
      <c r="A439" s="418" t="s">
        <v>1245</v>
      </c>
      <c r="B439" s="407">
        <v>2066</v>
      </c>
      <c r="C439" s="1"/>
      <c r="D439" s="1"/>
      <c r="E439" s="1"/>
      <c r="F439" s="1"/>
      <c r="G439" s="1"/>
      <c r="H439" s="1"/>
      <c r="I439" s="1"/>
      <c r="J439" s="1"/>
    </row>
    <row r="440" spans="1:10" ht="20.100000000000001" customHeight="1">
      <c r="A440" s="418" t="s">
        <v>1246</v>
      </c>
      <c r="B440" s="407">
        <v>50</v>
      </c>
      <c r="C440" s="1"/>
      <c r="D440" s="1"/>
      <c r="E440" s="1"/>
      <c r="F440" s="1"/>
      <c r="G440" s="1"/>
      <c r="H440" s="1"/>
      <c r="I440" s="1"/>
      <c r="J440" s="1"/>
    </row>
    <row r="441" spans="1:10" ht="20.100000000000001" customHeight="1">
      <c r="A441" s="418" t="s">
        <v>1247</v>
      </c>
      <c r="B441" s="407">
        <v>43</v>
      </c>
      <c r="C441" s="1"/>
      <c r="D441" s="1"/>
      <c r="E441" s="1"/>
      <c r="F441" s="1"/>
      <c r="G441" s="1"/>
      <c r="H441" s="1"/>
      <c r="I441" s="1"/>
      <c r="J441" s="1"/>
    </row>
    <row r="442" spans="1:10" ht="20.100000000000001" customHeight="1">
      <c r="A442" s="418" t="s">
        <v>1248</v>
      </c>
      <c r="B442" s="407">
        <v>110</v>
      </c>
      <c r="C442" s="1"/>
      <c r="D442" s="1"/>
      <c r="E442" s="1"/>
      <c r="F442" s="1"/>
      <c r="G442" s="1"/>
      <c r="H442" s="1"/>
      <c r="I442" s="1"/>
      <c r="J442" s="1"/>
    </row>
    <row r="443" spans="1:10" ht="20.100000000000001" customHeight="1">
      <c r="A443" s="418" t="s">
        <v>1249</v>
      </c>
      <c r="B443" s="407">
        <v>766</v>
      </c>
      <c r="C443" s="1"/>
      <c r="D443" s="1"/>
      <c r="E443" s="1"/>
      <c r="F443" s="1"/>
      <c r="G443" s="1"/>
      <c r="H443" s="1"/>
      <c r="I443" s="1"/>
      <c r="J443" s="1"/>
    </row>
    <row r="444" spans="1:10" ht="20.100000000000001" customHeight="1">
      <c r="A444" s="418" t="s">
        <v>1250</v>
      </c>
      <c r="B444" s="407">
        <v>192</v>
      </c>
      <c r="C444" s="1"/>
      <c r="D444" s="1"/>
      <c r="E444" s="1"/>
      <c r="F444" s="1"/>
      <c r="G444" s="1"/>
      <c r="H444" s="1"/>
      <c r="I444" s="1"/>
      <c r="J444" s="1"/>
    </row>
    <row r="445" spans="1:10" ht="20.100000000000001" customHeight="1">
      <c r="A445" s="418" t="s">
        <v>1251</v>
      </c>
      <c r="B445" s="407">
        <v>256</v>
      </c>
      <c r="C445" s="1"/>
      <c r="D445" s="1"/>
      <c r="E445" s="1"/>
      <c r="F445" s="1"/>
      <c r="G445" s="1"/>
      <c r="H445" s="1"/>
      <c r="I445" s="1"/>
      <c r="J445" s="1"/>
    </row>
    <row r="446" spans="1:10" ht="20.100000000000001" customHeight="1">
      <c r="A446" s="418" t="s">
        <v>1252</v>
      </c>
      <c r="B446" s="407">
        <v>304</v>
      </c>
      <c r="C446" s="1"/>
      <c r="D446" s="1"/>
      <c r="E446" s="1"/>
      <c r="F446" s="1"/>
      <c r="G446" s="1"/>
      <c r="H446" s="1"/>
      <c r="I446" s="1"/>
      <c r="J446" s="1"/>
    </row>
    <row r="447" spans="1:10" ht="20.100000000000001" customHeight="1">
      <c r="A447" s="418" t="s">
        <v>1253</v>
      </c>
      <c r="B447" s="407">
        <v>60</v>
      </c>
      <c r="C447" s="1"/>
      <c r="D447" s="1"/>
      <c r="E447" s="1"/>
      <c r="F447" s="1"/>
      <c r="G447" s="1"/>
      <c r="H447" s="1"/>
      <c r="I447" s="1"/>
      <c r="J447" s="1"/>
    </row>
    <row r="448" spans="1:10" ht="20.100000000000001" customHeight="1">
      <c r="A448" s="418" t="s">
        <v>1254</v>
      </c>
      <c r="B448" s="407">
        <v>20</v>
      </c>
      <c r="C448" s="1"/>
      <c r="D448" s="1"/>
      <c r="E448" s="1"/>
      <c r="F448" s="1"/>
      <c r="G448" s="1"/>
      <c r="H448" s="1"/>
      <c r="I448" s="1"/>
      <c r="J448" s="1"/>
    </row>
    <row r="449" spans="1:10" ht="20.100000000000001" customHeight="1">
      <c r="A449" s="418" t="s">
        <v>1255</v>
      </c>
      <c r="B449" s="407">
        <v>4</v>
      </c>
      <c r="C449" s="1"/>
      <c r="D449" s="1"/>
      <c r="E449" s="1"/>
      <c r="F449" s="1"/>
      <c r="G449" s="1"/>
      <c r="H449" s="1"/>
      <c r="I449" s="1"/>
      <c r="J449" s="1"/>
    </row>
    <row r="450" spans="1:10" ht="20.100000000000001" customHeight="1">
      <c r="A450" s="418" t="s">
        <v>1256</v>
      </c>
      <c r="B450" s="407">
        <v>25</v>
      </c>
      <c r="C450" s="1"/>
      <c r="D450" s="1"/>
      <c r="E450" s="1"/>
      <c r="F450" s="1"/>
      <c r="G450" s="1"/>
      <c r="H450" s="1"/>
      <c r="I450" s="1"/>
      <c r="J450" s="1"/>
    </row>
    <row r="451" spans="1:10" ht="20.100000000000001" customHeight="1">
      <c r="A451" s="418" t="s">
        <v>1257</v>
      </c>
      <c r="B451" s="407">
        <v>69</v>
      </c>
      <c r="C451" s="1"/>
      <c r="D451" s="1"/>
      <c r="E451" s="1"/>
      <c r="F451" s="1"/>
      <c r="G451" s="1"/>
      <c r="H451" s="1"/>
      <c r="I451" s="1"/>
      <c r="J451" s="1"/>
    </row>
    <row r="452" spans="1:10" ht="20.100000000000001" customHeight="1">
      <c r="A452" s="418" t="s">
        <v>1258</v>
      </c>
      <c r="B452" s="407">
        <v>25</v>
      </c>
      <c r="C452" s="1"/>
      <c r="D452" s="1"/>
      <c r="E452" s="1"/>
      <c r="F452" s="1"/>
      <c r="G452" s="1"/>
      <c r="H452" s="1"/>
      <c r="I452" s="1"/>
      <c r="J452" s="1"/>
    </row>
    <row r="453" spans="1:10" ht="20.100000000000001" customHeight="1">
      <c r="A453" s="418" t="s">
        <v>1259</v>
      </c>
      <c r="B453" s="407">
        <v>27</v>
      </c>
      <c r="C453" s="1"/>
      <c r="D453" s="1"/>
      <c r="E453" s="1"/>
      <c r="F453" s="1"/>
      <c r="G453" s="1"/>
      <c r="H453" s="1"/>
      <c r="I453" s="1"/>
      <c r="J453" s="1"/>
    </row>
    <row r="454" spans="1:10" ht="20.100000000000001" customHeight="1">
      <c r="A454" s="417" t="s">
        <v>1260</v>
      </c>
      <c r="B454" s="407">
        <v>345</v>
      </c>
      <c r="C454" s="1"/>
      <c r="D454" s="1"/>
      <c r="E454" s="1"/>
      <c r="F454" s="1"/>
      <c r="G454" s="1"/>
      <c r="H454" s="1"/>
      <c r="I454" s="1"/>
      <c r="J454" s="1"/>
    </row>
    <row r="455" spans="1:10" ht="20.100000000000001" customHeight="1">
      <c r="A455" s="418" t="s">
        <v>1261</v>
      </c>
      <c r="B455" s="407">
        <v>45</v>
      </c>
      <c r="C455" s="1"/>
      <c r="D455" s="1"/>
      <c r="E455" s="1"/>
      <c r="F455" s="1"/>
      <c r="G455" s="1"/>
      <c r="H455" s="1"/>
      <c r="I455" s="1"/>
      <c r="J455" s="1"/>
    </row>
    <row r="456" spans="1:10" ht="20.100000000000001" customHeight="1">
      <c r="A456" s="418" t="s">
        <v>1262</v>
      </c>
      <c r="B456" s="407">
        <v>8</v>
      </c>
      <c r="C456" s="1"/>
      <c r="D456" s="1"/>
      <c r="E456" s="1"/>
      <c r="F456" s="1"/>
      <c r="G456" s="1"/>
      <c r="H456" s="1"/>
      <c r="I456" s="1"/>
      <c r="J456" s="1"/>
    </row>
    <row r="457" spans="1:10" ht="20.100000000000001" customHeight="1">
      <c r="A457" s="418" t="s">
        <v>1263</v>
      </c>
      <c r="B457" s="407">
        <v>32</v>
      </c>
      <c r="C457" s="1"/>
      <c r="D457" s="1"/>
      <c r="E457" s="1"/>
      <c r="F457" s="1"/>
      <c r="G457" s="1"/>
      <c r="H457" s="1"/>
      <c r="I457" s="1"/>
      <c r="J457" s="1"/>
    </row>
    <row r="458" spans="1:10" ht="20.100000000000001" customHeight="1">
      <c r="A458" s="418" t="s">
        <v>915</v>
      </c>
      <c r="B458" s="407">
        <v>143</v>
      </c>
      <c r="C458" s="1"/>
      <c r="D458" s="1"/>
      <c r="E458" s="1"/>
      <c r="F458" s="1"/>
      <c r="G458" s="1"/>
      <c r="H458" s="1"/>
      <c r="I458" s="1"/>
      <c r="J458" s="1"/>
    </row>
    <row r="459" spans="1:10" ht="20.100000000000001" customHeight="1">
      <c r="A459" s="418" t="s">
        <v>1264</v>
      </c>
      <c r="B459" s="407">
        <v>117</v>
      </c>
      <c r="C459" s="1"/>
      <c r="D459" s="1"/>
      <c r="E459" s="1"/>
      <c r="F459" s="1"/>
      <c r="G459" s="1"/>
      <c r="H459" s="1"/>
      <c r="I459" s="1"/>
      <c r="J459" s="1"/>
    </row>
    <row r="460" spans="1:10" ht="20.100000000000001" customHeight="1">
      <c r="A460" s="417" t="s">
        <v>1265</v>
      </c>
      <c r="B460" s="407">
        <v>452</v>
      </c>
      <c r="C460" s="1"/>
      <c r="D460" s="1"/>
      <c r="E460" s="1"/>
      <c r="F460" s="1"/>
      <c r="G460" s="1"/>
      <c r="H460" s="1"/>
      <c r="I460" s="1"/>
      <c r="J460" s="1"/>
    </row>
    <row r="461" spans="1:10" ht="20.100000000000001" customHeight="1">
      <c r="A461" s="418" t="s">
        <v>1266</v>
      </c>
      <c r="B461" s="407">
        <v>134</v>
      </c>
      <c r="C461" s="1"/>
      <c r="D461" s="1"/>
      <c r="E461" s="1"/>
      <c r="F461" s="1"/>
      <c r="G461" s="1"/>
      <c r="H461" s="1"/>
      <c r="I461" s="1"/>
      <c r="J461" s="1"/>
    </row>
    <row r="462" spans="1:10" ht="20.100000000000001" customHeight="1">
      <c r="A462" s="418" t="s">
        <v>1267</v>
      </c>
      <c r="B462" s="407">
        <v>318</v>
      </c>
      <c r="C462" s="1"/>
      <c r="D462" s="1"/>
      <c r="E462" s="1"/>
      <c r="F462" s="1"/>
      <c r="G462" s="1"/>
      <c r="H462" s="1"/>
      <c r="I462" s="1"/>
      <c r="J462" s="1"/>
    </row>
    <row r="463" spans="1:10" ht="20.100000000000001" customHeight="1">
      <c r="A463" s="417" t="s">
        <v>1268</v>
      </c>
      <c r="B463" s="407">
        <v>424</v>
      </c>
      <c r="C463" s="1"/>
      <c r="D463" s="1"/>
      <c r="E463" s="1"/>
      <c r="F463" s="1"/>
      <c r="G463" s="1"/>
      <c r="H463" s="1"/>
      <c r="I463" s="1"/>
      <c r="J463" s="1"/>
    </row>
    <row r="464" spans="1:10" ht="20.100000000000001" customHeight="1">
      <c r="A464" s="418" t="s">
        <v>1269</v>
      </c>
      <c r="B464" s="407">
        <v>105</v>
      </c>
      <c r="C464" s="1"/>
      <c r="D464" s="1"/>
      <c r="E464" s="1"/>
      <c r="F464" s="1"/>
      <c r="G464" s="1"/>
      <c r="H464" s="1"/>
      <c r="I464" s="1"/>
      <c r="J464" s="1"/>
    </row>
    <row r="465" spans="1:10" ht="20.100000000000001" customHeight="1">
      <c r="A465" s="418" t="s">
        <v>1270</v>
      </c>
      <c r="B465" s="407">
        <v>319</v>
      </c>
      <c r="C465" s="1"/>
      <c r="D465" s="1"/>
      <c r="E465" s="1"/>
      <c r="F465" s="1"/>
      <c r="G465" s="1"/>
      <c r="H465" s="1"/>
      <c r="I465" s="1"/>
      <c r="J465" s="1"/>
    </row>
    <row r="466" spans="1:10" ht="20.100000000000001" customHeight="1">
      <c r="A466" s="417" t="s">
        <v>85</v>
      </c>
      <c r="B466" s="407">
        <v>15003</v>
      </c>
      <c r="C466" s="1"/>
      <c r="D466" s="1"/>
      <c r="E466" s="1"/>
      <c r="F466" s="1"/>
      <c r="G466" s="1"/>
      <c r="H466" s="1"/>
      <c r="I466" s="1"/>
      <c r="J466" s="1"/>
    </row>
    <row r="467" spans="1:10" ht="20.100000000000001" customHeight="1">
      <c r="A467" s="417" t="s">
        <v>1271</v>
      </c>
      <c r="B467" s="407">
        <v>10334</v>
      </c>
      <c r="C467" s="1"/>
      <c r="D467" s="1"/>
      <c r="E467" s="1"/>
      <c r="F467" s="1"/>
      <c r="G467" s="1"/>
      <c r="H467" s="1"/>
      <c r="I467" s="1"/>
      <c r="J467" s="1"/>
    </row>
    <row r="468" spans="1:10" ht="20.100000000000001" customHeight="1">
      <c r="A468" s="418" t="s">
        <v>908</v>
      </c>
      <c r="B468" s="407">
        <v>419</v>
      </c>
      <c r="C468" s="1"/>
      <c r="D468" s="1"/>
      <c r="E468" s="1"/>
      <c r="F468" s="1"/>
      <c r="G468" s="1"/>
      <c r="H468" s="1"/>
      <c r="I468" s="1"/>
      <c r="J468" s="1"/>
    </row>
    <row r="469" spans="1:10" ht="20.100000000000001" customHeight="1">
      <c r="A469" s="418" t="s">
        <v>909</v>
      </c>
      <c r="B469" s="407">
        <v>546</v>
      </c>
      <c r="C469" s="1"/>
      <c r="D469" s="1"/>
      <c r="E469" s="1"/>
      <c r="F469" s="1"/>
      <c r="G469" s="1"/>
      <c r="H469" s="1"/>
      <c r="I469" s="1"/>
      <c r="J469" s="1"/>
    </row>
    <row r="470" spans="1:10" ht="20.100000000000001" customHeight="1">
      <c r="A470" s="418" t="s">
        <v>1272</v>
      </c>
      <c r="B470" s="407">
        <v>1</v>
      </c>
      <c r="C470" s="1"/>
      <c r="D470" s="1"/>
      <c r="E470" s="1"/>
      <c r="F470" s="1"/>
      <c r="G470" s="1"/>
      <c r="H470" s="1"/>
      <c r="I470" s="1"/>
      <c r="J470" s="1"/>
    </row>
    <row r="471" spans="1:10" ht="20.100000000000001" customHeight="1">
      <c r="A471" s="418" t="s">
        <v>1273</v>
      </c>
      <c r="B471" s="407">
        <v>3968</v>
      </c>
      <c r="C471" s="1"/>
      <c r="D471" s="1"/>
      <c r="E471" s="1"/>
      <c r="F471" s="1"/>
      <c r="G471" s="1"/>
      <c r="H471" s="1"/>
      <c r="I471" s="1"/>
      <c r="J471" s="1"/>
    </row>
    <row r="472" spans="1:10" ht="20.100000000000001" customHeight="1">
      <c r="A472" s="418" t="s">
        <v>1274</v>
      </c>
      <c r="B472" s="407">
        <v>41</v>
      </c>
      <c r="C472" s="1"/>
      <c r="D472" s="1"/>
      <c r="E472" s="1"/>
      <c r="F472" s="1"/>
      <c r="G472" s="1"/>
      <c r="H472" s="1"/>
      <c r="I472" s="1"/>
      <c r="J472" s="1"/>
    </row>
    <row r="473" spans="1:10" ht="20.100000000000001" customHeight="1">
      <c r="A473" s="418" t="s">
        <v>1275</v>
      </c>
      <c r="B473" s="407">
        <v>4463</v>
      </c>
      <c r="C473" s="1"/>
      <c r="D473" s="1"/>
      <c r="E473" s="1"/>
      <c r="F473" s="1"/>
      <c r="G473" s="1"/>
      <c r="H473" s="1"/>
      <c r="I473" s="1"/>
      <c r="J473" s="1"/>
    </row>
    <row r="474" spans="1:10" ht="20.100000000000001" customHeight="1">
      <c r="A474" s="418" t="s">
        <v>1276</v>
      </c>
      <c r="B474" s="407">
        <v>531</v>
      </c>
      <c r="C474" s="1"/>
      <c r="D474" s="1"/>
      <c r="E474" s="1"/>
      <c r="F474" s="1"/>
      <c r="G474" s="1"/>
      <c r="H474" s="1"/>
      <c r="I474" s="1"/>
      <c r="J474" s="1"/>
    </row>
    <row r="475" spans="1:10" ht="20.100000000000001" customHeight="1">
      <c r="A475" s="418" t="s">
        <v>1277</v>
      </c>
      <c r="B475" s="407">
        <v>365</v>
      </c>
      <c r="C475" s="1"/>
      <c r="D475" s="1"/>
      <c r="E475" s="1"/>
      <c r="F475" s="1"/>
      <c r="G475" s="1"/>
      <c r="H475" s="1"/>
      <c r="I475" s="1"/>
      <c r="J475" s="1"/>
    </row>
    <row r="476" spans="1:10" ht="20.100000000000001" customHeight="1">
      <c r="A476" s="417" t="s">
        <v>1278</v>
      </c>
      <c r="B476" s="407">
        <v>2</v>
      </c>
      <c r="C476" s="1"/>
      <c r="D476" s="1"/>
      <c r="E476" s="1"/>
      <c r="F476" s="1"/>
      <c r="G476" s="1"/>
      <c r="H476" s="1"/>
      <c r="I476" s="1"/>
      <c r="J476" s="1"/>
    </row>
    <row r="477" spans="1:10" ht="20.100000000000001" customHeight="1">
      <c r="A477" s="418" t="s">
        <v>1279</v>
      </c>
      <c r="B477" s="407">
        <v>2</v>
      </c>
      <c r="C477" s="1"/>
      <c r="D477" s="1"/>
      <c r="E477" s="1"/>
      <c r="F477" s="1"/>
      <c r="G477" s="1"/>
      <c r="H477" s="1"/>
      <c r="I477" s="1"/>
      <c r="J477" s="1"/>
    </row>
    <row r="478" spans="1:10" ht="20.100000000000001" customHeight="1">
      <c r="A478" s="417" t="s">
        <v>1280</v>
      </c>
      <c r="B478" s="407">
        <v>1489</v>
      </c>
      <c r="C478" s="1"/>
      <c r="D478" s="1"/>
      <c r="E478" s="1"/>
      <c r="F478" s="1"/>
      <c r="G478" s="1"/>
      <c r="H478" s="1"/>
      <c r="I478" s="1"/>
      <c r="J478" s="1"/>
    </row>
    <row r="479" spans="1:10" ht="20.100000000000001" customHeight="1">
      <c r="A479" s="418" t="s">
        <v>1281</v>
      </c>
      <c r="B479" s="407">
        <v>1489</v>
      </c>
      <c r="C479" s="1"/>
      <c r="D479" s="1"/>
      <c r="E479" s="1"/>
      <c r="F479" s="1"/>
      <c r="G479" s="1"/>
      <c r="H479" s="1"/>
      <c r="I479" s="1"/>
      <c r="J479" s="1"/>
    </row>
    <row r="480" spans="1:10" ht="20.100000000000001" customHeight="1">
      <c r="A480" s="417" t="s">
        <v>1282</v>
      </c>
      <c r="B480" s="407">
        <v>42</v>
      </c>
      <c r="C480" s="1"/>
      <c r="D480" s="1"/>
      <c r="E480" s="1"/>
      <c r="F480" s="1"/>
      <c r="G480" s="1"/>
      <c r="H480" s="1"/>
      <c r="I480" s="1"/>
      <c r="J480" s="1"/>
    </row>
    <row r="481" spans="1:10" ht="20.100000000000001" customHeight="1">
      <c r="A481" s="418" t="s">
        <v>1283</v>
      </c>
      <c r="B481" s="407">
        <v>42</v>
      </c>
      <c r="C481" s="1"/>
      <c r="D481" s="1"/>
      <c r="E481" s="1"/>
      <c r="F481" s="1"/>
      <c r="G481" s="1"/>
      <c r="H481" s="1"/>
      <c r="I481" s="1"/>
      <c r="J481" s="1"/>
    </row>
    <row r="482" spans="1:10" ht="20.100000000000001" customHeight="1">
      <c r="A482" s="417" t="s">
        <v>1284</v>
      </c>
      <c r="B482" s="407">
        <v>2235</v>
      </c>
      <c r="C482" s="1"/>
      <c r="D482" s="1"/>
      <c r="E482" s="1"/>
      <c r="F482" s="1"/>
      <c r="G482" s="1"/>
      <c r="H482" s="1"/>
      <c r="I482" s="1"/>
      <c r="J482" s="1"/>
    </row>
    <row r="483" spans="1:10" ht="20.100000000000001" customHeight="1">
      <c r="A483" s="418" t="s">
        <v>1285</v>
      </c>
      <c r="B483" s="407">
        <v>2135</v>
      </c>
      <c r="C483" s="1"/>
      <c r="D483" s="1"/>
      <c r="E483" s="1"/>
      <c r="F483" s="1"/>
      <c r="G483" s="1"/>
      <c r="H483" s="1"/>
      <c r="I483" s="1"/>
      <c r="J483" s="1"/>
    </row>
    <row r="484" spans="1:10" ht="20.100000000000001" customHeight="1">
      <c r="A484" s="418" t="s">
        <v>1286</v>
      </c>
      <c r="B484" s="407">
        <v>100</v>
      </c>
      <c r="C484" s="1"/>
      <c r="D484" s="1"/>
      <c r="E484" s="1"/>
      <c r="F484" s="1"/>
      <c r="G484" s="1"/>
      <c r="H484" s="1"/>
      <c r="I484" s="1"/>
      <c r="J484" s="1"/>
    </row>
    <row r="485" spans="1:10" ht="20.100000000000001" customHeight="1">
      <c r="A485" s="417" t="s">
        <v>1287</v>
      </c>
      <c r="B485" s="407">
        <v>901</v>
      </c>
      <c r="C485" s="1"/>
      <c r="D485" s="1"/>
      <c r="E485" s="1"/>
      <c r="F485" s="1"/>
      <c r="G485" s="1"/>
      <c r="H485" s="1"/>
      <c r="I485" s="1"/>
      <c r="J485" s="1"/>
    </row>
    <row r="486" spans="1:10" ht="20.100000000000001" customHeight="1">
      <c r="A486" s="418" t="s">
        <v>1288</v>
      </c>
      <c r="B486" s="407">
        <v>409</v>
      </c>
      <c r="C486" s="1"/>
      <c r="D486" s="1"/>
      <c r="E486" s="1"/>
      <c r="F486" s="1"/>
      <c r="G486" s="1"/>
      <c r="H486" s="1"/>
      <c r="I486" s="1"/>
      <c r="J486" s="1"/>
    </row>
    <row r="487" spans="1:10" ht="20.100000000000001" customHeight="1">
      <c r="A487" s="418" t="s">
        <v>1289</v>
      </c>
      <c r="B487" s="407">
        <v>492</v>
      </c>
      <c r="C487" s="1"/>
      <c r="D487" s="1"/>
      <c r="E487" s="1"/>
      <c r="F487" s="1"/>
      <c r="G487" s="1"/>
      <c r="H487" s="1"/>
      <c r="I487" s="1"/>
      <c r="J487" s="1"/>
    </row>
    <row r="488" spans="1:10" ht="20.100000000000001" customHeight="1">
      <c r="A488" s="417" t="s">
        <v>1290</v>
      </c>
      <c r="B488" s="407">
        <v>12961</v>
      </c>
      <c r="C488" s="1"/>
      <c r="D488" s="1"/>
      <c r="E488" s="1"/>
      <c r="F488" s="1"/>
      <c r="G488" s="1"/>
      <c r="H488" s="1"/>
      <c r="I488" s="1"/>
      <c r="J488" s="1"/>
    </row>
    <row r="489" spans="1:10" ht="20.100000000000001" customHeight="1">
      <c r="A489" s="417" t="s">
        <v>1291</v>
      </c>
      <c r="B489" s="407">
        <v>4761</v>
      </c>
      <c r="C489" s="1"/>
      <c r="D489" s="1"/>
      <c r="E489" s="1"/>
      <c r="F489" s="1"/>
      <c r="G489" s="1"/>
      <c r="H489" s="1"/>
      <c r="I489" s="1"/>
      <c r="J489" s="1"/>
    </row>
    <row r="490" spans="1:10" ht="20.100000000000001" customHeight="1">
      <c r="A490" s="418" t="s">
        <v>1292</v>
      </c>
      <c r="B490" s="407">
        <v>4761</v>
      </c>
      <c r="C490" s="1"/>
      <c r="D490" s="1"/>
      <c r="E490" s="1"/>
      <c r="F490" s="1"/>
      <c r="G490" s="1"/>
      <c r="H490" s="1"/>
      <c r="I490" s="1"/>
      <c r="J490" s="1"/>
    </row>
    <row r="491" spans="1:10" ht="20.100000000000001" customHeight="1">
      <c r="A491" s="417" t="s">
        <v>1293</v>
      </c>
      <c r="B491" s="407">
        <v>3832</v>
      </c>
      <c r="C491" s="1"/>
      <c r="D491" s="1"/>
      <c r="E491" s="1"/>
      <c r="F491" s="1"/>
      <c r="G491" s="1"/>
      <c r="H491" s="1"/>
      <c r="I491" s="1"/>
      <c r="J491" s="1"/>
    </row>
    <row r="492" spans="1:10" ht="20.100000000000001" customHeight="1">
      <c r="A492" s="418" t="s">
        <v>908</v>
      </c>
      <c r="B492" s="407">
        <v>726</v>
      </c>
      <c r="C492" s="1"/>
      <c r="D492" s="1"/>
      <c r="E492" s="1"/>
      <c r="F492" s="1"/>
      <c r="G492" s="1"/>
      <c r="H492" s="1"/>
      <c r="I492" s="1"/>
      <c r="J492" s="1"/>
    </row>
    <row r="493" spans="1:10" ht="20.100000000000001" customHeight="1">
      <c r="A493" s="418" t="s">
        <v>909</v>
      </c>
      <c r="B493" s="407">
        <v>939</v>
      </c>
      <c r="C493" s="1"/>
      <c r="D493" s="1"/>
      <c r="E493" s="1"/>
      <c r="F493" s="1"/>
      <c r="G493" s="1"/>
      <c r="H493" s="1"/>
      <c r="I493" s="1"/>
      <c r="J493" s="1"/>
    </row>
    <row r="494" spans="1:10" ht="20.100000000000001" customHeight="1">
      <c r="A494" s="418" t="s">
        <v>1294</v>
      </c>
      <c r="B494" s="407">
        <v>1492</v>
      </c>
      <c r="C494" s="1"/>
      <c r="D494" s="1"/>
      <c r="E494" s="1"/>
      <c r="F494" s="1"/>
      <c r="G494" s="1"/>
      <c r="H494" s="1"/>
      <c r="I494" s="1"/>
      <c r="J494" s="1"/>
    </row>
    <row r="495" spans="1:10" ht="20.100000000000001" customHeight="1">
      <c r="A495" s="418" t="s">
        <v>915</v>
      </c>
      <c r="B495" s="407">
        <v>389</v>
      </c>
      <c r="C495" s="1"/>
      <c r="D495" s="1"/>
      <c r="E495" s="1"/>
      <c r="F495" s="1"/>
      <c r="G495" s="1"/>
      <c r="H495" s="1"/>
      <c r="I495" s="1"/>
      <c r="J495" s="1"/>
    </row>
    <row r="496" spans="1:10" ht="20.100000000000001" customHeight="1">
      <c r="A496" s="418" t="s">
        <v>1295</v>
      </c>
      <c r="B496" s="407">
        <v>286</v>
      </c>
      <c r="C496" s="1"/>
      <c r="D496" s="1"/>
      <c r="E496" s="1"/>
      <c r="F496" s="1"/>
      <c r="G496" s="1"/>
      <c r="H496" s="1"/>
      <c r="I496" s="1"/>
      <c r="J496" s="1"/>
    </row>
    <row r="497" spans="1:10" ht="20.100000000000001" customHeight="1">
      <c r="A497" s="417" t="s">
        <v>1296</v>
      </c>
      <c r="B497" s="407">
        <v>1188</v>
      </c>
      <c r="C497" s="1"/>
      <c r="D497" s="1"/>
      <c r="E497" s="1"/>
      <c r="F497" s="1"/>
      <c r="G497" s="1"/>
      <c r="H497" s="1"/>
      <c r="I497" s="1"/>
      <c r="J497" s="1"/>
    </row>
    <row r="498" spans="1:10" ht="20.100000000000001" customHeight="1">
      <c r="A498" s="418" t="s">
        <v>908</v>
      </c>
      <c r="B498" s="407">
        <v>425</v>
      </c>
      <c r="C498" s="1"/>
      <c r="D498" s="1"/>
      <c r="E498" s="1"/>
      <c r="F498" s="1"/>
      <c r="G498" s="1"/>
      <c r="H498" s="1"/>
      <c r="I498" s="1"/>
      <c r="J498" s="1"/>
    </row>
    <row r="499" spans="1:10" ht="20.100000000000001" customHeight="1">
      <c r="A499" s="418" t="s">
        <v>909</v>
      </c>
      <c r="B499" s="407">
        <v>408</v>
      </c>
      <c r="C499" s="1"/>
      <c r="D499" s="1"/>
      <c r="E499" s="1"/>
      <c r="F499" s="1"/>
      <c r="G499" s="1"/>
      <c r="H499" s="1"/>
      <c r="I499" s="1"/>
      <c r="J499" s="1"/>
    </row>
    <row r="500" spans="1:10" ht="20.100000000000001" customHeight="1">
      <c r="A500" s="418" t="s">
        <v>1297</v>
      </c>
      <c r="B500" s="407">
        <v>355</v>
      </c>
      <c r="C500" s="1"/>
      <c r="D500" s="1"/>
      <c r="E500" s="1"/>
      <c r="F500" s="1"/>
      <c r="G500" s="1"/>
      <c r="H500" s="1"/>
      <c r="I500" s="1"/>
      <c r="J500" s="1"/>
    </row>
    <row r="501" spans="1:10" ht="20.100000000000001" customHeight="1">
      <c r="A501" s="417" t="s">
        <v>1298</v>
      </c>
      <c r="B501" s="407">
        <v>3180</v>
      </c>
      <c r="C501" s="1"/>
      <c r="D501" s="1"/>
      <c r="E501" s="1"/>
      <c r="F501" s="1"/>
      <c r="G501" s="1"/>
      <c r="H501" s="1"/>
      <c r="I501" s="1"/>
      <c r="J501" s="1"/>
    </row>
    <row r="502" spans="1:10" ht="20.100000000000001" customHeight="1">
      <c r="A502" s="418" t="s">
        <v>1299</v>
      </c>
      <c r="B502" s="407">
        <v>3180</v>
      </c>
      <c r="C502" s="1"/>
      <c r="D502" s="1"/>
      <c r="E502" s="1"/>
      <c r="F502" s="1"/>
      <c r="G502" s="1"/>
      <c r="H502" s="1"/>
      <c r="I502" s="1"/>
      <c r="J502" s="1"/>
    </row>
    <row r="503" spans="1:10" ht="20.100000000000001" customHeight="1">
      <c r="A503" s="417" t="s">
        <v>86</v>
      </c>
      <c r="B503" s="407">
        <v>5248</v>
      </c>
      <c r="C503" s="1"/>
      <c r="D503" s="1"/>
      <c r="E503" s="1"/>
      <c r="F503" s="1"/>
      <c r="G503" s="1"/>
      <c r="H503" s="1"/>
      <c r="I503" s="1"/>
      <c r="J503" s="1"/>
    </row>
    <row r="504" spans="1:10" ht="20.100000000000001" customHeight="1">
      <c r="A504" s="417" t="s">
        <v>1300</v>
      </c>
      <c r="B504" s="407">
        <v>4169</v>
      </c>
      <c r="C504" s="1"/>
      <c r="D504" s="1"/>
      <c r="E504" s="1"/>
      <c r="F504" s="1"/>
      <c r="G504" s="1"/>
      <c r="H504" s="1"/>
      <c r="I504" s="1"/>
      <c r="J504" s="1"/>
    </row>
    <row r="505" spans="1:10" ht="20.100000000000001" customHeight="1">
      <c r="A505" s="418" t="s">
        <v>908</v>
      </c>
      <c r="B505" s="407">
        <v>277</v>
      </c>
      <c r="C505" s="1"/>
      <c r="D505" s="1"/>
      <c r="E505" s="1"/>
      <c r="F505" s="1"/>
      <c r="G505" s="1"/>
      <c r="H505" s="1"/>
      <c r="I505" s="1"/>
      <c r="J505" s="1"/>
    </row>
    <row r="506" spans="1:10" ht="20.100000000000001" customHeight="1">
      <c r="A506" s="418" t="s">
        <v>909</v>
      </c>
      <c r="B506" s="407">
        <v>96</v>
      </c>
      <c r="C506" s="1"/>
      <c r="D506" s="1"/>
      <c r="E506" s="1"/>
      <c r="F506" s="1"/>
      <c r="G506" s="1"/>
      <c r="H506" s="1"/>
      <c r="I506" s="1"/>
      <c r="J506" s="1"/>
    </row>
    <row r="507" spans="1:10" ht="20.100000000000001" customHeight="1">
      <c r="A507" s="418" t="s">
        <v>1301</v>
      </c>
      <c r="B507" s="407">
        <v>3796</v>
      </c>
      <c r="C507" s="1"/>
      <c r="D507" s="1"/>
      <c r="E507" s="1"/>
      <c r="F507" s="1"/>
      <c r="G507" s="1"/>
      <c r="H507" s="1"/>
      <c r="I507" s="1"/>
      <c r="J507" s="1"/>
    </row>
    <row r="508" spans="1:10" ht="20.100000000000001" customHeight="1">
      <c r="A508" s="417" t="s">
        <v>1302</v>
      </c>
      <c r="B508" s="407">
        <v>1078</v>
      </c>
      <c r="C508" s="1"/>
      <c r="D508" s="1"/>
      <c r="E508" s="1"/>
      <c r="F508" s="1"/>
      <c r="G508" s="1"/>
      <c r="H508" s="1"/>
      <c r="I508" s="1"/>
      <c r="J508" s="1"/>
    </row>
    <row r="509" spans="1:10" ht="20.100000000000001" customHeight="1">
      <c r="A509" s="418" t="s">
        <v>1303</v>
      </c>
      <c r="B509" s="407">
        <v>1078</v>
      </c>
      <c r="C509" s="1"/>
      <c r="D509" s="1"/>
      <c r="E509" s="1"/>
      <c r="F509" s="1"/>
      <c r="G509" s="1"/>
      <c r="H509" s="1"/>
      <c r="I509" s="1"/>
      <c r="J509" s="1"/>
    </row>
    <row r="510" spans="1:10" ht="20.100000000000001" customHeight="1">
      <c r="A510" s="417" t="s">
        <v>1304</v>
      </c>
      <c r="B510" s="407">
        <v>1</v>
      </c>
      <c r="C510" s="1"/>
      <c r="D510" s="1"/>
      <c r="E510" s="1"/>
      <c r="F510" s="1"/>
      <c r="G510" s="1"/>
      <c r="H510" s="1"/>
      <c r="I510" s="1"/>
      <c r="J510" s="1"/>
    </row>
    <row r="511" spans="1:10" ht="20.100000000000001" customHeight="1">
      <c r="A511" s="418" t="s">
        <v>1305</v>
      </c>
      <c r="B511" s="407">
        <v>1</v>
      </c>
      <c r="C511" s="1"/>
      <c r="D511" s="1"/>
      <c r="E511" s="1"/>
      <c r="F511" s="1"/>
      <c r="G511" s="1"/>
      <c r="H511" s="1"/>
      <c r="I511" s="1"/>
      <c r="J511" s="1"/>
    </row>
    <row r="512" spans="1:10" ht="20.100000000000001" customHeight="1">
      <c r="A512" s="417" t="s">
        <v>59</v>
      </c>
      <c r="B512" s="407">
        <v>2690</v>
      </c>
      <c r="C512" s="1"/>
      <c r="D512" s="1"/>
      <c r="E512" s="1"/>
      <c r="F512" s="1"/>
      <c r="G512" s="1"/>
      <c r="H512" s="1"/>
      <c r="I512" s="1"/>
      <c r="J512" s="1"/>
    </row>
    <row r="513" spans="1:10" ht="20.100000000000001" customHeight="1">
      <c r="A513" s="417" t="s">
        <v>1306</v>
      </c>
      <c r="B513" s="407">
        <v>639</v>
      </c>
      <c r="C513" s="1"/>
      <c r="D513" s="1"/>
      <c r="E513" s="1"/>
      <c r="F513" s="1"/>
      <c r="G513" s="1"/>
      <c r="H513" s="1"/>
      <c r="I513" s="1"/>
      <c r="J513" s="1"/>
    </row>
    <row r="514" spans="1:10" ht="20.100000000000001" customHeight="1">
      <c r="A514" s="418" t="s">
        <v>908</v>
      </c>
      <c r="B514" s="407">
        <v>192</v>
      </c>
      <c r="C514" s="1"/>
      <c r="D514" s="1"/>
      <c r="E514" s="1"/>
      <c r="F514" s="1"/>
      <c r="G514" s="1"/>
      <c r="H514" s="1"/>
      <c r="I514" s="1"/>
      <c r="J514" s="1"/>
    </row>
    <row r="515" spans="1:10" ht="20.100000000000001" customHeight="1">
      <c r="A515" s="418" t="s">
        <v>909</v>
      </c>
      <c r="B515" s="407">
        <v>393</v>
      </c>
      <c r="C515" s="1"/>
      <c r="D515" s="1"/>
      <c r="E515" s="1"/>
      <c r="F515" s="1"/>
      <c r="G515" s="1"/>
      <c r="H515" s="1"/>
      <c r="I515" s="1"/>
      <c r="J515" s="1"/>
    </row>
    <row r="516" spans="1:10" ht="20.100000000000001" customHeight="1">
      <c r="A516" s="418" t="s">
        <v>915</v>
      </c>
      <c r="B516" s="407">
        <v>54</v>
      </c>
      <c r="C516" s="1"/>
      <c r="D516" s="1"/>
      <c r="E516" s="1"/>
      <c r="F516" s="1"/>
      <c r="G516" s="1"/>
      <c r="H516" s="1"/>
      <c r="I516" s="1"/>
      <c r="J516" s="1"/>
    </row>
    <row r="517" spans="1:10" ht="20.100000000000001" customHeight="1">
      <c r="A517" s="417" t="s">
        <v>1307</v>
      </c>
      <c r="B517" s="407">
        <v>2051</v>
      </c>
      <c r="C517" s="1"/>
      <c r="D517" s="1"/>
      <c r="E517" s="1"/>
      <c r="F517" s="1"/>
      <c r="G517" s="1"/>
      <c r="H517" s="1"/>
      <c r="I517" s="1"/>
      <c r="J517" s="1"/>
    </row>
    <row r="518" spans="1:10" ht="20.100000000000001" customHeight="1">
      <c r="A518" s="418" t="s">
        <v>1308</v>
      </c>
      <c r="B518" s="407">
        <v>2051</v>
      </c>
      <c r="C518" s="1"/>
      <c r="D518" s="1"/>
      <c r="E518" s="1"/>
      <c r="F518" s="1"/>
      <c r="G518" s="1"/>
      <c r="H518" s="1"/>
      <c r="I518" s="1"/>
      <c r="J518" s="1"/>
    </row>
    <row r="519" spans="1:10" ht="20.100000000000001" customHeight="1">
      <c r="A519" s="417" t="s">
        <v>306</v>
      </c>
      <c r="B519" s="407">
        <v>1087</v>
      </c>
      <c r="C519" s="1"/>
      <c r="D519" s="1"/>
      <c r="E519" s="1"/>
      <c r="F519" s="1"/>
      <c r="G519" s="1"/>
      <c r="H519" s="1"/>
      <c r="I519" s="1"/>
      <c r="J519" s="1"/>
    </row>
    <row r="520" spans="1:10" ht="20.100000000000001" customHeight="1">
      <c r="A520" s="417" t="s">
        <v>1309</v>
      </c>
      <c r="B520" s="407">
        <v>722</v>
      </c>
      <c r="C520" s="1"/>
      <c r="D520" s="1"/>
      <c r="E520" s="1"/>
      <c r="F520" s="1"/>
      <c r="G520" s="1"/>
      <c r="H520" s="1"/>
      <c r="I520" s="1"/>
      <c r="J520" s="1"/>
    </row>
    <row r="521" spans="1:10" ht="20.100000000000001" customHeight="1">
      <c r="A521" s="418" t="s">
        <v>1310</v>
      </c>
      <c r="B521" s="407">
        <v>422</v>
      </c>
      <c r="C521" s="1"/>
      <c r="D521" s="1"/>
      <c r="E521" s="1"/>
      <c r="F521" s="1"/>
      <c r="G521" s="1"/>
      <c r="H521" s="1"/>
      <c r="I521" s="1"/>
      <c r="J521" s="1"/>
    </row>
    <row r="522" spans="1:10" ht="20.100000000000001" customHeight="1">
      <c r="A522" s="418" t="s">
        <v>1311</v>
      </c>
      <c r="B522" s="407">
        <v>300</v>
      </c>
      <c r="C522" s="1"/>
      <c r="D522" s="1"/>
      <c r="E522" s="1"/>
      <c r="F522" s="1"/>
      <c r="G522" s="1"/>
      <c r="H522" s="1"/>
      <c r="I522" s="1"/>
      <c r="J522" s="1"/>
    </row>
    <row r="523" spans="1:10" ht="20.100000000000001" customHeight="1">
      <c r="A523" s="417" t="s">
        <v>1312</v>
      </c>
      <c r="B523" s="407">
        <v>363</v>
      </c>
      <c r="C523" s="1"/>
      <c r="D523" s="1"/>
      <c r="E523" s="1"/>
      <c r="F523" s="1"/>
      <c r="G523" s="1"/>
      <c r="H523" s="1"/>
      <c r="I523" s="1"/>
      <c r="J523" s="1"/>
    </row>
    <row r="524" spans="1:10" ht="20.100000000000001" customHeight="1">
      <c r="A524" s="418" t="s">
        <v>1313</v>
      </c>
      <c r="B524" s="407">
        <v>63</v>
      </c>
      <c r="C524" s="1"/>
      <c r="D524" s="1"/>
      <c r="E524" s="1"/>
      <c r="F524" s="1"/>
      <c r="G524" s="1"/>
      <c r="H524" s="1"/>
      <c r="I524" s="1"/>
      <c r="J524" s="1"/>
    </row>
    <row r="525" spans="1:10" ht="20.100000000000001" customHeight="1">
      <c r="A525" s="418" t="s">
        <v>1314</v>
      </c>
      <c r="B525" s="407">
        <v>300</v>
      </c>
      <c r="C525" s="1"/>
      <c r="D525" s="1"/>
      <c r="E525" s="1"/>
      <c r="F525" s="1"/>
      <c r="G525" s="1"/>
      <c r="H525" s="1"/>
      <c r="I525" s="1"/>
      <c r="J525" s="1"/>
    </row>
    <row r="526" spans="1:10" ht="20.100000000000001" customHeight="1">
      <c r="A526" s="417" t="s">
        <v>1315</v>
      </c>
      <c r="B526" s="407">
        <v>2</v>
      </c>
      <c r="C526" s="1"/>
      <c r="D526" s="1"/>
      <c r="E526" s="1"/>
      <c r="F526" s="1"/>
      <c r="G526" s="1"/>
      <c r="H526" s="1"/>
      <c r="I526" s="1"/>
      <c r="J526" s="1"/>
    </row>
    <row r="527" spans="1:10" ht="20.100000000000001" customHeight="1">
      <c r="A527" s="418" t="s">
        <v>1316</v>
      </c>
      <c r="B527" s="407">
        <v>2</v>
      </c>
      <c r="C527" s="1"/>
      <c r="D527" s="1"/>
      <c r="E527" s="1"/>
      <c r="F527" s="1"/>
      <c r="G527" s="1"/>
      <c r="H527" s="1"/>
      <c r="I527" s="1"/>
      <c r="J527" s="1"/>
    </row>
    <row r="528" spans="1:10" ht="20.100000000000001" customHeight="1">
      <c r="A528" s="417" t="s">
        <v>88</v>
      </c>
      <c r="B528" s="407">
        <v>29006</v>
      </c>
      <c r="C528" s="1"/>
      <c r="D528" s="1"/>
      <c r="E528" s="1"/>
      <c r="F528" s="1"/>
      <c r="G528" s="1"/>
      <c r="H528" s="1"/>
      <c r="I528" s="1"/>
      <c r="J528" s="1"/>
    </row>
    <row r="529" spans="1:10" ht="20.100000000000001" customHeight="1">
      <c r="A529" s="417" t="s">
        <v>1317</v>
      </c>
      <c r="B529" s="407">
        <v>4981</v>
      </c>
      <c r="C529" s="1"/>
      <c r="D529" s="1"/>
      <c r="E529" s="1"/>
      <c r="F529" s="1"/>
      <c r="G529" s="1"/>
      <c r="H529" s="1"/>
      <c r="I529" s="1"/>
      <c r="J529" s="1"/>
    </row>
    <row r="530" spans="1:10" ht="20.100000000000001" customHeight="1">
      <c r="A530" s="418" t="s">
        <v>1318</v>
      </c>
      <c r="B530" s="407">
        <v>228</v>
      </c>
      <c r="C530" s="1"/>
      <c r="D530" s="1"/>
      <c r="E530" s="1"/>
      <c r="F530" s="1"/>
      <c r="G530" s="1"/>
      <c r="H530" s="1"/>
      <c r="I530" s="1"/>
      <c r="J530" s="1"/>
    </row>
    <row r="531" spans="1:10" ht="20.100000000000001" customHeight="1">
      <c r="A531" s="418" t="s">
        <v>1319</v>
      </c>
      <c r="B531" s="407">
        <v>598</v>
      </c>
      <c r="C531" s="1"/>
      <c r="D531" s="1"/>
      <c r="E531" s="1"/>
      <c r="F531" s="1"/>
      <c r="G531" s="1"/>
      <c r="H531" s="1"/>
      <c r="I531" s="1"/>
      <c r="J531" s="1"/>
    </row>
    <row r="532" spans="1:10" ht="20.100000000000001" customHeight="1">
      <c r="A532" s="418" t="s">
        <v>1320</v>
      </c>
      <c r="B532" s="407">
        <v>69</v>
      </c>
      <c r="C532" s="1"/>
      <c r="D532" s="1"/>
      <c r="E532" s="1"/>
      <c r="F532" s="1"/>
      <c r="G532" s="1"/>
      <c r="H532" s="1"/>
      <c r="I532" s="1"/>
      <c r="J532" s="1"/>
    </row>
    <row r="533" spans="1:10" ht="20.100000000000001" customHeight="1">
      <c r="A533" s="418" t="s">
        <v>1321</v>
      </c>
      <c r="B533" s="407">
        <v>3861</v>
      </c>
      <c r="C533" s="1"/>
      <c r="D533" s="1"/>
      <c r="E533" s="1"/>
      <c r="F533" s="1"/>
      <c r="G533" s="1"/>
      <c r="H533" s="1"/>
      <c r="I533" s="1"/>
      <c r="J533" s="1"/>
    </row>
    <row r="534" spans="1:10" ht="20.100000000000001" customHeight="1">
      <c r="A534" s="418" t="s">
        <v>1322</v>
      </c>
      <c r="B534" s="407">
        <v>92</v>
      </c>
      <c r="C534" s="1"/>
      <c r="D534" s="1"/>
      <c r="E534" s="1"/>
      <c r="F534" s="1"/>
      <c r="G534" s="1"/>
      <c r="H534" s="1"/>
      <c r="I534" s="1"/>
      <c r="J534" s="1"/>
    </row>
    <row r="535" spans="1:10" ht="20.100000000000001" customHeight="1">
      <c r="A535" s="418" t="s">
        <v>1323</v>
      </c>
      <c r="B535" s="407">
        <v>133</v>
      </c>
      <c r="C535" s="1"/>
      <c r="D535" s="1"/>
      <c r="E535" s="1"/>
      <c r="F535" s="1"/>
      <c r="G535" s="1"/>
      <c r="H535" s="1"/>
      <c r="I535" s="1"/>
      <c r="J535" s="1"/>
    </row>
    <row r="536" spans="1:10" ht="20.100000000000001" customHeight="1">
      <c r="A536" s="417" t="s">
        <v>1324</v>
      </c>
      <c r="B536" s="407">
        <v>24025</v>
      </c>
      <c r="C536" s="1"/>
      <c r="D536" s="1"/>
      <c r="E536" s="1"/>
      <c r="F536" s="1"/>
      <c r="G536" s="1"/>
      <c r="H536" s="1"/>
      <c r="I536" s="1"/>
      <c r="J536" s="1"/>
    </row>
    <row r="537" spans="1:10" ht="20.100000000000001" customHeight="1">
      <c r="A537" s="418" t="s">
        <v>1325</v>
      </c>
      <c r="B537" s="407">
        <v>19009</v>
      </c>
      <c r="C537" s="1"/>
      <c r="D537" s="1"/>
      <c r="E537" s="1"/>
      <c r="F537" s="1"/>
      <c r="G537" s="1"/>
      <c r="H537" s="1"/>
      <c r="I537" s="1"/>
      <c r="J537" s="1"/>
    </row>
    <row r="538" spans="1:10" ht="20.100000000000001" customHeight="1">
      <c r="A538" s="418" t="s">
        <v>1326</v>
      </c>
      <c r="B538" s="407">
        <v>5016</v>
      </c>
      <c r="C538" s="1"/>
      <c r="D538" s="1"/>
      <c r="E538" s="1"/>
      <c r="F538" s="1"/>
      <c r="G538" s="1"/>
      <c r="H538" s="1"/>
      <c r="I538" s="1"/>
      <c r="J538" s="1"/>
    </row>
    <row r="539" spans="1:10" ht="20.100000000000001" customHeight="1">
      <c r="A539" s="417" t="s">
        <v>89</v>
      </c>
      <c r="B539" s="407">
        <v>5407</v>
      </c>
      <c r="C539" s="1"/>
      <c r="D539" s="1"/>
      <c r="E539" s="1"/>
      <c r="F539" s="1"/>
      <c r="G539" s="1"/>
      <c r="H539" s="1"/>
      <c r="I539" s="1"/>
      <c r="J539" s="1"/>
    </row>
    <row r="540" spans="1:10" ht="20.100000000000001" customHeight="1">
      <c r="A540" s="417" t="s">
        <v>1327</v>
      </c>
      <c r="B540" s="407">
        <v>1725</v>
      </c>
      <c r="C540" s="1"/>
      <c r="D540" s="1"/>
      <c r="E540" s="1"/>
      <c r="F540" s="1"/>
      <c r="G540" s="1"/>
      <c r="H540" s="1"/>
      <c r="I540" s="1"/>
      <c r="J540" s="1"/>
    </row>
    <row r="541" spans="1:10" ht="20.100000000000001" customHeight="1">
      <c r="A541" s="418" t="s">
        <v>1328</v>
      </c>
      <c r="B541" s="407">
        <v>1725</v>
      </c>
      <c r="C541" s="1"/>
      <c r="D541" s="1"/>
      <c r="E541" s="1"/>
      <c r="F541" s="1"/>
      <c r="G541" s="1"/>
      <c r="H541" s="1"/>
      <c r="I541" s="1"/>
      <c r="J541" s="1"/>
    </row>
    <row r="542" spans="1:10" ht="20.100000000000001" customHeight="1">
      <c r="A542" s="417" t="s">
        <v>1329</v>
      </c>
      <c r="B542" s="407">
        <v>3682</v>
      </c>
      <c r="C542" s="1"/>
      <c r="D542" s="1"/>
      <c r="E542" s="1"/>
      <c r="F542" s="1"/>
      <c r="G542" s="1"/>
      <c r="H542" s="1"/>
      <c r="I542" s="1"/>
      <c r="J542" s="1"/>
    </row>
    <row r="543" spans="1:10" ht="20.100000000000001" customHeight="1">
      <c r="A543" s="418" t="s">
        <v>1330</v>
      </c>
      <c r="B543" s="407">
        <v>63</v>
      </c>
      <c r="C543" s="1"/>
      <c r="D543" s="1"/>
      <c r="E543" s="1"/>
      <c r="F543" s="1"/>
      <c r="G543" s="1"/>
      <c r="H543" s="1"/>
      <c r="I543" s="1"/>
      <c r="J543" s="1"/>
    </row>
    <row r="544" spans="1:10" ht="20.100000000000001" customHeight="1">
      <c r="A544" s="418" t="s">
        <v>1331</v>
      </c>
      <c r="B544" s="407">
        <v>3619</v>
      </c>
      <c r="C544" s="1"/>
      <c r="D544" s="1"/>
      <c r="E544" s="1"/>
      <c r="F544" s="1"/>
      <c r="G544" s="1"/>
      <c r="H544" s="1"/>
      <c r="I544" s="1"/>
      <c r="J544" s="1"/>
    </row>
    <row r="545" spans="1:10" ht="20.100000000000001" customHeight="1">
      <c r="A545" s="417" t="s">
        <v>304</v>
      </c>
      <c r="B545" s="407">
        <v>8988</v>
      </c>
      <c r="C545" s="1"/>
      <c r="D545" s="1"/>
      <c r="E545" s="1"/>
      <c r="F545" s="1"/>
      <c r="G545" s="1"/>
      <c r="H545" s="1"/>
      <c r="I545" s="1"/>
      <c r="J545" s="1"/>
    </row>
    <row r="546" spans="1:10" ht="20.100000000000001" customHeight="1">
      <c r="A546" s="417" t="s">
        <v>1332</v>
      </c>
      <c r="B546" s="407">
        <v>2982</v>
      </c>
      <c r="C546" s="1"/>
      <c r="D546" s="1"/>
      <c r="E546" s="1"/>
      <c r="F546" s="1"/>
      <c r="G546" s="1"/>
      <c r="H546" s="1"/>
      <c r="I546" s="1"/>
      <c r="J546" s="1"/>
    </row>
    <row r="547" spans="1:10" ht="20.100000000000001" customHeight="1">
      <c r="A547" s="418" t="s">
        <v>908</v>
      </c>
      <c r="B547" s="407">
        <v>909</v>
      </c>
      <c r="C547" s="1"/>
      <c r="D547" s="1"/>
      <c r="E547" s="1"/>
      <c r="F547" s="1"/>
      <c r="G547" s="1"/>
      <c r="H547" s="1"/>
      <c r="I547" s="1"/>
      <c r="J547" s="1"/>
    </row>
    <row r="548" spans="1:10" ht="20.100000000000001" customHeight="1">
      <c r="A548" s="418" t="s">
        <v>909</v>
      </c>
      <c r="B548" s="407">
        <v>43</v>
      </c>
      <c r="C548" s="1"/>
      <c r="D548" s="1"/>
      <c r="E548" s="1"/>
      <c r="F548" s="1"/>
      <c r="G548" s="1"/>
      <c r="H548" s="1"/>
      <c r="I548" s="1"/>
      <c r="J548" s="1"/>
    </row>
    <row r="549" spans="1:10" ht="20.100000000000001" customHeight="1">
      <c r="A549" s="418" t="s">
        <v>1333</v>
      </c>
      <c r="B549" s="407">
        <v>86</v>
      </c>
      <c r="C549" s="1"/>
      <c r="D549" s="1"/>
      <c r="E549" s="1"/>
      <c r="F549" s="1"/>
      <c r="G549" s="1"/>
      <c r="H549" s="1"/>
      <c r="I549" s="1"/>
      <c r="J549" s="1"/>
    </row>
    <row r="550" spans="1:10" ht="20.100000000000001" customHeight="1">
      <c r="A550" s="418" t="s">
        <v>1334</v>
      </c>
      <c r="B550" s="407">
        <v>363</v>
      </c>
      <c r="C550" s="1"/>
      <c r="D550" s="1"/>
      <c r="E550" s="1"/>
      <c r="F550" s="1"/>
      <c r="G550" s="1"/>
      <c r="H550" s="1"/>
      <c r="I550" s="1"/>
      <c r="J550" s="1"/>
    </row>
    <row r="551" spans="1:10" ht="20.100000000000001" customHeight="1">
      <c r="A551" s="418" t="s">
        <v>1335</v>
      </c>
      <c r="B551" s="407">
        <v>734</v>
      </c>
      <c r="C551" s="1"/>
      <c r="D551" s="1"/>
      <c r="E551" s="1"/>
      <c r="F551" s="1"/>
      <c r="G551" s="1"/>
      <c r="H551" s="1"/>
      <c r="I551" s="1"/>
      <c r="J551" s="1"/>
    </row>
    <row r="552" spans="1:10" ht="20.100000000000001" customHeight="1">
      <c r="A552" s="418" t="s">
        <v>915</v>
      </c>
      <c r="B552" s="407">
        <v>752</v>
      </c>
      <c r="C552" s="1"/>
      <c r="D552" s="1"/>
      <c r="E552" s="1"/>
      <c r="F552" s="1"/>
      <c r="G552" s="1"/>
      <c r="H552" s="1"/>
      <c r="I552" s="1"/>
      <c r="J552" s="1"/>
    </row>
    <row r="553" spans="1:10" ht="20.100000000000001" customHeight="1">
      <c r="A553" s="418" t="s">
        <v>1336</v>
      </c>
      <c r="B553" s="407">
        <v>95</v>
      </c>
      <c r="C553" s="1"/>
      <c r="D553" s="1"/>
      <c r="E553" s="1"/>
      <c r="F553" s="1"/>
      <c r="G553" s="1"/>
      <c r="H553" s="1"/>
      <c r="I553" s="1"/>
      <c r="J553" s="1"/>
    </row>
    <row r="554" spans="1:10" ht="20.100000000000001" customHeight="1">
      <c r="A554" s="417" t="s">
        <v>1337</v>
      </c>
      <c r="B554" s="407">
        <v>5097</v>
      </c>
      <c r="C554" s="1"/>
      <c r="D554" s="1"/>
      <c r="E554" s="1"/>
      <c r="F554" s="1"/>
      <c r="G554" s="1"/>
      <c r="H554" s="1"/>
      <c r="I554" s="1"/>
      <c r="J554" s="1"/>
    </row>
    <row r="555" spans="1:10" ht="20.100000000000001" customHeight="1">
      <c r="A555" s="418" t="s">
        <v>1338</v>
      </c>
      <c r="B555" s="407">
        <v>4986</v>
      </c>
      <c r="C555" s="1"/>
      <c r="D555" s="1"/>
      <c r="E555" s="1"/>
      <c r="F555" s="1"/>
      <c r="G555" s="1"/>
      <c r="H555" s="1"/>
      <c r="I555" s="1"/>
      <c r="J555" s="1"/>
    </row>
    <row r="556" spans="1:10" ht="20.100000000000001" customHeight="1">
      <c r="A556" s="418" t="s">
        <v>1339</v>
      </c>
      <c r="B556" s="407">
        <v>111</v>
      </c>
      <c r="C556" s="1"/>
      <c r="D556" s="1"/>
      <c r="E556" s="1"/>
      <c r="F556" s="1"/>
      <c r="G556" s="1"/>
      <c r="H556" s="1"/>
      <c r="I556" s="1"/>
      <c r="J556" s="1"/>
    </row>
    <row r="557" spans="1:10" ht="20.100000000000001" customHeight="1">
      <c r="A557" s="417" t="s">
        <v>1340</v>
      </c>
      <c r="B557" s="407">
        <v>670</v>
      </c>
      <c r="C557" s="1"/>
      <c r="D557" s="1"/>
      <c r="E557" s="1"/>
      <c r="F557" s="1"/>
      <c r="G557" s="1"/>
      <c r="H557" s="1"/>
      <c r="I557" s="1"/>
      <c r="J557" s="1"/>
    </row>
    <row r="558" spans="1:10" ht="20.100000000000001" customHeight="1">
      <c r="A558" s="418" t="s">
        <v>1341</v>
      </c>
      <c r="B558" s="407">
        <v>664</v>
      </c>
      <c r="C558" s="1"/>
      <c r="D558" s="1"/>
      <c r="E558" s="1"/>
      <c r="F558" s="1"/>
      <c r="G558" s="1"/>
      <c r="H558" s="1"/>
      <c r="I558" s="1"/>
      <c r="J558" s="1"/>
    </row>
    <row r="559" spans="1:10" ht="20.100000000000001" customHeight="1">
      <c r="A559" s="418" t="s">
        <v>1342</v>
      </c>
      <c r="B559" s="407">
        <v>6</v>
      </c>
      <c r="C559" s="1"/>
      <c r="D559" s="1"/>
      <c r="E559" s="1"/>
      <c r="F559" s="1"/>
      <c r="G559" s="1"/>
      <c r="H559" s="1"/>
      <c r="I559" s="1"/>
      <c r="J559" s="1"/>
    </row>
    <row r="560" spans="1:10" ht="20.100000000000001" customHeight="1">
      <c r="A560" s="417" t="s">
        <v>1343</v>
      </c>
      <c r="B560" s="407">
        <v>180</v>
      </c>
      <c r="C560" s="1"/>
      <c r="D560" s="1"/>
      <c r="E560" s="1"/>
      <c r="F560" s="1"/>
      <c r="G560" s="1"/>
      <c r="H560" s="1"/>
      <c r="I560" s="1"/>
      <c r="J560" s="1"/>
    </row>
    <row r="561" spans="1:10" ht="20.100000000000001" customHeight="1">
      <c r="A561" s="418" t="s">
        <v>1344</v>
      </c>
      <c r="B561" s="407">
        <v>180</v>
      </c>
      <c r="C561" s="1"/>
      <c r="D561" s="1"/>
      <c r="E561" s="1"/>
      <c r="F561" s="1"/>
      <c r="G561" s="1"/>
      <c r="H561" s="1"/>
      <c r="I561" s="1"/>
      <c r="J561" s="1"/>
    </row>
    <row r="562" spans="1:10" ht="20.100000000000001" customHeight="1">
      <c r="A562" s="417" t="s">
        <v>1345</v>
      </c>
      <c r="B562" s="407">
        <v>59</v>
      </c>
      <c r="C562" s="1"/>
      <c r="D562" s="1"/>
      <c r="E562" s="1"/>
      <c r="F562" s="1"/>
      <c r="G562" s="1"/>
      <c r="H562" s="1"/>
      <c r="I562" s="1"/>
      <c r="J562" s="1"/>
    </row>
    <row r="563" spans="1:10" ht="20.100000000000001" customHeight="1">
      <c r="A563" s="418" t="s">
        <v>1346</v>
      </c>
      <c r="B563" s="407">
        <v>59</v>
      </c>
      <c r="C563" s="1"/>
      <c r="D563" s="1"/>
      <c r="E563" s="1"/>
      <c r="F563" s="1"/>
      <c r="G563" s="1"/>
      <c r="H563" s="1"/>
      <c r="I563" s="1"/>
      <c r="J563" s="1"/>
    </row>
    <row r="564" spans="1:10" ht="20.100000000000001" customHeight="1">
      <c r="A564" s="417" t="s">
        <v>1347</v>
      </c>
      <c r="B564" s="407">
        <v>220</v>
      </c>
      <c r="C564" s="1"/>
      <c r="D564" s="1"/>
      <c r="E564" s="1"/>
      <c r="F564" s="1"/>
      <c r="G564" s="1"/>
      <c r="H564" s="1"/>
      <c r="I564" s="1"/>
      <c r="J564" s="1"/>
    </row>
    <row r="565" spans="1:10" ht="20.100000000000001" customHeight="1">
      <c r="A565" s="417" t="s">
        <v>1348</v>
      </c>
      <c r="B565" s="407">
        <v>220</v>
      </c>
      <c r="C565" s="1"/>
      <c r="D565" s="1"/>
      <c r="E565" s="1"/>
      <c r="F565" s="1"/>
      <c r="G565" s="1"/>
      <c r="H565" s="1"/>
      <c r="I565" s="1"/>
      <c r="J565" s="1"/>
    </row>
    <row r="566" spans="1:10" ht="20.100000000000001" customHeight="1">
      <c r="A566" s="418" t="s">
        <v>1349</v>
      </c>
      <c r="B566" s="407">
        <v>220</v>
      </c>
      <c r="C566" s="1"/>
      <c r="D566" s="1"/>
      <c r="E566" s="1"/>
      <c r="F566" s="1"/>
      <c r="G566" s="1"/>
      <c r="H566" s="1"/>
      <c r="I566" s="1"/>
      <c r="J566" s="1"/>
    </row>
    <row r="567" spans="1:10" ht="20.100000000000001" customHeight="1">
      <c r="A567" s="417" t="s">
        <v>92</v>
      </c>
      <c r="B567" s="407">
        <v>23801</v>
      </c>
      <c r="C567" s="1"/>
      <c r="D567" s="1"/>
      <c r="E567" s="1"/>
      <c r="F567" s="1"/>
      <c r="G567" s="1"/>
      <c r="H567" s="1"/>
      <c r="I567" s="1"/>
      <c r="J567" s="1"/>
    </row>
    <row r="568" spans="1:10" ht="20.100000000000001" customHeight="1">
      <c r="A568" s="417" t="s">
        <v>1350</v>
      </c>
      <c r="B568" s="407">
        <v>23801</v>
      </c>
      <c r="C568" s="1"/>
      <c r="D568" s="1"/>
      <c r="E568" s="1"/>
      <c r="F568" s="1"/>
      <c r="G568" s="1"/>
      <c r="H568" s="1"/>
      <c r="I568" s="1"/>
      <c r="J568" s="1"/>
    </row>
    <row r="569" spans="1:10" ht="20.100000000000001" customHeight="1">
      <c r="A569" s="418" t="s">
        <v>1351</v>
      </c>
      <c r="B569" s="407">
        <v>23315</v>
      </c>
      <c r="C569" s="1"/>
      <c r="D569" s="1"/>
      <c r="E569" s="1"/>
      <c r="F569" s="1"/>
      <c r="G569" s="1"/>
      <c r="H569" s="1"/>
      <c r="I569" s="1"/>
      <c r="J569" s="1"/>
    </row>
    <row r="570" spans="1:10" ht="20.100000000000001" customHeight="1">
      <c r="A570" s="418" t="s">
        <v>1352</v>
      </c>
      <c r="B570" s="407">
        <v>486</v>
      </c>
      <c r="C570" s="1"/>
      <c r="D570" s="1"/>
      <c r="E570" s="1"/>
      <c r="F570" s="1"/>
      <c r="G570" s="1"/>
      <c r="H570" s="1"/>
      <c r="I570" s="1"/>
      <c r="J570" s="1"/>
    </row>
    <row r="571" spans="1:10" ht="20.100000000000001" customHeight="1">
      <c r="A571" s="417" t="s">
        <v>288</v>
      </c>
      <c r="B571" s="407">
        <v>12</v>
      </c>
      <c r="C571" s="1"/>
      <c r="D571" s="1"/>
      <c r="E571" s="1"/>
      <c r="F571" s="1"/>
      <c r="G571" s="1"/>
      <c r="H571" s="1"/>
      <c r="I571" s="1"/>
      <c r="J571" s="1"/>
    </row>
    <row r="572" spans="1:10" ht="20.100000000000001" customHeight="1">
      <c r="A572" s="417" t="s">
        <v>1353</v>
      </c>
      <c r="B572" s="407">
        <v>12</v>
      </c>
      <c r="C572" s="1"/>
      <c r="D572" s="1"/>
      <c r="E572" s="1"/>
      <c r="F572" s="1"/>
      <c r="G572" s="1"/>
      <c r="H572" s="1"/>
      <c r="I572" s="1"/>
      <c r="J572" s="1"/>
    </row>
    <row r="573" spans="1:10" ht="39.75" customHeight="1">
      <c r="A573" s="651" t="s">
        <v>1354</v>
      </c>
      <c r="B573" s="651"/>
      <c r="C573" s="1"/>
      <c r="D573" s="1"/>
      <c r="E573" s="1"/>
      <c r="F573" s="1"/>
      <c r="G573" s="1"/>
      <c r="H573" s="1"/>
      <c r="I573" s="1"/>
      <c r="J573" s="1"/>
    </row>
  </sheetData>
  <mergeCells count="5">
    <mergeCell ref="A1:B1"/>
    <mergeCell ref="A2:B2"/>
    <mergeCell ref="A4:B4"/>
    <mergeCell ref="A573:B573"/>
    <mergeCell ref="A3:B3"/>
  </mergeCells>
  <phoneticPr fontId="1" type="noConversion"/>
  <printOptions horizontalCentered="1"/>
  <pageMargins left="0.31496062992125984" right="0.31496062992125984" top="0.35433070866141736" bottom="0.35433070866141736" header="0.31496062992125984" footer="0.31496062992125984"/>
  <pageSetup paperSize="9" firstPageNumber="4"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FF00"/>
    <pageSetUpPr fitToPage="1"/>
  </sheetPr>
  <dimension ref="A1:H107"/>
  <sheetViews>
    <sheetView showZeros="0" zoomScaleNormal="100" workbookViewId="0">
      <selection activeCell="A37" sqref="A37"/>
    </sheetView>
  </sheetViews>
  <sheetFormatPr defaultRowHeight="14.25"/>
  <cols>
    <col min="1" max="1" width="44" style="8" customWidth="1"/>
    <col min="2" max="2" width="13.125" style="8" customWidth="1"/>
    <col min="3" max="3" width="33.125" style="9" customWidth="1"/>
    <col min="4" max="4" width="13.25" style="9" customWidth="1"/>
    <col min="5" max="5" width="9" style="9" customWidth="1"/>
    <col min="6" max="6" width="13.75" style="9" customWidth="1"/>
    <col min="7" max="16384" width="9" style="9"/>
  </cols>
  <sheetData>
    <row r="1" spans="1:8" ht="20.25" customHeight="1">
      <c r="A1" s="646" t="s">
        <v>1516</v>
      </c>
      <c r="B1" s="646"/>
      <c r="C1" s="646"/>
      <c r="D1" s="646"/>
    </row>
    <row r="2" spans="1:8" ht="38.25" customHeight="1">
      <c r="A2" s="649" t="s">
        <v>482</v>
      </c>
      <c r="B2" s="649"/>
      <c r="C2" s="649"/>
      <c r="D2" s="649"/>
    </row>
    <row r="3" spans="1:8" ht="20.25" customHeight="1" thickBot="1">
      <c r="A3" s="255"/>
      <c r="B3" s="255"/>
      <c r="D3" s="48" t="s">
        <v>233</v>
      </c>
    </row>
    <row r="4" spans="1:8" ht="20.100000000000001" customHeight="1">
      <c r="A4" s="509" t="s">
        <v>374</v>
      </c>
      <c r="B4" s="510" t="s">
        <v>375</v>
      </c>
      <c r="C4" s="510" t="s">
        <v>376</v>
      </c>
      <c r="D4" s="511" t="s">
        <v>375</v>
      </c>
    </row>
    <row r="5" spans="1:8" ht="20.100000000000001" customHeight="1">
      <c r="A5" s="248" t="s">
        <v>377</v>
      </c>
      <c r="B5" s="13">
        <f>SUM(B6,B11,B32)</f>
        <v>417871</v>
      </c>
      <c r="C5" s="11" t="s">
        <v>378</v>
      </c>
      <c r="D5" s="512">
        <f>D6+D9</f>
        <v>71259</v>
      </c>
    </row>
    <row r="6" spans="1:8" ht="20.100000000000001" customHeight="1">
      <c r="A6" s="248" t="s">
        <v>357</v>
      </c>
      <c r="B6" s="13">
        <f>SUM(B7:B10)</f>
        <v>78545</v>
      </c>
      <c r="C6" s="11" t="s">
        <v>271</v>
      </c>
      <c r="D6" s="512">
        <f>SUM(D7:D8)</f>
        <v>71259</v>
      </c>
    </row>
    <row r="7" spans="1:8" ht="20.100000000000001" customHeight="1">
      <c r="A7" s="256" t="s">
        <v>399</v>
      </c>
      <c r="B7" s="13">
        <v>5684</v>
      </c>
      <c r="C7" s="50" t="s">
        <v>404</v>
      </c>
      <c r="D7" s="512">
        <v>65017</v>
      </c>
      <c r="H7" s="59"/>
    </row>
    <row r="8" spans="1:8" ht="20.100000000000001" customHeight="1">
      <c r="A8" s="256" t="s">
        <v>400</v>
      </c>
      <c r="B8" s="13">
        <v>10867</v>
      </c>
      <c r="C8" s="11" t="s">
        <v>405</v>
      </c>
      <c r="D8" s="512">
        <v>6242</v>
      </c>
      <c r="H8" s="59"/>
    </row>
    <row r="9" spans="1:8" ht="20.100000000000001" customHeight="1">
      <c r="A9" s="256" t="s">
        <v>398</v>
      </c>
      <c r="B9" s="13">
        <v>4842</v>
      </c>
      <c r="C9" s="11"/>
      <c r="D9" s="512"/>
      <c r="H9" s="59"/>
    </row>
    <row r="10" spans="1:8" ht="20.100000000000001" customHeight="1">
      <c r="A10" s="256" t="s">
        <v>401</v>
      </c>
      <c r="B10" s="13">
        <v>57152</v>
      </c>
      <c r="C10" s="377"/>
      <c r="D10" s="512"/>
      <c r="E10" s="59"/>
      <c r="H10" s="59"/>
    </row>
    <row r="11" spans="1:8" ht="20.100000000000001" customHeight="1">
      <c r="A11" s="248" t="s">
        <v>358</v>
      </c>
      <c r="B11" s="13">
        <f>SUM(B12,B13,B14,B15,B16,B17,B18,B31,B29,B30)</f>
        <v>283098</v>
      </c>
      <c r="C11" s="377"/>
      <c r="D11" s="512"/>
      <c r="H11" s="59"/>
    </row>
    <row r="12" spans="1:8" ht="20.100000000000001" customHeight="1">
      <c r="A12" s="256" t="s">
        <v>359</v>
      </c>
      <c r="B12" s="13">
        <v>3231</v>
      </c>
      <c r="C12" s="377"/>
      <c r="D12" s="512"/>
      <c r="H12" s="59"/>
    </row>
    <row r="13" spans="1:8" ht="20.100000000000001" customHeight="1">
      <c r="A13" s="256" t="s">
        <v>360</v>
      </c>
      <c r="B13" s="13">
        <v>30827</v>
      </c>
      <c r="C13" s="377"/>
      <c r="D13" s="512"/>
      <c r="H13" s="59"/>
    </row>
    <row r="14" spans="1:8" ht="20.100000000000001" customHeight="1">
      <c r="A14" s="256" t="s">
        <v>361</v>
      </c>
      <c r="B14" s="13">
        <v>11175</v>
      </c>
      <c r="C14" s="377"/>
      <c r="D14" s="512"/>
      <c r="H14" s="59"/>
    </row>
    <row r="15" spans="1:8" ht="20.100000000000001" customHeight="1">
      <c r="A15" s="256" t="s">
        <v>452</v>
      </c>
      <c r="B15" s="13">
        <v>2864</v>
      </c>
      <c r="C15" s="377"/>
      <c r="D15" s="512"/>
      <c r="H15" s="59"/>
    </row>
    <row r="16" spans="1:8" ht="20.100000000000001" customHeight="1">
      <c r="A16" s="256" t="s">
        <v>362</v>
      </c>
      <c r="B16" s="13">
        <v>14370</v>
      </c>
      <c r="C16" s="377"/>
      <c r="D16" s="512"/>
      <c r="H16" s="59"/>
    </row>
    <row r="17" spans="1:8" ht="20.100000000000001" customHeight="1">
      <c r="A17" s="256" t="s">
        <v>363</v>
      </c>
      <c r="B17" s="13">
        <v>79206</v>
      </c>
      <c r="C17" s="377"/>
      <c r="D17" s="512"/>
      <c r="H17" s="59"/>
    </row>
    <row r="18" spans="1:8" ht="20.100000000000001" customHeight="1">
      <c r="A18" s="256" t="s">
        <v>364</v>
      </c>
      <c r="B18" s="13">
        <f>SUM(B19:B28)</f>
        <v>110012</v>
      </c>
      <c r="C18" s="377"/>
      <c r="D18" s="512"/>
      <c r="H18" s="59"/>
    </row>
    <row r="19" spans="1:8" ht="20.100000000000001" customHeight="1">
      <c r="A19" s="130" t="s">
        <v>453</v>
      </c>
      <c r="B19" s="13">
        <v>64</v>
      </c>
      <c r="C19" s="377"/>
      <c r="D19" s="512"/>
      <c r="H19" s="59"/>
    </row>
    <row r="20" spans="1:8" ht="20.100000000000001" customHeight="1">
      <c r="A20" s="130" t="s">
        <v>366</v>
      </c>
      <c r="B20" s="13">
        <v>4338</v>
      </c>
      <c r="C20" s="377"/>
      <c r="D20" s="512"/>
      <c r="H20" s="59"/>
    </row>
    <row r="21" spans="1:8" ht="20.100000000000001" customHeight="1">
      <c r="A21" s="130" t="s">
        <v>367</v>
      </c>
      <c r="B21" s="13">
        <v>29583</v>
      </c>
      <c r="C21" s="377"/>
      <c r="D21" s="512"/>
      <c r="H21" s="59"/>
    </row>
    <row r="22" spans="1:8" ht="20.100000000000001" customHeight="1">
      <c r="A22" s="130" t="s">
        <v>454</v>
      </c>
      <c r="B22" s="13">
        <v>391</v>
      </c>
      <c r="C22" s="54"/>
      <c r="D22" s="513"/>
      <c r="H22" s="59"/>
    </row>
    <row r="23" spans="1:8" ht="20.100000000000001" customHeight="1">
      <c r="A23" s="130" t="s">
        <v>368</v>
      </c>
      <c r="B23" s="13">
        <v>29379</v>
      </c>
      <c r="C23" s="54"/>
      <c r="D23" s="513"/>
      <c r="H23" s="59"/>
    </row>
    <row r="24" spans="1:8" ht="20.100000000000001" customHeight="1">
      <c r="A24" s="130" t="s">
        <v>369</v>
      </c>
      <c r="B24" s="13">
        <v>24659</v>
      </c>
      <c r="C24" s="54"/>
      <c r="D24" s="513"/>
      <c r="H24" s="59"/>
    </row>
    <row r="25" spans="1:8" ht="20.100000000000001" customHeight="1">
      <c r="A25" s="130" t="s">
        <v>370</v>
      </c>
      <c r="B25" s="13">
        <v>13171</v>
      </c>
      <c r="C25" s="54"/>
      <c r="D25" s="513"/>
      <c r="H25" s="59"/>
    </row>
    <row r="26" spans="1:8" ht="20.100000000000001" customHeight="1">
      <c r="A26" s="130" t="s">
        <v>371</v>
      </c>
      <c r="B26" s="13">
        <v>7496</v>
      </c>
      <c r="C26" s="54"/>
      <c r="D26" s="513"/>
      <c r="H26" s="59"/>
    </row>
    <row r="27" spans="1:8" ht="20.100000000000001" customHeight="1">
      <c r="A27" s="130" t="s">
        <v>372</v>
      </c>
      <c r="B27" s="13">
        <v>163</v>
      </c>
      <c r="C27" s="54"/>
      <c r="D27" s="513"/>
      <c r="H27" s="59"/>
    </row>
    <row r="28" spans="1:8" ht="20.100000000000001" customHeight="1">
      <c r="A28" s="130" t="s">
        <v>373</v>
      </c>
      <c r="B28" s="13">
        <v>768</v>
      </c>
      <c r="C28" s="54"/>
      <c r="D28" s="513"/>
      <c r="H28" s="59"/>
    </row>
    <row r="29" spans="1:8" ht="20.100000000000001" customHeight="1">
      <c r="A29" s="256" t="s">
        <v>455</v>
      </c>
      <c r="B29" s="13">
        <v>10956</v>
      </c>
      <c r="C29" s="54"/>
      <c r="D29" s="513"/>
      <c r="H29" s="59"/>
    </row>
    <row r="30" spans="1:8" ht="20.100000000000001" customHeight="1">
      <c r="A30" s="256" t="s">
        <v>456</v>
      </c>
      <c r="B30" s="13">
        <v>20400</v>
      </c>
      <c r="C30" s="54"/>
      <c r="D30" s="513"/>
      <c r="H30" s="59"/>
    </row>
    <row r="31" spans="1:8" ht="20.100000000000001" customHeight="1">
      <c r="A31" s="256" t="s">
        <v>457</v>
      </c>
      <c r="B31" s="13">
        <v>57</v>
      </c>
      <c r="C31" s="54"/>
      <c r="D31" s="513"/>
      <c r="H31" s="59"/>
    </row>
    <row r="32" spans="1:8" ht="20.100000000000001" customHeight="1">
      <c r="A32" s="248" t="s">
        <v>381</v>
      </c>
      <c r="B32" s="13">
        <f>SUM(B33:B49)</f>
        <v>56228</v>
      </c>
      <c r="C32" s="11" t="s">
        <v>272</v>
      </c>
      <c r="D32" s="512">
        <v>49817</v>
      </c>
      <c r="H32" s="59"/>
    </row>
    <row r="33" spans="1:8" ht="20.100000000000001" customHeight="1">
      <c r="A33" s="248" t="s">
        <v>458</v>
      </c>
      <c r="B33" s="13">
        <v>1</v>
      </c>
      <c r="C33" s="377" t="s">
        <v>1608</v>
      </c>
      <c r="D33" s="512">
        <v>1766</v>
      </c>
      <c r="H33" s="59"/>
    </row>
    <row r="34" spans="1:8" ht="20.100000000000001" customHeight="1">
      <c r="A34" s="248" t="s">
        <v>50</v>
      </c>
      <c r="B34" s="13">
        <v>1498</v>
      </c>
      <c r="C34" s="377" t="s">
        <v>1602</v>
      </c>
      <c r="D34" s="512">
        <f>213+306</f>
        <v>519</v>
      </c>
      <c r="H34" s="59"/>
    </row>
    <row r="35" spans="1:8" ht="20.100000000000001" customHeight="1">
      <c r="A35" s="248" t="s">
        <v>37</v>
      </c>
      <c r="B35" s="13">
        <v>1078</v>
      </c>
      <c r="C35" s="377" t="s">
        <v>1609</v>
      </c>
      <c r="D35" s="512">
        <f>796+6</f>
        <v>802</v>
      </c>
      <c r="H35" s="59"/>
    </row>
    <row r="36" spans="1:8" ht="20.100000000000001" customHeight="1">
      <c r="A36" s="248" t="s">
        <v>51</v>
      </c>
      <c r="B36" s="13">
        <v>4824</v>
      </c>
      <c r="C36" s="377" t="s">
        <v>1603</v>
      </c>
      <c r="D36" s="512">
        <f>16597-1315-1669-4084-1000</f>
        <v>8529</v>
      </c>
      <c r="H36" s="59"/>
    </row>
    <row r="37" spans="1:8" ht="20.100000000000001" customHeight="1">
      <c r="A37" s="248" t="s">
        <v>1890</v>
      </c>
      <c r="B37" s="13">
        <v>55</v>
      </c>
      <c r="C37" s="377" t="s">
        <v>1604</v>
      </c>
      <c r="D37" s="512">
        <f>767+1669+4084-1000</f>
        <v>5520</v>
      </c>
      <c r="H37" s="59"/>
    </row>
    <row r="38" spans="1:8" ht="20.100000000000001" customHeight="1">
      <c r="A38" s="248" t="s">
        <v>38</v>
      </c>
      <c r="B38" s="13">
        <v>288</v>
      </c>
      <c r="C38" s="377" t="s">
        <v>1614</v>
      </c>
      <c r="D38" s="512">
        <v>761</v>
      </c>
      <c r="H38" s="59"/>
    </row>
    <row r="39" spans="1:8" ht="20.100000000000001" customHeight="1">
      <c r="A39" s="248" t="s">
        <v>402</v>
      </c>
      <c r="B39" s="13">
        <v>1575</v>
      </c>
      <c r="C39" s="377" t="s">
        <v>1613</v>
      </c>
      <c r="D39" s="512">
        <v>3251</v>
      </c>
      <c r="H39" s="59"/>
    </row>
    <row r="40" spans="1:8" ht="20.100000000000001" customHeight="1">
      <c r="A40" s="248" t="s">
        <v>52</v>
      </c>
      <c r="B40" s="13">
        <v>458</v>
      </c>
      <c r="C40" s="377" t="s">
        <v>1605</v>
      </c>
      <c r="D40" s="512">
        <f>18028-657</f>
        <v>17371</v>
      </c>
      <c r="H40" s="59"/>
    </row>
    <row r="41" spans="1:8" ht="20.100000000000001" customHeight="1">
      <c r="A41" s="248" t="s">
        <v>380</v>
      </c>
      <c r="B41" s="13">
        <v>18</v>
      </c>
      <c r="C41" s="377" t="s">
        <v>1615</v>
      </c>
      <c r="D41" s="512">
        <v>7655</v>
      </c>
      <c r="H41" s="59"/>
    </row>
    <row r="42" spans="1:8" ht="20.100000000000001" customHeight="1">
      <c r="A42" s="248" t="s">
        <v>53</v>
      </c>
      <c r="B42" s="13">
        <v>19802</v>
      </c>
      <c r="C42" s="377" t="s">
        <v>1606</v>
      </c>
      <c r="D42" s="512">
        <v>33</v>
      </c>
      <c r="H42" s="59"/>
    </row>
    <row r="43" spans="1:8" ht="20.100000000000001" customHeight="1">
      <c r="A43" s="248" t="s">
        <v>54</v>
      </c>
      <c r="B43" s="13">
        <v>12106</v>
      </c>
      <c r="C43" s="377" t="s">
        <v>1607</v>
      </c>
      <c r="D43" s="512">
        <v>343</v>
      </c>
      <c r="H43" s="59"/>
    </row>
    <row r="44" spans="1:8" ht="20.100000000000001" customHeight="1">
      <c r="A44" s="248" t="s">
        <v>55</v>
      </c>
      <c r="B44" s="13">
        <v>8599</v>
      </c>
      <c r="C44" s="377" t="s">
        <v>1611</v>
      </c>
      <c r="D44" s="512">
        <f>213+3054</f>
        <v>3267</v>
      </c>
      <c r="H44" s="59"/>
    </row>
    <row r="45" spans="1:8" ht="20.100000000000001" customHeight="1">
      <c r="A45" s="248" t="s">
        <v>56</v>
      </c>
      <c r="B45" s="13">
        <v>3905</v>
      </c>
      <c r="C45" s="11"/>
      <c r="D45" s="512"/>
    </row>
    <row r="46" spans="1:8" ht="20.100000000000001" customHeight="1">
      <c r="A46" s="248" t="s">
        <v>403</v>
      </c>
      <c r="B46" s="13">
        <v>60</v>
      </c>
      <c r="C46" s="11"/>
      <c r="D46" s="512"/>
    </row>
    <row r="47" spans="1:8" ht="20.100000000000001" customHeight="1">
      <c r="A47" s="248" t="s">
        <v>57</v>
      </c>
      <c r="B47" s="13">
        <v>1532</v>
      </c>
      <c r="C47" s="11"/>
      <c r="D47" s="512"/>
    </row>
    <row r="48" spans="1:8" ht="20.100000000000001" customHeight="1">
      <c r="A48" s="248" t="s">
        <v>379</v>
      </c>
      <c r="B48" s="13">
        <v>344</v>
      </c>
      <c r="C48" s="11"/>
      <c r="D48" s="512"/>
    </row>
    <row r="49" spans="1:4" ht="20.100000000000001" customHeight="1" thickBot="1">
      <c r="A49" s="257" t="s">
        <v>459</v>
      </c>
      <c r="B49" s="514">
        <v>85</v>
      </c>
      <c r="C49" s="515"/>
      <c r="D49" s="516"/>
    </row>
    <row r="50" spans="1:4" ht="20.100000000000001" customHeight="1">
      <c r="A50" s="653" t="s">
        <v>1620</v>
      </c>
      <c r="B50" s="653"/>
      <c r="C50" s="653"/>
      <c r="D50" s="653"/>
    </row>
    <row r="51" spans="1:4" ht="17.25" customHeight="1"/>
    <row r="52" spans="1:4" ht="17.25" customHeight="1"/>
    <row r="53" spans="1:4" ht="27" customHeight="1"/>
    <row r="54" spans="1:4" ht="25.5" customHeight="1"/>
    <row r="55" spans="1:4" ht="33.75" customHeight="1"/>
    <row r="56" spans="1:4" ht="20.100000000000001" customHeight="1"/>
    <row r="57" spans="1:4" ht="20.100000000000001" customHeight="1"/>
    <row r="58" spans="1:4" ht="20.100000000000001" customHeight="1"/>
    <row r="59" spans="1:4" ht="20.100000000000001" customHeight="1"/>
    <row r="60" spans="1:4" ht="20.100000000000001" customHeight="1"/>
    <row r="61" spans="1:4" ht="20.100000000000001" customHeight="1"/>
    <row r="62" spans="1:4" ht="20.100000000000001" customHeight="1"/>
    <row r="63" spans="1:4" ht="20.100000000000001" customHeight="1"/>
    <row r="64" spans="1: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sheetData>
  <mergeCells count="3">
    <mergeCell ref="A2:D2"/>
    <mergeCell ref="A1:D1"/>
    <mergeCell ref="A50:D50"/>
  </mergeCells>
  <phoneticPr fontId="1" type="noConversion"/>
  <printOptions horizontalCentered="1"/>
  <pageMargins left="0.39370078740157483" right="0.31496062992125984" top="0.39370078740157483" bottom="0.55118110236220474" header="0.31496062992125984" footer="0.31496062992125984"/>
  <pageSetup paperSize="9" scale="69" firstPageNumber="23" orientation="portrait" blackAndWhite="1" useFirstPageNumber="1" errors="blank" r:id="rId1"/>
  <headerFooter alignWithMargins="0">
    <oddFooter xml:space="preserve">&amp;C&amp;P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D17"/>
  <sheetViews>
    <sheetView zoomScaleNormal="100" workbookViewId="0">
      <selection activeCell="A3" sqref="A3:C3"/>
    </sheetView>
  </sheetViews>
  <sheetFormatPr defaultColWidth="9" defaultRowHeight="13.5"/>
  <cols>
    <col min="1" max="1" width="30.5" style="25" customWidth="1"/>
    <col min="2" max="2" width="20.875" style="25" customWidth="1"/>
    <col min="3" max="3" width="24" style="25" customWidth="1"/>
    <col min="4" max="4" width="14.5" style="25" bestFit="1" customWidth="1"/>
    <col min="5" max="16384" width="9" style="25"/>
  </cols>
  <sheetData>
    <row r="1" spans="1:4" ht="18.75">
      <c r="A1" s="646" t="s">
        <v>1517</v>
      </c>
      <c r="B1" s="646"/>
      <c r="C1" s="646"/>
    </row>
    <row r="2" spans="1:4" ht="25.5" customHeight="1">
      <c r="A2" s="649" t="s">
        <v>1566</v>
      </c>
      <c r="B2" s="649"/>
      <c r="C2" s="649"/>
    </row>
    <row r="3" spans="1:4" ht="20.25" customHeight="1">
      <c r="A3" s="654" t="s">
        <v>1590</v>
      </c>
      <c r="B3" s="654"/>
      <c r="C3" s="654"/>
    </row>
    <row r="4" spans="1:4" ht="14.25" customHeight="1" thickBot="1">
      <c r="A4" s="26"/>
      <c r="B4" s="26"/>
      <c r="C4" s="57" t="s">
        <v>40</v>
      </c>
    </row>
    <row r="5" spans="1:4" ht="30.75" customHeight="1">
      <c r="A5" s="258" t="s">
        <v>320</v>
      </c>
      <c r="B5" s="259" t="s">
        <v>22</v>
      </c>
      <c r="C5" s="260" t="s">
        <v>108</v>
      </c>
    </row>
    <row r="6" spans="1:4" ht="20.100000000000001" customHeight="1">
      <c r="A6" s="261" t="s">
        <v>319</v>
      </c>
      <c r="B6" s="174">
        <f>SUM(B7:B17)</f>
        <v>65813</v>
      </c>
      <c r="C6" s="262">
        <f>SUM(C7:C17)</f>
        <v>71259</v>
      </c>
    </row>
    <row r="7" spans="1:4" s="27" customFormat="1" ht="20.100000000000001" customHeight="1">
      <c r="A7" s="263" t="s">
        <v>308</v>
      </c>
      <c r="B7" s="174">
        <v>256</v>
      </c>
      <c r="C7" s="262">
        <v>583</v>
      </c>
    </row>
    <row r="8" spans="1:4" s="27" customFormat="1" ht="20.100000000000001" customHeight="1">
      <c r="A8" s="263" t="s">
        <v>309</v>
      </c>
      <c r="B8" s="174">
        <v>5481</v>
      </c>
      <c r="C8" s="262">
        <v>6020</v>
      </c>
    </row>
    <row r="9" spans="1:4" s="27" customFormat="1" ht="20.100000000000001" customHeight="1">
      <c r="A9" s="264" t="s">
        <v>310</v>
      </c>
      <c r="B9" s="174">
        <v>5939</v>
      </c>
      <c r="C9" s="262">
        <v>6791</v>
      </c>
    </row>
    <row r="10" spans="1:4" s="27" customFormat="1" ht="20.100000000000001" customHeight="1">
      <c r="A10" s="264" t="s">
        <v>311</v>
      </c>
      <c r="B10" s="174">
        <v>6223</v>
      </c>
      <c r="C10" s="262">
        <v>6621</v>
      </c>
    </row>
    <row r="11" spans="1:4" ht="20.100000000000001" customHeight="1">
      <c r="A11" s="264" t="s">
        <v>312</v>
      </c>
      <c r="B11" s="174">
        <v>5568</v>
      </c>
      <c r="C11" s="262">
        <v>6578</v>
      </c>
      <c r="D11" s="27"/>
    </row>
    <row r="12" spans="1:4" s="27" customFormat="1" ht="20.100000000000001" customHeight="1">
      <c r="A12" s="264" t="s">
        <v>313</v>
      </c>
      <c r="B12" s="174">
        <v>7285</v>
      </c>
      <c r="C12" s="262">
        <v>7719</v>
      </c>
    </row>
    <row r="13" spans="1:4" ht="20.100000000000001" customHeight="1">
      <c r="A13" s="264" t="s">
        <v>314</v>
      </c>
      <c r="B13" s="174">
        <v>7436</v>
      </c>
      <c r="C13" s="262">
        <v>7857</v>
      </c>
      <c r="D13" s="27"/>
    </row>
    <row r="14" spans="1:4" ht="20.100000000000001" customHeight="1">
      <c r="A14" s="264" t="s">
        <v>315</v>
      </c>
      <c r="B14" s="174">
        <v>8193</v>
      </c>
      <c r="C14" s="262">
        <v>8560</v>
      </c>
      <c r="D14" s="27"/>
    </row>
    <row r="15" spans="1:4" ht="20.100000000000001" customHeight="1">
      <c r="A15" s="264" t="s">
        <v>316</v>
      </c>
      <c r="B15" s="174">
        <v>7210</v>
      </c>
      <c r="C15" s="262">
        <v>7569</v>
      </c>
      <c r="D15" s="27"/>
    </row>
    <row r="16" spans="1:4" ht="20.100000000000001" customHeight="1">
      <c r="A16" s="264" t="s">
        <v>317</v>
      </c>
      <c r="B16" s="174">
        <v>6649</v>
      </c>
      <c r="C16" s="262">
        <v>7040</v>
      </c>
      <c r="D16" s="27"/>
    </row>
    <row r="17" spans="1:4" ht="20.100000000000001" customHeight="1" thickBot="1">
      <c r="A17" s="265" t="s">
        <v>318</v>
      </c>
      <c r="B17" s="266">
        <v>5573</v>
      </c>
      <c r="C17" s="267">
        <v>5921</v>
      </c>
      <c r="D17" s="27"/>
    </row>
  </sheetData>
  <mergeCells count="3">
    <mergeCell ref="A1:C1"/>
    <mergeCell ref="A2:C2"/>
    <mergeCell ref="A3:C3"/>
  </mergeCells>
  <phoneticPr fontId="1" type="noConversion"/>
  <printOptions horizontalCentered="1"/>
  <pageMargins left="0.31496062992125984" right="0.31496062992125984" top="0.55118110236220474" bottom="0.19685039370078741" header="0.31496062992125984" footer="0.31496062992125984"/>
  <pageSetup paperSize="9" firstPageNumber="23" fitToHeight="0" orientation="portrait" blackAndWhite="1"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34</vt:i4>
      </vt:variant>
    </vt:vector>
  </HeadingPairs>
  <TitlesOfParts>
    <vt:vector size="75" baseType="lpstr">
      <vt:lpstr>封面</vt:lpstr>
      <vt:lpstr>目录</vt:lpstr>
      <vt:lpstr>01-2022全区收入</vt:lpstr>
      <vt:lpstr>02-2022全区支出</vt:lpstr>
      <vt:lpstr>03-2022公共全区</vt:lpstr>
      <vt:lpstr>04-2022公共区级 </vt:lpstr>
      <vt:lpstr>05-2022公共本级支出功能科目</vt:lpstr>
      <vt:lpstr>06-2022公共线下 </vt:lpstr>
      <vt:lpstr>07-2022转移支付分地区</vt:lpstr>
      <vt:lpstr>08-2022转移支付分项目</vt:lpstr>
      <vt:lpstr>09-2022基金全区</vt:lpstr>
      <vt:lpstr>10-2022基金区级</vt:lpstr>
      <vt:lpstr>11-基金支出</vt:lpstr>
      <vt:lpstr>12-2022基金转移支付</vt:lpstr>
      <vt:lpstr>13-2022全区国资 </vt:lpstr>
      <vt:lpstr>14-2022区级国资 </vt:lpstr>
      <vt:lpstr>15-2022社保执行</vt:lpstr>
      <vt:lpstr>16-2023全区收入</vt:lpstr>
      <vt:lpstr>17-2023全区支出</vt:lpstr>
      <vt:lpstr>18-2023全区公共</vt:lpstr>
      <vt:lpstr>19-2023区级公共 </vt:lpstr>
      <vt:lpstr>20-公共本级支出</vt:lpstr>
      <vt:lpstr>21-公共基本和项目</vt:lpstr>
      <vt:lpstr>22-公共本级基本支出经济科目</vt:lpstr>
      <vt:lpstr>23-2023公共线下</vt:lpstr>
      <vt:lpstr>24-2023转移支付分地区</vt:lpstr>
      <vt:lpstr>25-2023转移支付分项目</vt:lpstr>
      <vt:lpstr>26-2023全区基金</vt:lpstr>
      <vt:lpstr>27-2023区级基金</vt:lpstr>
      <vt:lpstr>28-基金本级支出</vt:lpstr>
      <vt:lpstr>29-2023基金转移支付</vt:lpstr>
      <vt:lpstr>30-2023全区国资</vt:lpstr>
      <vt:lpstr>31-2023区级国资 </vt:lpstr>
      <vt:lpstr>32-2023社保</vt:lpstr>
      <vt:lpstr>33-2022债务限额、余额</vt:lpstr>
      <vt:lpstr>34-2022、2023一般债务余额</vt:lpstr>
      <vt:lpstr>35-2022、2023专项债务余额</vt:lpstr>
      <vt:lpstr>36-债务还本付息</vt:lpstr>
      <vt:lpstr>三公经费</vt:lpstr>
      <vt:lpstr>重大项目</vt:lpstr>
      <vt:lpstr>重大政策</vt:lpstr>
      <vt:lpstr>'01-2022全区收入'!Print_Area</vt:lpstr>
      <vt:lpstr>'02-2022全区支出'!Print_Area</vt:lpstr>
      <vt:lpstr>'03-2022公共全区'!Print_Area</vt:lpstr>
      <vt:lpstr>'04-2022公共区级 '!Print_Area</vt:lpstr>
      <vt:lpstr>'06-2022公共线下 '!Print_Area</vt:lpstr>
      <vt:lpstr>'07-2022转移支付分地区'!Print_Area</vt:lpstr>
      <vt:lpstr>'09-2022基金全区'!Print_Area</vt:lpstr>
      <vt:lpstr>'10-2022基金区级'!Print_Area</vt:lpstr>
      <vt:lpstr>'13-2022全区国资 '!Print_Area</vt:lpstr>
      <vt:lpstr>'14-2022区级国资 '!Print_Area</vt:lpstr>
      <vt:lpstr>'15-2022社保执行'!Print_Area</vt:lpstr>
      <vt:lpstr>'16-2023全区收入'!Print_Area</vt:lpstr>
      <vt:lpstr>'17-2023全区支出'!Print_Area</vt:lpstr>
      <vt:lpstr>'18-2023全区公共'!Print_Area</vt:lpstr>
      <vt:lpstr>'19-2023区级公共 '!Print_Area</vt:lpstr>
      <vt:lpstr>'23-2023公共线下'!Print_Area</vt:lpstr>
      <vt:lpstr>'24-2023转移支付分地区'!Print_Area</vt:lpstr>
      <vt:lpstr>'36-债务还本付息'!Print_Area</vt:lpstr>
      <vt:lpstr>目录!Print_Area</vt:lpstr>
      <vt:lpstr>'03-2022公共全区'!Print_Titles</vt:lpstr>
      <vt:lpstr>'04-2022公共区级 '!Print_Titles</vt:lpstr>
      <vt:lpstr>'05-2022公共本级支出功能科目'!Print_Titles</vt:lpstr>
      <vt:lpstr>'06-2022公共线下 '!Print_Titles</vt:lpstr>
      <vt:lpstr>'07-2022转移支付分地区'!Print_Titles</vt:lpstr>
      <vt:lpstr>'08-2022转移支付分项目'!Print_Titles</vt:lpstr>
      <vt:lpstr>'09-2022基金全区'!Print_Titles</vt:lpstr>
      <vt:lpstr>'10-2022基金区级'!Print_Titles</vt:lpstr>
      <vt:lpstr>'12-2022基金转移支付'!Print_Titles</vt:lpstr>
      <vt:lpstr>'23-2023公共线下'!Print_Titles</vt:lpstr>
      <vt:lpstr>'24-2023转移支付分地区'!Print_Titles</vt:lpstr>
      <vt:lpstr>'25-2023转移支付分项目'!Print_Titles</vt:lpstr>
      <vt:lpstr>'28-基金本级支出'!Print_Titles</vt:lpstr>
      <vt:lpstr>重大项目!Print_Titles</vt:lpstr>
      <vt:lpstr>重大政策!Print_Titles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2025-06-17T03:21:17Z</dcterms:modified>
</cp:coreProperties>
</file>