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0" windowHeight="10995" tabRatio="846" activeTab="4"/>
  </bookViews>
  <sheets>
    <sheet name="2023年汇总" sheetId="51" r:id="rId1"/>
    <sheet name="2023年一般公共" sheetId="67" r:id="rId2"/>
    <sheet name="2023年基金" sheetId="68" r:id="rId3"/>
    <sheet name="2024年汇总" sheetId="71" r:id="rId4"/>
    <sheet name="2024年一般公共" sheetId="73" r:id="rId5"/>
    <sheet name="2024年基金 " sheetId="74" r:id="rId6"/>
    <sheet name="2024年支出预算明细表" sheetId="75" r:id="rId7"/>
    <sheet name="2024年项目支出预算明细表" sheetId="76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'2023年汇总'!$A$5:$P$48</definedName>
    <definedName name="_xlnm._FilterDatabase" localSheetId="2" hidden="1">'2023年基金'!$A$5:$O$20</definedName>
    <definedName name="_xlnm._FilterDatabase" localSheetId="1" hidden="1">'2023年一般公共'!$A$5:$P$38</definedName>
    <definedName name="_xlnm._FilterDatabase" localSheetId="3" hidden="1">'2024年汇总'!$A$5:$P$48</definedName>
    <definedName name="_xlnm._FilterDatabase" localSheetId="5" hidden="1">'2024年基金 '!$A$5:$O$21</definedName>
    <definedName name="_xlnm._FilterDatabase" localSheetId="4" hidden="1">'2024年一般公共'!$A$5:$P$38</definedName>
    <definedName name="fw_0">[1]审表二!$L$73:$L$154</definedName>
    <definedName name="fw_04" localSheetId="0">[2]表四!$H$6:$I$57</definedName>
    <definedName name="fw_04" localSheetId="2">[3]表四!$H$6:$I$57</definedName>
    <definedName name="fw_04" localSheetId="1">[3]表四!$H$6:$I$57</definedName>
    <definedName name="fw_04" localSheetId="3">[2]表四!$H$6:$I$57</definedName>
    <definedName name="fw_04" localSheetId="5">[3]表四!$H$6:$I$57</definedName>
    <definedName name="fw_04" localSheetId="4">[3]表四!$H$6:$I$57</definedName>
    <definedName name="fw_04">[4]表四!$H$6:$I$57</definedName>
    <definedName name="fw_05" localSheetId="0">[2]表五!$G$6:$H$239</definedName>
    <definedName name="fw_05" localSheetId="2">[3]表五!$G$6:$H$239</definedName>
    <definedName name="fw_05" localSheetId="1">[3]表五!$G$6:$H$239</definedName>
    <definedName name="fw_05" localSheetId="3">[2]表五!$G$6:$H$239</definedName>
    <definedName name="fw_05" localSheetId="5">[3]表五!$G$6:$H$239</definedName>
    <definedName name="fw_05" localSheetId="4">[3]表五!$G$6:$H$239</definedName>
    <definedName name="fw_05">[4]表五!$G$6:$H$239</definedName>
    <definedName name="fw_06" localSheetId="0">[2]表六!$D$6:$E$54</definedName>
    <definedName name="fw_06" localSheetId="2">[3]表六!$D$6:$E$54</definedName>
    <definedName name="fw_06" localSheetId="1">[3]表六!$D$6:$E$54</definedName>
    <definedName name="fw_06" localSheetId="3">[2]表六!$D$6:$E$54</definedName>
    <definedName name="fw_06" localSheetId="5">[3]表六!$D$6:$E$54</definedName>
    <definedName name="fw_06" localSheetId="4">[3]表六!$D$6:$E$54</definedName>
    <definedName name="fw_06">[4]表六!$D$6:$E$54</definedName>
    <definedName name="fw_97" localSheetId="0">[2]表一!$H$6:$I$1524</definedName>
    <definedName name="fw_97" localSheetId="2">[3]表一!$H$6:$I$1524</definedName>
    <definedName name="fw_97" localSheetId="1">[3]表一!$H$6:$I$1524</definedName>
    <definedName name="fw_97" localSheetId="3">[2]表一!$H$6:$I$1524</definedName>
    <definedName name="fw_97" localSheetId="5">[3]表一!$H$6:$I$1524</definedName>
    <definedName name="fw_97" localSheetId="4">[3]表一!$H$6:$I$1524</definedName>
    <definedName name="fw_97">[4]表一!$H$6:$I$1524</definedName>
    <definedName name="fw_98" localSheetId="0">[2]表二!$D$6:$E$224</definedName>
    <definedName name="fw_98" localSheetId="2">[3]表二!$D$6:$E$224</definedName>
    <definedName name="fw_98" localSheetId="1">[3]表二!$D$6:$E$224</definedName>
    <definedName name="fw_98" localSheetId="3">[2]表二!$D$6:$E$224</definedName>
    <definedName name="fw_98" localSheetId="5">[3]表二!$D$6:$E$224</definedName>
    <definedName name="fw_98" localSheetId="4">[3]表二!$D$6:$E$224</definedName>
    <definedName name="fw_98">[4]表二!$D$6:$E$224</definedName>
    <definedName name="fw_99" localSheetId="0">[2]表三!$D$6:$E$43</definedName>
    <definedName name="fw_99" localSheetId="2">[3]表三!$D$6:$E$43</definedName>
    <definedName name="fw_99" localSheetId="1">[3]表三!$D$6:$E$43</definedName>
    <definedName name="fw_99" localSheetId="3">[2]表三!$D$6:$E$43</definedName>
    <definedName name="fw_99" localSheetId="5">[3]表三!$D$6:$E$43</definedName>
    <definedName name="fw_99" localSheetId="4">[3]表三!$D$6:$E$43</definedName>
    <definedName name="fw_99">[4]表三!$D$6:$E$43</definedName>
    <definedName name="_xlnm.Print_Area" localSheetId="0">'2023年汇总'!$A$2:$H$48</definedName>
    <definedName name="_xlnm.Print_Area" localSheetId="2">'2023年基金'!$A$2:$H$20</definedName>
    <definedName name="_xlnm.Print_Area" localSheetId="1">'2023年一般公共'!$A$2:$H$38</definedName>
    <definedName name="_xlnm.Print_Area" localSheetId="3">'2024年汇总'!$A$2:$H$48</definedName>
    <definedName name="_xlnm.Print_Area" localSheetId="5">'2024年基金 '!$A$2:$H$20</definedName>
    <definedName name="_xlnm.Print_Area" localSheetId="7" hidden="1">#REF!</definedName>
    <definedName name="_xlnm.Print_Area" localSheetId="4">'2024年一般公共'!$A$2:$H$38</definedName>
    <definedName name="_xlnm.Print_Area" localSheetId="6" hidden="1">#REF!</definedName>
    <definedName name="_xlnm.Print_Area" hidden="1">#REF!</definedName>
    <definedName name="_xlnm.Print_Titles" localSheetId="2">'2023年基金'!$2:$5</definedName>
    <definedName name="_xlnm.Print_Titles" localSheetId="1">'2023年一般公共'!$2:$5</definedName>
    <definedName name="_xlnm.Print_Titles" localSheetId="5">'2024年基金 '!$2:$5</definedName>
    <definedName name="_xlnm.Print_Titles" localSheetId="4">'2024年一般公共'!$2:$5</definedName>
    <definedName name="_xlnm.Print_Titles" hidden="1">#N/A</definedName>
    <definedName name="地区名称" localSheetId="2">#REF!</definedName>
    <definedName name="地区名称" localSheetId="1">#REF!</definedName>
    <definedName name="地区名称" localSheetId="3">#REF!</definedName>
    <definedName name="地区名称" localSheetId="5">#REF!</definedName>
    <definedName name="地区名称" localSheetId="7">#REF!</definedName>
    <definedName name="地区名称" localSheetId="4">#REF!</definedName>
    <definedName name="地区名称" localSheetId="6">#REF!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Q7" i="76"/>
  <c r="P7"/>
  <c r="O7"/>
  <c r="N7"/>
  <c r="M7"/>
  <c r="L7"/>
  <c r="K7"/>
  <c r="J7"/>
  <c r="I7"/>
  <c r="Q6"/>
  <c r="P6"/>
  <c r="K6"/>
  <c r="J6"/>
  <c r="I6"/>
  <c r="F7" i="75"/>
  <c r="E7"/>
  <c r="D7"/>
  <c r="L19" i="74"/>
  <c r="D17"/>
  <c r="N16"/>
  <c r="K16"/>
  <c r="D16"/>
  <c r="C16"/>
  <c r="B16"/>
  <c r="N15"/>
  <c r="L15"/>
  <c r="K15"/>
  <c r="F15"/>
  <c r="D15"/>
  <c r="C15"/>
  <c r="B15"/>
  <c r="O11"/>
  <c r="O10"/>
  <c r="H10"/>
  <c r="O7"/>
  <c r="N7"/>
  <c r="H7"/>
  <c r="G7"/>
  <c r="F7"/>
  <c r="O6"/>
  <c r="N6"/>
  <c r="L6"/>
  <c r="K6"/>
  <c r="H6"/>
  <c r="G6"/>
  <c r="F6"/>
  <c r="D6"/>
  <c r="C6"/>
  <c r="B6"/>
  <c r="D37" i="73"/>
  <c r="D36"/>
  <c r="D34"/>
  <c r="D33"/>
  <c r="H31"/>
  <c r="G31"/>
  <c r="C31"/>
  <c r="B31"/>
  <c r="D31" s="1"/>
  <c r="G30"/>
  <c r="F30"/>
  <c r="H30" s="1"/>
  <c r="C30"/>
  <c r="B30"/>
  <c r="D30" s="1"/>
  <c r="H27"/>
  <c r="H24"/>
  <c r="H19"/>
  <c r="H18"/>
  <c r="H17"/>
  <c r="D17"/>
  <c r="H16"/>
  <c r="H15"/>
  <c r="D15"/>
  <c r="H14"/>
  <c r="H13"/>
  <c r="D12"/>
  <c r="D11"/>
  <c r="H10"/>
  <c r="D9"/>
  <c r="H8"/>
  <c r="D8"/>
  <c r="C8"/>
  <c r="B8"/>
  <c r="H7"/>
  <c r="G7"/>
  <c r="F7"/>
  <c r="D7"/>
  <c r="C7"/>
  <c r="B7"/>
  <c r="G6"/>
  <c r="F6"/>
  <c r="H6" s="1"/>
  <c r="C6"/>
  <c r="D48" i="71"/>
  <c r="F47"/>
  <c r="D47"/>
  <c r="F46"/>
  <c r="F45"/>
  <c r="D45"/>
  <c r="D44"/>
  <c r="H42"/>
  <c r="G42"/>
  <c r="C42"/>
  <c r="B42"/>
  <c r="D42" s="1"/>
  <c r="G41"/>
  <c r="F41"/>
  <c r="H41" s="1"/>
  <c r="C41"/>
  <c r="G33"/>
  <c r="F33"/>
  <c r="C33"/>
  <c r="B33"/>
  <c r="F32"/>
  <c r="B32"/>
  <c r="H27"/>
  <c r="H25"/>
  <c r="H24"/>
  <c r="B23"/>
  <c r="H20"/>
  <c r="H19"/>
  <c r="H18"/>
  <c r="D18"/>
  <c r="H17"/>
  <c r="H16"/>
  <c r="D16"/>
  <c r="H15"/>
  <c r="H14"/>
  <c r="D13"/>
  <c r="D12"/>
  <c r="H11"/>
  <c r="D10"/>
  <c r="H9"/>
  <c r="D9"/>
  <c r="C9"/>
  <c r="B9"/>
  <c r="H8"/>
  <c r="G8"/>
  <c r="F8"/>
  <c r="D8"/>
  <c r="C8"/>
  <c r="B8"/>
  <c r="H7"/>
  <c r="G7"/>
  <c r="F7"/>
  <c r="D7"/>
  <c r="C7"/>
  <c r="B7"/>
  <c r="G6"/>
  <c r="F6"/>
  <c r="H6" s="1"/>
  <c r="C6"/>
  <c r="H20" i="68"/>
  <c r="L19"/>
  <c r="F19"/>
  <c r="D17"/>
  <c r="N16"/>
  <c r="K16"/>
  <c r="F16"/>
  <c r="D16"/>
  <c r="C16"/>
  <c r="B16"/>
  <c r="N15"/>
  <c r="L15"/>
  <c r="K15"/>
  <c r="G15"/>
  <c r="F15"/>
  <c r="D15"/>
  <c r="C15"/>
  <c r="B15"/>
  <c r="H12"/>
  <c r="O11"/>
  <c r="O10"/>
  <c r="H10"/>
  <c r="O7"/>
  <c r="N7"/>
  <c r="G7"/>
  <c r="H7" s="1"/>
  <c r="F7"/>
  <c r="O6"/>
  <c r="N6"/>
  <c r="L6"/>
  <c r="K6"/>
  <c r="G6"/>
  <c r="H6" s="1"/>
  <c r="F6"/>
  <c r="C6"/>
  <c r="D6" s="1"/>
  <c r="B6"/>
  <c r="D37" i="67"/>
  <c r="D36"/>
  <c r="H35"/>
  <c r="H34"/>
  <c r="D34"/>
  <c r="D33"/>
  <c r="H32"/>
  <c r="H31"/>
  <c r="D31"/>
  <c r="C31"/>
  <c r="B31"/>
  <c r="H30"/>
  <c r="G30"/>
  <c r="F30"/>
  <c r="D30"/>
  <c r="C30"/>
  <c r="B30"/>
  <c r="H25"/>
  <c r="H24"/>
  <c r="H19"/>
  <c r="H18"/>
  <c r="H17"/>
  <c r="D17"/>
  <c r="H16"/>
  <c r="H15"/>
  <c r="D15"/>
  <c r="H14"/>
  <c r="H13"/>
  <c r="D12"/>
  <c r="D11"/>
  <c r="H10"/>
  <c r="D9"/>
  <c r="H8"/>
  <c r="D8"/>
  <c r="C8"/>
  <c r="B8"/>
  <c r="H7"/>
  <c r="G7"/>
  <c r="F7"/>
  <c r="D7"/>
  <c r="C7"/>
  <c r="B7"/>
  <c r="H6"/>
  <c r="G6"/>
  <c r="F6"/>
  <c r="D6"/>
  <c r="C6"/>
  <c r="B6"/>
  <c r="D48" i="51"/>
  <c r="F47"/>
  <c r="D47"/>
  <c r="H46"/>
  <c r="H45"/>
  <c r="D45"/>
  <c r="B45"/>
  <c r="D44"/>
  <c r="H43"/>
  <c r="F43"/>
  <c r="H42"/>
  <c r="F42"/>
  <c r="D42"/>
  <c r="C42"/>
  <c r="B42"/>
  <c r="H41"/>
  <c r="G41"/>
  <c r="F41"/>
  <c r="D41"/>
  <c r="C41"/>
  <c r="B41"/>
  <c r="H38"/>
  <c r="H36"/>
  <c r="H33"/>
  <c r="G33"/>
  <c r="F33"/>
  <c r="B33"/>
  <c r="F32"/>
  <c r="B32"/>
  <c r="H26"/>
  <c r="H25"/>
  <c r="B23"/>
  <c r="H20"/>
  <c r="H19"/>
  <c r="H18"/>
  <c r="D18"/>
  <c r="H17"/>
  <c r="H16"/>
  <c r="D16"/>
  <c r="H15"/>
  <c r="H14"/>
  <c r="D12"/>
  <c r="H11"/>
  <c r="D10"/>
  <c r="H9"/>
  <c r="D9"/>
  <c r="C9"/>
  <c r="B9"/>
  <c r="H8"/>
  <c r="G8"/>
  <c r="F8"/>
  <c r="D8"/>
  <c r="C8"/>
  <c r="B8"/>
  <c r="H7"/>
  <c r="G7"/>
  <c r="F7"/>
  <c r="D7"/>
  <c r="C7"/>
  <c r="B7"/>
  <c r="H6"/>
  <c r="G6"/>
  <c r="F6"/>
  <c r="D6"/>
  <c r="C6"/>
  <c r="B6"/>
  <c r="B41" i="71" l="1"/>
  <c r="B6" i="73"/>
  <c r="D6" s="1"/>
  <c r="D41" i="71" l="1"/>
  <c r="B6"/>
  <c r="D6" s="1"/>
</calcChain>
</file>

<file path=xl/sharedStrings.xml><?xml version="1.0" encoding="utf-8"?>
<sst xmlns="http://schemas.openxmlformats.org/spreadsheetml/2006/main" count="3930" uniqueCount="699">
  <si>
    <t>附件1</t>
  </si>
  <si>
    <t>2023年玉峰山镇财政预算收支执行表</t>
  </si>
  <si>
    <t>2022年渝北区玉峰山镇财政预算收支表（草案）</t>
  </si>
  <si>
    <t>编制单位：重庆市渝北区玉峰山镇人民政府</t>
  </si>
  <si>
    <t>单位：万元</t>
  </si>
  <si>
    <t>编制单位：</t>
  </si>
  <si>
    <t>收        入</t>
  </si>
  <si>
    <t xml:space="preserve">支           出        </t>
  </si>
  <si>
    <t>科目名称</t>
  </si>
  <si>
    <t>执行数</t>
  </si>
  <si>
    <t>2022年执行数</t>
  </si>
  <si>
    <t>同比增长%</t>
  </si>
  <si>
    <t>预算数</t>
  </si>
  <si>
    <t>总财力</t>
  </si>
  <si>
    <t>总支出</t>
  </si>
  <si>
    <t>本年收入小计</t>
  </si>
  <si>
    <t>本年支出小计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</si>
  <si>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</si>
  <si>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</si>
  <si>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</si>
  <si>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</si>
  <si>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</si>
  <si>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</si>
  <si>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</si>
  <si>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</si>
  <si>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</si>
  <si>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</si>
  <si>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</si>
  <si>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</si>
  <si>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</si>
  <si>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文化旅游体育与传媒支出</t>
  </si>
  <si>
    <t>城市维护建设税</t>
  </si>
  <si>
    <t>社会保障和就业支出</t>
  </si>
  <si>
    <t>房产税</t>
  </si>
  <si>
    <t>卫生健康支出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</si>
  <si>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</si>
  <si>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</si>
  <si>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</si>
  <si>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</si>
  <si>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</si>
  <si>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</si>
  <si>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</si>
  <si>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</si>
  <si>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</si>
  <si>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资源勘探信息等支出</t>
  </si>
  <si>
    <t>环境保护税</t>
  </si>
  <si>
    <t>商业服务业等支出</t>
  </si>
  <si>
    <t>非税收入</t>
  </si>
  <si>
    <t>自然资源海洋气象等支出</t>
  </si>
  <si>
    <t>专项收入</t>
  </si>
  <si>
    <t>住房保障支出</t>
  </si>
  <si>
    <t>行政事业性收费收入</t>
  </si>
  <si>
    <t>灾害防治及应急管理支出</t>
  </si>
  <si>
    <t>罚没收入</t>
  </si>
  <si>
    <t>预备费</t>
  </si>
  <si>
    <t>国有资源(资产)有偿使用收入</t>
  </si>
  <si>
    <t>其他支出</t>
  </si>
  <si>
    <t>捐赠收入</t>
  </si>
  <si>
    <t>政府住房基金收入</t>
  </si>
  <si>
    <t>其他收入</t>
  </si>
  <si>
    <t>国有资本经营预算收入</t>
  </si>
  <si>
    <t>国有资本经营预算支出</t>
  </si>
  <si>
    <t>政府性基金预算收入</t>
  </si>
  <si>
    <t>政府性基金预算支出</t>
  </si>
  <si>
    <t xml:space="preserve">    上年结余收入</t>
  </si>
  <si>
    <t>债务付息支出</t>
  </si>
  <si>
    <t>债务发行费用支出</t>
  </si>
  <si>
    <t>转移性收入小计</t>
  </si>
  <si>
    <t>转移性支出小计</t>
  </si>
  <si>
    <t>上级补助收入</t>
  </si>
  <si>
    <t>上解上级支出</t>
  </si>
  <si>
    <t xml:space="preserve">返还性收入 </t>
  </si>
  <si>
    <t>专项上解支出</t>
  </si>
  <si>
    <t>一般性转移支付收入</t>
  </si>
  <si>
    <t>债务还本支出</t>
  </si>
  <si>
    <t>专项转移支付收入</t>
  </si>
  <si>
    <t>安排预算稳定调节基金</t>
  </si>
  <si>
    <t>债务转贷收入</t>
  </si>
  <si>
    <t>年终结余</t>
  </si>
  <si>
    <t>调入预算稳定调节基金</t>
  </si>
  <si>
    <t>上年结余收入</t>
  </si>
  <si>
    <t>附件2</t>
  </si>
  <si>
    <t>2023年玉峰山镇一般公共预算收支执行表</t>
  </si>
  <si>
    <t>2021年渝北区玉峰山镇一般公共预算收支表（草案）</t>
  </si>
  <si>
    <t>2022年执行</t>
  </si>
  <si>
    <t>国土海洋气象等支出</t>
  </si>
  <si>
    <t>债务转贷支出</t>
  </si>
  <si>
    <t>调入资金</t>
  </si>
  <si>
    <t>附件3</t>
  </si>
  <si>
    <t>2023年玉峰山镇政府性基金预算收支执行表</t>
  </si>
  <si>
    <t>2021年渝北区玉峰山镇政府性基金预算收支表（草案）</t>
  </si>
  <si>
    <t>调出资金</t>
  </si>
  <si>
    <t>附件4</t>
  </si>
  <si>
    <t>2024年玉峰山镇财政预算收支表（草案）</t>
  </si>
  <si>
    <t>2023年</t>
  </si>
  <si>
    <t>附件5</t>
  </si>
  <si>
    <t>2024年玉峰山镇一般公共预算收支表（草案）</t>
  </si>
  <si>
    <t>附件6</t>
  </si>
  <si>
    <t>2024年玉峰山镇政府性基金预算收支表（草案）</t>
  </si>
  <si>
    <t>附件7</t>
  </si>
  <si>
    <t>玉峰山镇2024年一般公共预算财政拨款支出预算明细表</t>
  </si>
  <si>
    <t>功能分类科目</t>
  </si>
  <si>
    <t>2021年预算数</t>
  </si>
  <si>
    <t>2024年预算数</t>
  </si>
  <si>
    <t>2022年预算比2021年预算增幅%</t>
  </si>
  <si>
    <t xml:space="preserve"> 科目编码</t>
  </si>
  <si>
    <t>小计</t>
  </si>
  <si>
    <t xml:space="preserve">基本支出 </t>
  </si>
  <si>
    <t xml:space="preserve">项目支出 </t>
  </si>
  <si>
    <t>合计</t>
  </si>
  <si>
    <t>201</t>
  </si>
  <si>
    <t> 20101</t>
  </si>
  <si>
    <t> 人大事务</t>
  </si>
  <si>
    <t>  2010101</t>
  </si>
  <si>
    <t>  行政运行</t>
  </si>
  <si>
    <t>  2010102</t>
  </si>
  <si>
    <t>  一般行政管理事务</t>
  </si>
  <si>
    <t>  2010104</t>
  </si>
  <si>
    <t>  人大会议</t>
  </si>
  <si>
    <t>  2010107</t>
  </si>
  <si>
    <t>  人大代表履职能力提升</t>
  </si>
  <si>
    <t>  2010108</t>
  </si>
  <si>
    <t>  代表工作</t>
  </si>
  <si>
    <t>  2010199</t>
  </si>
  <si>
    <t>  其他人大事务支出</t>
  </si>
  <si>
    <t> 20102</t>
  </si>
  <si>
    <t> 政协事务</t>
  </si>
  <si>
    <t>  2010206</t>
  </si>
  <si>
    <t>  参政议政</t>
  </si>
  <si>
    <t> 20103</t>
  </si>
  <si>
    <t> 政府办公厅（室）及相关机构事务</t>
  </si>
  <si>
    <t>  2010301</t>
  </si>
  <si>
    <t>  2010302</t>
  </si>
  <si>
    <t>  2010399</t>
  </si>
  <si>
    <t>  其他政府办公厅（室）及相关机构事务支出</t>
  </si>
  <si>
    <t> 20105</t>
  </si>
  <si>
    <t> 统计信息事务</t>
  </si>
  <si>
    <t>  2010507</t>
  </si>
  <si>
    <t>  专项普查活动</t>
  </si>
  <si>
    <t> 20106</t>
  </si>
  <si>
    <t> 财政事务</t>
  </si>
  <si>
    <t>  2010601</t>
  </si>
  <si>
    <t> 20111</t>
  </si>
  <si>
    <t> 纪检监察事务</t>
  </si>
  <si>
    <t>  2011101</t>
  </si>
  <si>
    <t>  2011102</t>
  </si>
  <si>
    <t>  2011199</t>
  </si>
  <si>
    <t>  其他纪检监察事务支出</t>
  </si>
  <si>
    <t> 20113</t>
  </si>
  <si>
    <t> 商贸事务</t>
  </si>
  <si>
    <t>  2011399</t>
  </si>
  <si>
    <t>  其他商贸事务支出</t>
  </si>
  <si>
    <t> 20128</t>
  </si>
  <si>
    <t> 民主党派及工商联事务</t>
  </si>
  <si>
    <t>  2012899</t>
  </si>
  <si>
    <t>  其他民主党派及工商联事务支出</t>
  </si>
  <si>
    <t> 20131</t>
  </si>
  <si>
    <t> 党委办公厅（室）及相关机构事务</t>
  </si>
  <si>
    <t>  2013101</t>
  </si>
  <si>
    <t>  2013199</t>
  </si>
  <si>
    <t>  其他党委办公厅（室）及相关机构事务支出</t>
  </si>
  <si>
    <t> 20132</t>
  </si>
  <si>
    <t> 组织事务</t>
  </si>
  <si>
    <t>  2013299</t>
  </si>
  <si>
    <t>  其他组织事务支出</t>
  </si>
  <si>
    <t> 20133</t>
  </si>
  <si>
    <t> 宣传事务</t>
  </si>
  <si>
    <t>  2013399</t>
  </si>
  <si>
    <t>  其他宣传事务支出</t>
  </si>
  <si>
    <t> 20136</t>
  </si>
  <si>
    <t> 其他共产党事务支出</t>
  </si>
  <si>
    <t>  2013601</t>
  </si>
  <si>
    <t>  2013602</t>
  </si>
  <si>
    <t>  2013699</t>
  </si>
  <si>
    <t>  其他共产党事务支出</t>
  </si>
  <si>
    <t>203</t>
  </si>
  <si>
    <t> 20306</t>
  </si>
  <si>
    <t> 国防动员</t>
  </si>
  <si>
    <t>  2030603</t>
  </si>
  <si>
    <t>  人民防空</t>
  </si>
  <si>
    <t>204</t>
  </si>
  <si>
    <t> 20406</t>
  </si>
  <si>
    <t> 司法</t>
  </si>
  <si>
    <t>  2040601</t>
  </si>
  <si>
    <t>  2040602</t>
  </si>
  <si>
    <t>  2040604</t>
  </si>
  <si>
    <t>  基层司法业务</t>
  </si>
  <si>
    <t>  2040610</t>
  </si>
  <si>
    <t>  社区矫正</t>
  </si>
  <si>
    <t> 20499</t>
  </si>
  <si>
    <t> 其他公共安全支出</t>
  </si>
  <si>
    <t>  2049999</t>
  </si>
  <si>
    <t>  其他公共安全支出</t>
  </si>
  <si>
    <t>207</t>
  </si>
  <si>
    <t> 20701</t>
  </si>
  <si>
    <t> 文化和旅游</t>
  </si>
  <si>
    <t>  2070109</t>
  </si>
  <si>
    <t>  群众文化</t>
  </si>
  <si>
    <t>  2070199</t>
  </si>
  <si>
    <t>  其他文化和旅游支出</t>
  </si>
  <si>
    <t> 20703</t>
  </si>
  <si>
    <t> 体育</t>
  </si>
  <si>
    <t>  2070399</t>
  </si>
  <si>
    <t>  其他体育支出</t>
  </si>
  <si>
    <t>208</t>
  </si>
  <si>
    <t> 20801</t>
  </si>
  <si>
    <t> 人力资源和社会保障管理事务</t>
  </si>
  <si>
    <t>  2080199</t>
  </si>
  <si>
    <t>  其他人力资源和社会保障管理事务支出</t>
  </si>
  <si>
    <t> 20802</t>
  </si>
  <si>
    <t> 民政管理事务</t>
  </si>
  <si>
    <t>  2080201</t>
  </si>
  <si>
    <t>  2080202</t>
  </si>
  <si>
    <t>  2080208</t>
  </si>
  <si>
    <t>  基层政权建设和社区治理</t>
  </si>
  <si>
    <t>  2080299</t>
  </si>
  <si>
    <t>  其他民政管理事务支出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</si>
  <si>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</si>
  <si>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</si>
  <si>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</si>
  <si>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</si>
  <si>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</si>
  <si>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</si>
  <si>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</si>
  <si>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</si>
  <si>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20808</t>
  </si>
  <si>
    <t> 抚恤</t>
  </si>
  <si>
    <t>  2080801</t>
  </si>
  <si>
    <t>  死亡抚恤</t>
  </si>
  <si>
    <t>  2080802</t>
  </si>
  <si>
    <t>  伤残抚恤</t>
  </si>
  <si>
    <t>  2080803</t>
  </si>
  <si>
    <t>  在乡复员、退伍军人生活补助</t>
  </si>
  <si>
    <t>  2080806</t>
  </si>
  <si>
    <t>  农村籍退役士兵老年生活补助</t>
  </si>
  <si>
    <t>  2080899</t>
  </si>
  <si>
    <t>  其他优抚支出</t>
  </si>
  <si>
    <t> 20810</t>
  </si>
  <si>
    <t> 社会福利</t>
  </si>
  <si>
    <t>  2081001</t>
  </si>
  <si>
    <t>  儿童福利</t>
  </si>
  <si>
    <t>  2081002</t>
  </si>
  <si>
    <t>  老年福利</t>
  </si>
  <si>
    <t> 20811</t>
  </si>
  <si>
    <t> 残疾人事业</t>
  </si>
  <si>
    <t>  2081107</t>
  </si>
  <si>
    <t>  残疾人生活和护理补贴</t>
  </si>
  <si>
    <t>  2081199</t>
  </si>
  <si>
    <t>  其他残疾人事业支出</t>
  </si>
  <si>
    <t> 20819</t>
  </si>
  <si>
    <t> 最低生活保障</t>
  </si>
  <si>
    <t>  2081901</t>
  </si>
  <si>
    <t>  城市最低生活保障金支出</t>
  </si>
  <si>
    <t>  2081902</t>
  </si>
  <si>
    <t>  农村最低生活保障金支出</t>
  </si>
  <si>
    <t> 20820</t>
  </si>
  <si>
    <t> 临时救助</t>
  </si>
  <si>
    <t>  2082001</t>
  </si>
  <si>
    <t>  临时救助支出</t>
  </si>
  <si>
    <t> 20821</t>
  </si>
  <si>
    <t> 特困人员救助供养</t>
  </si>
  <si>
    <t>  2082102</t>
  </si>
  <si>
    <t>  农村特困人员救助供养支出</t>
  </si>
  <si>
    <t> 20825</t>
  </si>
  <si>
    <t> 其他生活救助</t>
  </si>
  <si>
    <t>  2082502</t>
  </si>
  <si>
    <t>  其他农村生活救助</t>
  </si>
  <si>
    <t> 20828</t>
  </si>
  <si>
    <t> 退役军人管理事务</t>
  </si>
  <si>
    <t>  2082850</t>
  </si>
  <si>
    <t>  事业运行</t>
  </si>
  <si>
    <t>  2082899</t>
  </si>
  <si>
    <t>  其他退役军人事务管理支出</t>
  </si>
  <si>
    <t>210</t>
  </si>
  <si>
    <t> 21001</t>
  </si>
  <si>
    <t> 卫生健康管理事务</t>
  </si>
  <si>
    <t>  2100199</t>
  </si>
  <si>
    <t>  其他卫生健康管理事务支出</t>
  </si>
  <si>
    <t> 21004</t>
  </si>
  <si>
    <t> 公共卫生</t>
  </si>
  <si>
    <t>  2100410</t>
  </si>
  <si>
    <t>  突发公共卫生事件应急处理</t>
  </si>
  <si>
    <t>  2100499</t>
  </si>
  <si>
    <t>  其他公共卫生支出</t>
  </si>
  <si>
    <t> 21007</t>
  </si>
  <si>
    <t> 计划生育事务</t>
  </si>
  <si>
    <t>  2100717</t>
  </si>
  <si>
    <t>  计划生育服务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</si>
  <si>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</si>
  <si>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</si>
  <si>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</si>
  <si>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</si>
  <si>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</si>
  <si>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</si>
  <si>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21014</t>
  </si>
  <si>
    <t> 优抚对象医疗</t>
  </si>
  <si>
    <t>  2101401</t>
  </si>
  <si>
    <t>  优抚对象医疗补助</t>
  </si>
  <si>
    <t>211</t>
  </si>
  <si>
    <t> 21103</t>
  </si>
  <si>
    <t> 污染防治</t>
  </si>
  <si>
    <t>  2110302</t>
  </si>
  <si>
    <t>  水体</t>
  </si>
  <si>
    <t> 21104</t>
  </si>
  <si>
    <t> 自然生态保护</t>
  </si>
  <si>
    <t>  2110402</t>
  </si>
  <si>
    <t>  农村环境保护</t>
  </si>
  <si>
    <t>212</t>
  </si>
  <si>
    <t> 21201</t>
  </si>
  <si>
    <t> 城乡社区管理事务</t>
  </si>
  <si>
    <t>  2120101</t>
  </si>
  <si>
    <t>  2120102</t>
  </si>
  <si>
    <t>  2120104</t>
  </si>
  <si>
    <t>  城管执法</t>
  </si>
  <si>
    <t>  2120199</t>
  </si>
  <si>
    <t>  其他城乡社区管理事务支出</t>
  </si>
  <si>
    <t> 21203</t>
  </si>
  <si>
    <t> 城乡社区公共设施</t>
  </si>
  <si>
    <t>  2120399</t>
  </si>
  <si>
    <t>  其他城乡社区公共设施支出</t>
  </si>
  <si>
    <t> 21205</t>
  </si>
  <si>
    <t> 城乡社区环境卫生</t>
  </si>
  <si>
    <t>  2120501</t>
  </si>
  <si>
    <t>  城乡社区环境卫生</t>
  </si>
  <si>
    <t> 21206</t>
  </si>
  <si>
    <t> 建设市场管理与监督</t>
  </si>
  <si>
    <t>  2120601</t>
  </si>
  <si>
    <t>  建设市场管理与监督</t>
  </si>
  <si>
    <t>213</t>
  </si>
  <si>
    <t> 21301</t>
  </si>
  <si>
    <t> 农业农村</t>
  </si>
  <si>
    <t>  2130101</t>
  </si>
  <si>
    <t>  2130102</t>
  </si>
  <si>
    <t>  2130104</t>
  </si>
  <si>
    <t>  2130108</t>
  </si>
  <si>
    <t>  病虫害控制</t>
  </si>
  <si>
    <t>  2130122</t>
  </si>
  <si>
    <t>  农业生产发展</t>
  </si>
  <si>
    <t>  2130135</t>
  </si>
  <si>
    <t>  农业资源保护修复与利用</t>
  </si>
  <si>
    <t>  2130142</t>
  </si>
  <si>
    <t>  农村道路建设</t>
  </si>
  <si>
    <t>  乡村道路建设</t>
  </si>
  <si>
    <t>  2130153</t>
  </si>
  <si>
    <t>  农田建设</t>
  </si>
  <si>
    <t>  2130199</t>
  </si>
  <si>
    <t>  其他农业农村支出</t>
  </si>
  <si>
    <t> 21302</t>
  </si>
  <si>
    <t> 林业和草原</t>
  </si>
  <si>
    <t>  2130205</t>
  </si>
  <si>
    <t>  森林资源培育</t>
  </si>
  <si>
    <t>  2130234</t>
  </si>
  <si>
    <t>  林业草原防灾减灾</t>
  </si>
  <si>
    <t> 21303</t>
  </si>
  <si>
    <t> 水利</t>
  </si>
  <si>
    <t>  2130306</t>
  </si>
  <si>
    <t>  水利工程运行与维护</t>
  </si>
  <si>
    <t>  2130311</t>
  </si>
  <si>
    <t>  水资源节约管理与保护</t>
  </si>
  <si>
    <t>  2130315</t>
  </si>
  <si>
    <t>  抗旱</t>
  </si>
  <si>
    <t>  2130399</t>
  </si>
  <si>
    <t>  其他水利支出</t>
  </si>
  <si>
    <t> 21305</t>
  </si>
  <si>
    <t> 巩固脱贫攻坚成果衔接乡村振兴</t>
  </si>
  <si>
    <t>  2130505</t>
  </si>
  <si>
    <t>  生产发展</t>
  </si>
  <si>
    <t>  2130599</t>
  </si>
  <si>
    <t>  其他巩固脱贫攻坚成果衔接乡村振兴支出</t>
  </si>
  <si>
    <t> 21307</t>
  </si>
  <si>
    <t> 农村综合改革</t>
  </si>
  <si>
    <t>  2130701</t>
  </si>
  <si>
    <t>  对村级公益事业建设的补助</t>
  </si>
  <si>
    <t>  2130705</t>
  </si>
  <si>
    <t>  对村民委员会和村党支部的补助</t>
  </si>
  <si>
    <t>214</t>
  </si>
  <si>
    <t> 21401</t>
  </si>
  <si>
    <t> 公路水路运输</t>
  </si>
  <si>
    <t>  2140104</t>
  </si>
  <si>
    <t>  公路建设</t>
  </si>
  <si>
    <t>  2140106</t>
  </si>
  <si>
    <t>  公路养护</t>
  </si>
  <si>
    <t> 21406</t>
  </si>
  <si>
    <t> 车辆购置税支出</t>
  </si>
  <si>
    <t>  2140601</t>
  </si>
  <si>
    <t>  车辆购置税用于公路等基础设施建设支出</t>
  </si>
  <si>
    <t>  2140602</t>
  </si>
  <si>
    <t>  车辆购置税用于农村公路建设支出</t>
  </si>
  <si>
    <t>221</t>
  </si>
  <si>
    <t> 22101</t>
  </si>
  <si>
    <t> 保障性安居工程支出</t>
  </si>
  <si>
    <t>  2210107</t>
  </si>
  <si>
    <t>  保障性住房租金补贴</t>
  </si>
  <si>
    <t> 22102</t>
  </si>
  <si>
    <t> 住房改革支出</t>
  </si>
  <si>
    <t>  2210201</t>
  </si>
  <si>
    <t>  住房公积金</t>
  </si>
  <si>
    <t>224</t>
  </si>
  <si>
    <t> 22402</t>
  </si>
  <si>
    <t> 消防救援事务</t>
  </si>
  <si>
    <t>  2240299</t>
  </si>
  <si>
    <t>  其他消防救援事务支出</t>
  </si>
  <si>
    <t> 22406</t>
  </si>
  <si>
    <t> 自然灾害防治</t>
  </si>
  <si>
    <t>  2240601</t>
  </si>
  <si>
    <t>  地质灾害防治</t>
  </si>
  <si>
    <t>227</t>
  </si>
  <si>
    <t> 227</t>
  </si>
  <si>
    <t> 预备费</t>
  </si>
  <si>
    <t>  227</t>
  </si>
  <si>
    <t>  预备费</t>
  </si>
  <si>
    <t>229</t>
  </si>
  <si>
    <t> 22902</t>
  </si>
  <si>
    <t> 年初预留</t>
  </si>
  <si>
    <t>  2290201</t>
  </si>
  <si>
    <t>  年初预留</t>
  </si>
  <si>
    <t>附件8</t>
  </si>
  <si>
    <t>玉峰山镇2024年单位项目支出预算明细表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</si>
  <si>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</si>
  <si>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</si>
  <si>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</si>
  <si>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</si>
  <si>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</si>
  <si>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</si>
  <si>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</si>
  <si>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总计</t>
  </si>
  <si>
    <t>一般公共预算</t>
  </si>
  <si>
    <t>政府性基金预算</t>
  </si>
  <si>
    <t>国有资本经营预算</t>
  </si>
  <si>
    <t>财政专户管理资金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</si>
  <si>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</si>
  <si>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</si>
  <si>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</si>
  <si>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</si>
  <si>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</si>
  <si>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</si>
  <si>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</si>
  <si>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</si>
  <si>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</si>
  <si>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</si>
  <si>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</si>
  <si>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</si>
  <si>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 xml:space="preserve"> </t>
  </si>
  <si>
    <t>911</t>
  </si>
  <si>
    <t>重庆市渝北区玉峰山镇人民政府</t>
  </si>
  <si>
    <r>
      <rPr>
        <sz val="10"/>
        <rFont val="方正仿宋_GBK"/>
        <charset val="134"/>
      </rPr>
      <t> 911</t>
    </r>
  </si>
  <si>
    <r>
      <rPr>
        <sz val="10"/>
        <rFont val="方正仿宋_GBK"/>
        <charset val="134"/>
      </rPr>
      <t> 重庆市渝北区玉峰山镇人民政府</t>
    </r>
  </si>
  <si>
    <t>911101</t>
  </si>
  <si>
    <t>重庆市渝北区玉峰山镇人民政府（本级）</t>
  </si>
  <si>
    <t>2120102</t>
  </si>
  <si>
    <t>一般行政管理事务</t>
  </si>
  <si>
    <t>综合行政执法工作经费</t>
  </si>
  <si>
    <t>2240299</t>
  </si>
  <si>
    <t>其他消防救援事务支出</t>
  </si>
  <si>
    <t>社区微型消防站补助</t>
  </si>
  <si>
    <t>2013699</t>
  </si>
  <si>
    <t>其他共产党事务支出</t>
  </si>
  <si>
    <t>党派团体活动经费（工会）</t>
  </si>
  <si>
    <t>党派团体活动经费（共青团）</t>
  </si>
  <si>
    <t>党派团体活动经费（妇联）</t>
  </si>
  <si>
    <t>党组织建设宣传片制作</t>
  </si>
  <si>
    <t>党刊、学习资料等报刊杂志征订费用</t>
  </si>
  <si>
    <t>2010108</t>
  </si>
  <si>
    <t>代表工作</t>
  </si>
  <si>
    <t>镇人大代表活动</t>
  </si>
  <si>
    <t>2010104</t>
  </si>
  <si>
    <t>人大会议</t>
  </si>
  <si>
    <t>镇人代会经费</t>
  </si>
  <si>
    <t>2080599</t>
  </si>
  <si>
    <t>其他行政事业单位养老支出</t>
  </si>
  <si>
    <t>退休人员慰问及健康检查费</t>
  </si>
  <si>
    <t>2290201</t>
  </si>
  <si>
    <t>年初预留</t>
  </si>
  <si>
    <t>增人增资、公共安全及未预算事项预留</t>
  </si>
  <si>
    <t>2130505</t>
  </si>
  <si>
    <t>生产发展</t>
  </si>
  <si>
    <t>到户到人扶持</t>
  </si>
  <si>
    <t>2010107</t>
  </si>
  <si>
    <t>人大代表履职能力提升</t>
  </si>
  <si>
    <t>区人大代表履职补助经费</t>
  </si>
  <si>
    <t>区人大代表活动经费</t>
  </si>
  <si>
    <t>2040604</t>
  </si>
  <si>
    <t>基层司法业务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</si>
  <si>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</si>
  <si>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</si>
  <si>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</si>
  <si>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</si>
  <si>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</si>
  <si>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2049999</t>
  </si>
  <si>
    <t>其他公共安全支出</t>
  </si>
  <si>
    <t>严重精神障碍患者监护人以奖代补资金</t>
  </si>
  <si>
    <t>网格化社会治理经费</t>
  </si>
  <si>
    <t>2011102</t>
  </si>
  <si>
    <t>监察监督员补贴</t>
  </si>
  <si>
    <t>2130599</t>
  </si>
  <si>
    <t>其他巩固脱贫攻坚成果衔接乡村振兴支出</t>
  </si>
  <si>
    <t>防止返贫动态监测和帮扶</t>
  </si>
  <si>
    <t>纪委廉政宣传教育经费</t>
  </si>
  <si>
    <t>2013299</t>
  </si>
  <si>
    <t>其他组织事务支出</t>
  </si>
  <si>
    <t>非公党建经费</t>
  </si>
  <si>
    <t>编外聘用人员经费</t>
  </si>
  <si>
    <t>2130199</t>
  </si>
  <si>
    <t>其他农业农村支出</t>
  </si>
  <si>
    <t>2012899</t>
  </si>
  <si>
    <t>其他民主党派及工商联事务支出</t>
  </si>
  <si>
    <t>统战、党派、民族宗教工作</t>
  </si>
  <si>
    <t>2013399</t>
  </si>
  <si>
    <t>其他宣传事务支出</t>
  </si>
  <si>
    <t>新闻、广告宣传</t>
  </si>
  <si>
    <t>2080208</t>
  </si>
  <si>
    <t>基层政权建设和社区治理</t>
  </si>
  <si>
    <t>平安建设工作</t>
  </si>
  <si>
    <t>2010206</t>
  </si>
  <si>
    <t>参政议政</t>
  </si>
  <si>
    <t>区政协委员镇街小组活动经费</t>
  </si>
  <si>
    <t>党员冬训经费（提前下达镇街转移支付）</t>
  </si>
  <si>
    <t>选调生到村挂职经费</t>
  </si>
  <si>
    <t>2010199</t>
  </si>
  <si>
    <t>其他人大事务支出</t>
  </si>
  <si>
    <t>落实人大代表意见建议办理</t>
  </si>
  <si>
    <t>2082102</t>
  </si>
  <si>
    <t>农村特困人员救助供养支出</t>
  </si>
  <si>
    <t>特困人员生活补助（体制)</t>
  </si>
  <si>
    <t>2081107</t>
  </si>
  <si>
    <t>残疾人生活和护理补贴</t>
  </si>
  <si>
    <t>贫困残疾人生活补助</t>
  </si>
  <si>
    <t>重度残疾人护理补助（一二级残疾）</t>
  </si>
  <si>
    <t>2081001</t>
  </si>
  <si>
    <t>儿童福利</t>
  </si>
  <si>
    <t>困境儿童救助资金</t>
  </si>
  <si>
    <t>2081002</t>
  </si>
  <si>
    <t>老年福利</t>
  </si>
  <si>
    <t>经济困难高龄失能老人养老服务补助</t>
  </si>
  <si>
    <t>老年人高龄津贴</t>
  </si>
  <si>
    <t>2080299</t>
  </si>
  <si>
    <t>其他民政管理事务支出</t>
  </si>
  <si>
    <t>镇街民政工作购买服务资金</t>
  </si>
  <si>
    <t>三四级智力精神残疾人护理补贴</t>
  </si>
  <si>
    <t>2081199</t>
  </si>
  <si>
    <t>其他残疾人事业支出</t>
  </si>
  <si>
    <t>在村挂职本土人才经费</t>
  </si>
  <si>
    <t>2082502</t>
  </si>
  <si>
    <t>其他农村生活救助</t>
  </si>
  <si>
    <t>襄渝民工补助</t>
  </si>
  <si>
    <t>规划环保资金</t>
  </si>
  <si>
    <t>2120199</t>
  </si>
  <si>
    <t>其他城乡社区管理事务支出</t>
  </si>
  <si>
    <t>场镇立面安全隐患整治资金</t>
  </si>
  <si>
    <t>2130102</t>
  </si>
  <si>
    <t>住户收支调查补助</t>
  </si>
  <si>
    <t>2010507</t>
  </si>
  <si>
    <t>专项普查活动</t>
  </si>
  <si>
    <t>五经普正式普查宣传品费用</t>
  </si>
  <si>
    <t>2130122</t>
  </si>
  <si>
    <t>农业生产发展</t>
  </si>
  <si>
    <t>花椒鸡产业发展经费</t>
  </si>
  <si>
    <t>2100499</t>
  </si>
  <si>
    <t>其他公共卫生支出</t>
  </si>
  <si>
    <t>公共卫生服务</t>
  </si>
  <si>
    <t>民政补助救助经费</t>
  </si>
  <si>
    <t>2082001</t>
  </si>
  <si>
    <t>临时救助支出</t>
  </si>
  <si>
    <t>镇级临时救助及慰问</t>
  </si>
  <si>
    <t>2130705</t>
  </si>
  <si>
    <t>对村民委员会和村党支部的补助</t>
  </si>
  <si>
    <t>补助村居经费（村民小组长）</t>
  </si>
  <si>
    <t>应急及公共安全监管资金</t>
  </si>
  <si>
    <t>镇专职消防队伍运行经费</t>
  </si>
  <si>
    <t>党员及干部活动慰问与补贴</t>
  </si>
  <si>
    <t>2040602</t>
  </si>
  <si>
    <t>基层法治及司法行政</t>
  </si>
  <si>
    <t>2130142</t>
  </si>
  <si>
    <t>乡村道路建设</t>
  </si>
  <si>
    <t>环服路等土地租金</t>
  </si>
  <si>
    <t>2010302</t>
  </si>
  <si>
    <t>应急值班值守</t>
  </si>
  <si>
    <t>2010399</t>
  </si>
  <si>
    <t>其他政府办公厅（室）及相关机构事务支出</t>
  </si>
  <si>
    <t>公益性岗位人员补贴</t>
  </si>
  <si>
    <t>2120501</t>
  </si>
  <si>
    <t>城乡社区环境卫生</t>
  </si>
  <si>
    <t>场镇管理与垃圾清运</t>
  </si>
  <si>
    <t>2120104</t>
  </si>
  <si>
    <t>城管执法</t>
  </si>
  <si>
    <t>公共设施维护与执法监督</t>
  </si>
  <si>
    <t>2120399</t>
  </si>
  <si>
    <t>其他城乡社区公共设施支出</t>
  </si>
  <si>
    <t>2081902</t>
  </si>
  <si>
    <t>农村最低生活保障金支出</t>
  </si>
  <si>
    <t>农村低保补助</t>
  </si>
  <si>
    <t>2081901</t>
  </si>
  <si>
    <t>城市最低生活保障金支出</t>
  </si>
  <si>
    <t>城市低保补助</t>
  </si>
  <si>
    <t>临时救助项目</t>
  </si>
  <si>
    <t>2100717</t>
  </si>
  <si>
    <t>计划生育服务</t>
  </si>
  <si>
    <t>计生惠民项目</t>
  </si>
  <si>
    <t>食药监协管员补助</t>
  </si>
  <si>
    <t>2011399</t>
  </si>
  <si>
    <t>其他商贸事务支出</t>
  </si>
  <si>
    <t>2024年商贸监测基层数据采集聘用统计人员经费</t>
  </si>
  <si>
    <t>2210107</t>
  </si>
  <si>
    <t>保障性住房租金补贴</t>
  </si>
  <si>
    <t>优抚对象家庭租住重庆市公共租赁住房的租金补助</t>
  </si>
  <si>
    <t>911201</t>
  </si>
  <si>
    <t>重庆市渝北区玉峰山镇农业服务中心</t>
  </si>
  <si>
    <t>2130311</t>
  </si>
  <si>
    <t>水资源节约管理与保护</t>
  </si>
  <si>
    <t>实施河长制河道常规保护费</t>
  </si>
  <si>
    <t>2130399</t>
  </si>
  <si>
    <t>其他水利支出</t>
  </si>
  <si>
    <t>农村自来水水价补贴</t>
  </si>
  <si>
    <t>2130234</t>
  </si>
  <si>
    <t>林业草原防灾减灾</t>
  </si>
  <si>
    <t>松材线虫病防治</t>
  </si>
  <si>
    <t>森林保护及培育</t>
  </si>
  <si>
    <t>病虫害防治、农产品质量安全等</t>
  </si>
  <si>
    <t>2130306</t>
  </si>
  <si>
    <t>水利工程运行与维护</t>
  </si>
  <si>
    <t>集中供水工程运行维护费（转移支付部分）</t>
  </si>
  <si>
    <t>农村自来水水价补贴和集中供水工程运行维护（2023年结余）</t>
  </si>
  <si>
    <t>2120804</t>
  </si>
  <si>
    <t>农村基础设施建设支出</t>
  </si>
  <si>
    <t>玉峰山自来水管网户表改造项目</t>
  </si>
  <si>
    <t>911202</t>
  </si>
  <si>
    <t>重庆市渝北区玉峰山镇文化服务中心</t>
  </si>
  <si>
    <t>2070199</t>
  </si>
  <si>
    <t>其他文化和旅游支出</t>
  </si>
  <si>
    <t>村级文化室运行经费</t>
  </si>
  <si>
    <t>2070109</t>
  </si>
  <si>
    <t>群众文化</t>
  </si>
  <si>
    <t>文化旅游体育活动经费</t>
  </si>
  <si>
    <t>2070399</t>
  </si>
  <si>
    <t>其他体育支出</t>
  </si>
  <si>
    <t>镇街文化中心（站）免费开放补助经费</t>
  </si>
  <si>
    <t>911203</t>
  </si>
  <si>
    <t>重庆市渝北区玉峰山镇劳动就业和社会保障服务所</t>
  </si>
  <si>
    <t>2080199</t>
  </si>
  <si>
    <t>其他人力资源和社会保障管理事务支出</t>
  </si>
  <si>
    <t>小额人身意外险</t>
  </si>
  <si>
    <t>职业培训、宣传、网络运维</t>
  </si>
  <si>
    <t>911205</t>
  </si>
  <si>
    <t>重庆市渝北区玉峰山镇退役军人服务站</t>
  </si>
  <si>
    <t>2013199</t>
  </si>
  <si>
    <t>其他党委办公厅（室）及相关机构事务支出</t>
  </si>
  <si>
    <t>兵役征集宣传及新兵上检</t>
  </si>
  <si>
    <t>2082899</t>
  </si>
  <si>
    <t>其他退役军人事务管理支出</t>
  </si>
  <si>
    <t>双拥（会议补助、慰问、纪念品、困难补助、维稳）工作</t>
  </si>
  <si>
    <t>镇民兵训练、装备、资料等建设支出</t>
  </si>
  <si>
    <t>2080801</t>
  </si>
  <si>
    <t>死亡抚恤</t>
  </si>
  <si>
    <t>优抚对象抚恤生活补助</t>
  </si>
  <si>
    <t>2080802</t>
  </si>
  <si>
    <t>伤残抚恤</t>
  </si>
  <si>
    <t>2080803</t>
  </si>
  <si>
    <t>在乡复员、退伍军人生活补助</t>
  </si>
  <si>
    <t>2080806</t>
  </si>
  <si>
    <t>农村籍退役士兵老年生活补助</t>
  </si>
  <si>
    <t>2101401</t>
  </si>
  <si>
    <t>优抚对象医疗补助</t>
  </si>
  <si>
    <t>优抚对象医疗补助金</t>
  </si>
  <si>
    <t>优抚对象节日慰问金</t>
  </si>
  <si>
    <t>911207</t>
  </si>
  <si>
    <t>重庆市渝北区玉峰山镇村镇建设服务中心</t>
  </si>
  <si>
    <t>公路土地租金</t>
  </si>
  <si>
    <t>乡村治理工作监管</t>
  </si>
  <si>
    <t>2110402</t>
  </si>
  <si>
    <t>农村环境保护</t>
  </si>
  <si>
    <t>农村环境卫生保洁经费</t>
  </si>
  <si>
    <t>2130205</t>
  </si>
  <si>
    <t>森林资源培育</t>
  </si>
  <si>
    <t>高速公路及长江租用土地</t>
  </si>
  <si>
    <t>2022年国土绿化项目（森林植被恢复返还）</t>
  </si>
  <si>
    <t>2030603</t>
  </si>
  <si>
    <t>人民防空</t>
  </si>
  <si>
    <t>玉峰山人防疏散基地</t>
  </si>
  <si>
    <t>2120803</t>
  </si>
  <si>
    <t>城市建设支出</t>
  </si>
  <si>
    <t>玉峰山镇2020年第一批“四好农村路”建设项目</t>
  </si>
  <si>
    <t>国土绿化续建项目</t>
  </si>
  <si>
    <t>2240601</t>
  </si>
  <si>
    <t>地质灾害防治</t>
  </si>
  <si>
    <t>2140104</t>
  </si>
  <si>
    <t>公路建设</t>
  </si>
  <si>
    <t>普通省道和农村公路“以奖代补”资金</t>
  </si>
  <si>
    <t>农村公路建设</t>
  </si>
  <si>
    <t>玉峰山镇农村公路养护</t>
  </si>
  <si>
    <t>2140106</t>
  </si>
  <si>
    <t>公路养护</t>
  </si>
  <si>
    <t>农机构置补贴政策实施监管与农机化装备能力提升</t>
  </si>
  <si>
    <t>非公党建经费（提前下达镇街转移支付）</t>
  </si>
  <si>
    <t>第五次全国经济普查“两员”补助及工作经费</t>
  </si>
  <si>
    <t>“渝馨家园”建设及运营经费</t>
  </si>
  <si>
    <t>2130701</t>
  </si>
  <si>
    <t>对村级公益事业建设的补助</t>
  </si>
  <si>
    <t>玉峰山镇2023年农村公益事业财政奖补项目</t>
  </si>
  <si>
    <t>优抚抚恤补助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</si>
</sst>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_(&quot;$&quot;* #,##0.00_);_(&quot;$&quot;* \(#,##0.00\);_(&quot;$&quot;* &quot;-&quot;??_);_(@_)"/>
    <numFmt numFmtId="179" formatCode="0_ "/>
    <numFmt numFmtId="180" formatCode="0.0_ "/>
    <numFmt numFmtId="181" formatCode="_(* #,##0_);_(* \(#,##0\);_(* &quot;-&quot;_);_(@_)"/>
  </numFmts>
  <fonts count="6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黑体_GBK"/>
      <charset val="134"/>
    </font>
    <font>
      <sz val="11"/>
      <color indexed="8"/>
      <name val="宋体"/>
      <charset val="134"/>
      <scheme val="minor"/>
    </font>
    <font>
      <sz val="19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方正黑体_GBK"/>
      <charset val="134"/>
    </font>
    <font>
      <sz val="10"/>
      <color indexed="8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0"/>
      <color rgb="FF000000"/>
      <name val="方正仿宋_GBK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SimSun"/>
      <charset val="134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10"/>
      <name val="SimSun"/>
      <charset val="134"/>
    </font>
    <font>
      <sz val="11"/>
      <name val="宋体"/>
      <charset val="134"/>
    </font>
    <font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0"/>
      <name val="Arial"/>
      <family val="2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0"/>
      <name val="MS Sans Serif"/>
      <family val="2"/>
    </font>
    <font>
      <b/>
      <sz val="11"/>
      <color indexed="8"/>
      <name val="宋体"/>
      <charset val="134"/>
    </font>
    <font>
      <b/>
      <sz val="10"/>
      <name val="Arial"/>
      <family val="2"/>
    </font>
    <font>
      <sz val="9"/>
      <color indexed="8"/>
      <name val="宋体"/>
      <charset val="134"/>
    </font>
    <font>
      <sz val="7"/>
      <name val="Small Fonts"/>
      <family val="2"/>
    </font>
    <font>
      <sz val="11"/>
      <color indexed="52"/>
      <name val="宋体"/>
      <charset val="134"/>
    </font>
    <font>
      <sz val="10"/>
      <color indexed="8"/>
      <name val="Arial"/>
      <family val="2"/>
    </font>
    <font>
      <b/>
      <sz val="11"/>
      <color indexed="52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sz val="10"/>
      <name val="方正仿宋_GBK"/>
      <charset val="134"/>
    </font>
    <font>
      <sz val="9"/>
      <name val="宋体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71">
    <xf numFmtId="0" fontId="0" fillId="0" borderId="0">
      <alignment vertical="center"/>
    </xf>
    <xf numFmtId="0" fontId="23" fillId="0" borderId="0"/>
    <xf numFmtId="0" fontId="23" fillId="0" borderId="0" applyFont="0" applyFill="0" applyBorder="0" applyAlignment="0" applyProtection="0"/>
    <xf numFmtId="0" fontId="56" fillId="24" borderId="0" applyNumberFormat="0" applyBorder="0" applyAlignment="0" applyProtection="0">
      <alignment vertical="center"/>
    </xf>
    <xf numFmtId="0" fontId="23" fillId="0" borderId="0"/>
    <xf numFmtId="0" fontId="44" fillId="0" borderId="14" applyNumberFormat="0" applyFill="0" applyAlignment="0" applyProtection="0">
      <alignment vertical="center"/>
    </xf>
    <xf numFmtId="0" fontId="23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23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23" fillId="0" borderId="0"/>
    <xf numFmtId="0" fontId="36" fillId="0" borderId="0" applyNumberFormat="0" applyFill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23" fillId="0" borderId="0"/>
    <xf numFmtId="0" fontId="32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3" fillId="18" borderId="9" applyNumberFormat="0" applyFont="0" applyAlignment="0" applyProtection="0">
      <alignment vertical="center"/>
    </xf>
    <xf numFmtId="0" fontId="23" fillId="18" borderId="9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7" fillId="0" borderId="0"/>
    <xf numFmtId="0" fontId="23" fillId="0" borderId="0"/>
    <xf numFmtId="0" fontId="54" fillId="17" borderId="6" applyNumberFormat="0" applyAlignment="0" applyProtection="0">
      <alignment vertical="center"/>
    </xf>
    <xf numFmtId="0" fontId="31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52" fillId="0" borderId="13" applyNumberFormat="0" applyFill="0" applyAlignment="0" applyProtection="0">
      <alignment vertical="center"/>
    </xf>
    <xf numFmtId="0" fontId="31" fillId="0" borderId="0">
      <alignment vertical="center"/>
    </xf>
    <xf numFmtId="0" fontId="41" fillId="19" borderId="10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39" fillId="14" borderId="0" applyNumberFormat="0" applyBorder="0" applyAlignment="0" applyProtection="0">
      <alignment vertical="center"/>
    </xf>
    <xf numFmtId="0" fontId="23" fillId="0" borderId="0"/>
    <xf numFmtId="0" fontId="55" fillId="0" borderId="0"/>
    <xf numFmtId="0" fontId="23" fillId="0" borderId="0"/>
    <xf numFmtId="0" fontId="31" fillId="14" borderId="0" applyNumberFormat="0" applyBorder="0" applyAlignment="0" applyProtection="0">
      <alignment vertical="center"/>
    </xf>
    <xf numFmtId="0" fontId="43" fillId="0" borderId="0">
      <alignment vertical="center"/>
    </xf>
    <xf numFmtId="0" fontId="54" fillId="17" borderId="6" applyNumberFormat="0" applyAlignment="0" applyProtection="0">
      <alignment vertical="center"/>
    </xf>
    <xf numFmtId="0" fontId="23" fillId="0" borderId="0">
      <alignment vertical="center"/>
    </xf>
    <xf numFmtId="0" fontId="33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8" fillId="0" borderId="0"/>
    <xf numFmtId="0" fontId="28" fillId="0" borderId="0"/>
    <xf numFmtId="0" fontId="32" fillId="1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53" fillId="0" borderId="0"/>
    <xf numFmtId="0" fontId="38" fillId="0" borderId="0" applyNumberFormat="0" applyFill="0" applyBorder="0" applyAlignment="0" applyProtection="0">
      <alignment vertical="center"/>
    </xf>
    <xf numFmtId="37" fontId="51" fillId="0" borderId="0"/>
    <xf numFmtId="0" fontId="44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3" fillId="0" borderId="0"/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0" borderId="0"/>
    <xf numFmtId="0" fontId="44" fillId="0" borderId="0" applyNumberFormat="0" applyFill="0" applyBorder="0" applyAlignment="0" applyProtection="0">
      <alignment vertical="center"/>
    </xf>
    <xf numFmtId="0" fontId="50" fillId="0" borderId="0"/>
    <xf numFmtId="0" fontId="37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top"/>
    </xf>
    <xf numFmtId="0" fontId="23" fillId="0" borderId="0"/>
    <xf numFmtId="176" fontId="31" fillId="0" borderId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47" fillId="0" borderId="0"/>
    <xf numFmtId="0" fontId="23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0" borderId="0"/>
    <xf numFmtId="43" fontId="23" fillId="0" borderId="0" applyFont="0" applyFill="0" applyBorder="0" applyAlignment="0" applyProtection="0">
      <alignment vertical="center"/>
    </xf>
    <xf numFmtId="0" fontId="23" fillId="0" borderId="0"/>
    <xf numFmtId="0" fontId="32" fillId="10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3" fillId="0" borderId="0"/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37" fillId="0" borderId="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19" borderId="10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18" borderId="9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78" fontId="35" fillId="0" borderId="0" applyFont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3" fillId="18" borderId="9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2" fillId="15" borderId="0" applyNumberFormat="0" applyBorder="0" applyAlignment="0" applyProtection="0">
      <alignment vertical="center"/>
    </xf>
    <xf numFmtId="4" fontId="47" fillId="0" borderId="0" applyFont="0" applyFill="0" applyBorder="0" applyAlignment="0" applyProtection="0"/>
    <xf numFmtId="0" fontId="33" fillId="0" borderId="0"/>
    <xf numFmtId="0" fontId="23" fillId="0" borderId="0"/>
    <xf numFmtId="0" fontId="40" fillId="17" borderId="8" applyNumberFormat="0" applyAlignment="0" applyProtection="0">
      <alignment vertical="center"/>
    </xf>
    <xf numFmtId="0" fontId="23" fillId="0" borderId="0"/>
    <xf numFmtId="0" fontId="31" fillId="11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0" borderId="0" applyProtection="0"/>
    <xf numFmtId="0" fontId="38" fillId="0" borderId="0" applyNumberFormat="0" applyFill="0" applyBorder="0" applyAlignment="0" applyProtection="0">
      <alignment vertical="center"/>
    </xf>
    <xf numFmtId="0" fontId="35" fillId="0" borderId="0"/>
    <xf numFmtId="9" fontId="33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0">
      <alignment vertical="center"/>
    </xf>
    <xf numFmtId="181" fontId="23" fillId="0" borderId="0" applyFont="0" applyFill="0" applyBorder="0" applyAlignment="0" applyProtection="0"/>
    <xf numFmtId="0" fontId="40" fillId="17" borderId="8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7" borderId="6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82" applyFont="1" applyAlignment="1" applyProtection="1">
      <alignment horizontal="center" vertical="center"/>
      <protection locked="0"/>
    </xf>
    <xf numFmtId="0" fontId="3" fillId="0" borderId="0" xfId="136">
      <alignment vertical="center"/>
    </xf>
    <xf numFmtId="0" fontId="6" fillId="0" borderId="1" xfId="136" applyFont="1" applyBorder="1" applyAlignment="1">
      <alignment horizontal="center" vertical="center" wrapText="1"/>
    </xf>
    <xf numFmtId="0" fontId="7" fillId="0" borderId="0" xfId="136" applyFont="1">
      <alignment vertical="center"/>
    </xf>
    <xf numFmtId="0" fontId="8" fillId="0" borderId="1" xfId="136" applyFont="1" applyBorder="1" applyAlignment="1">
      <alignment vertical="center" wrapText="1"/>
    </xf>
    <xf numFmtId="0" fontId="9" fillId="0" borderId="1" xfId="136" applyFont="1" applyBorder="1" applyAlignment="1">
      <alignment horizontal="center" vertical="center" wrapText="1"/>
    </xf>
    <xf numFmtId="0" fontId="10" fillId="0" borderId="1" xfId="136" applyFont="1" applyBorder="1" applyAlignment="1">
      <alignment horizontal="left" vertical="center"/>
    </xf>
    <xf numFmtId="0" fontId="10" fillId="0" borderId="1" xfId="136" applyFont="1" applyBorder="1" applyAlignment="1">
      <alignment vertical="center"/>
    </xf>
    <xf numFmtId="0" fontId="10" fillId="0" borderId="1" xfId="136" applyFont="1" applyBorder="1" applyAlignment="1">
      <alignment horizontal="left" vertical="center" wrapText="1"/>
    </xf>
    <xf numFmtId="0" fontId="10" fillId="0" borderId="1" xfId="136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0" xfId="136" applyAlignment="1">
      <alignment horizontal="center" vertical="center"/>
    </xf>
    <xf numFmtId="0" fontId="3" fillId="0" borderId="0" xfId="136" applyAlignment="1">
      <alignment horizontal="left" vertical="center" wrapText="1"/>
    </xf>
    <xf numFmtId="0" fontId="9" fillId="0" borderId="1" xfId="136" applyFont="1" applyBorder="1" applyAlignment="1">
      <alignment vertical="center" wrapText="1"/>
    </xf>
    <xf numFmtId="0" fontId="9" fillId="0" borderId="1" xfId="136" applyFont="1" applyBorder="1" applyAlignment="1">
      <alignment horizontal="left" vertical="center" wrapText="1"/>
    </xf>
    <xf numFmtId="0" fontId="12" fillId="0" borderId="1" xfId="136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12" fillId="0" borderId="1" xfId="136" applyNumberFormat="1" applyFont="1" applyBorder="1" applyAlignment="1">
      <alignment horizontal="center" vertical="center" wrapText="1"/>
    </xf>
    <xf numFmtId="4" fontId="9" fillId="0" borderId="1" xfId="136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3" fillId="0" borderId="1" xfId="136" applyNumberFormat="1" applyFont="1" applyBorder="1" applyAlignment="1">
      <alignment horizontal="right" vertical="center" wrapText="1"/>
    </xf>
    <xf numFmtId="4" fontId="14" fillId="0" borderId="1" xfId="136" applyNumberFormat="1" applyFont="1" applyBorder="1" applyAlignment="1">
      <alignment horizontal="right" vertical="center" wrapText="1"/>
    </xf>
    <xf numFmtId="0" fontId="15" fillId="0" borderId="0" xfId="136" applyFont="1" applyBorder="1" applyAlignment="1">
      <alignment vertical="center" wrapText="1"/>
    </xf>
    <xf numFmtId="0" fontId="2" fillId="0" borderId="0" xfId="82" applyFont="1" applyAlignment="1" applyProtection="1">
      <alignment vertical="center"/>
      <protection locked="0"/>
    </xf>
    <xf numFmtId="0" fontId="17" fillId="0" borderId="1" xfId="136" applyFont="1" applyBorder="1" applyAlignment="1">
      <alignment horizontal="center" vertical="center" wrapText="1"/>
    </xf>
    <xf numFmtId="0" fontId="19" fillId="0" borderId="2" xfId="136" applyFont="1" applyBorder="1" applyAlignment="1">
      <alignment vertical="center" wrapText="1"/>
    </xf>
    <xf numFmtId="4" fontId="12" fillId="0" borderId="2" xfId="136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9" fillId="0" borderId="4" xfId="136" applyFont="1" applyBorder="1" applyAlignment="1">
      <alignment vertical="center" wrapText="1"/>
    </xf>
    <xf numFmtId="4" fontId="9" fillId="0" borderId="4" xfId="136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5" fillId="0" borderId="0" xfId="136" applyFont="1" applyBorder="1" applyAlignment="1">
      <alignment horizontal="right" vertical="center"/>
    </xf>
    <xf numFmtId="0" fontId="20" fillId="0" borderId="1" xfId="136" applyFont="1" applyBorder="1" applyAlignment="1">
      <alignment vertical="center" wrapText="1"/>
    </xf>
    <xf numFmtId="0" fontId="20" fillId="0" borderId="5" xfId="136" applyFont="1" applyBorder="1" applyAlignment="1">
      <alignment vertical="center" wrapText="1"/>
    </xf>
    <xf numFmtId="0" fontId="7" fillId="0" borderId="4" xfId="136" applyFont="1" applyBorder="1">
      <alignment vertical="center"/>
    </xf>
    <xf numFmtId="0" fontId="21" fillId="0" borderId="4" xfId="136" applyFont="1" applyBorder="1" applyAlignment="1">
      <alignment horizontal="center" vertical="center" wrapTex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22" fillId="0" borderId="0" xfId="82" applyFont="1" applyAlignment="1">
      <alignment vertical="center"/>
    </xf>
    <xf numFmtId="0" fontId="23" fillId="0" borderId="0" xfId="82" applyAlignment="1">
      <alignment vertical="center"/>
    </xf>
    <xf numFmtId="0" fontId="23" fillId="0" borderId="0" xfId="82" applyAlignment="1">
      <alignment horizontal="center" vertical="center"/>
    </xf>
    <xf numFmtId="10" fontId="23" fillId="0" borderId="0" xfId="82" applyNumberFormat="1" applyAlignment="1">
      <alignment horizontal="center" vertical="center"/>
    </xf>
    <xf numFmtId="0" fontId="24" fillId="0" borderId="0" xfId="85" applyFont="1" applyAlignment="1">
      <alignment horizontal="center"/>
    </xf>
    <xf numFmtId="0" fontId="25" fillId="0" borderId="0" xfId="82" applyFont="1" applyBorder="1" applyAlignment="1">
      <alignment horizontal="left" vertical="center"/>
    </xf>
    <xf numFmtId="0" fontId="25" fillId="0" borderId="0" xfId="82" applyFont="1" applyBorder="1" applyAlignment="1">
      <alignment horizontal="center" vertical="center"/>
    </xf>
    <xf numFmtId="0" fontId="27" fillId="0" borderId="4" xfId="85" applyFont="1" applyBorder="1" applyAlignment="1">
      <alignment horizontal="center" vertical="center"/>
    </xf>
    <xf numFmtId="0" fontId="27" fillId="0" borderId="4" xfId="85" applyFont="1" applyBorder="1" applyAlignment="1">
      <alignment horizontal="center" vertical="center" wrapText="1"/>
    </xf>
    <xf numFmtId="10" fontId="27" fillId="0" borderId="4" xfId="85" applyNumberFormat="1" applyFont="1" applyBorder="1" applyAlignment="1">
      <alignment horizontal="center" vertical="center" wrapText="1"/>
    </xf>
    <xf numFmtId="0" fontId="27" fillId="0" borderId="4" xfId="85" applyFont="1" applyFill="1" applyBorder="1" applyAlignment="1" applyProtection="1">
      <alignment horizontal="center" vertical="center"/>
      <protection locked="0"/>
    </xf>
    <xf numFmtId="176" fontId="27" fillId="0" borderId="4" xfId="108" applyNumberFormat="1" applyFont="1" applyFill="1" applyBorder="1" applyAlignment="1" applyProtection="1">
      <alignment horizontal="center" vertical="center"/>
    </xf>
    <xf numFmtId="10" fontId="27" fillId="0" borderId="4" xfId="108" applyNumberFormat="1" applyFont="1" applyFill="1" applyBorder="1" applyAlignment="1">
      <alignment horizontal="center" vertical="center"/>
    </xf>
    <xf numFmtId="0" fontId="27" fillId="0" borderId="4" xfId="85" applyFont="1" applyFill="1" applyBorder="1" applyAlignment="1" applyProtection="1">
      <alignment vertical="center"/>
      <protection locked="0"/>
    </xf>
    <xf numFmtId="10" fontId="28" fillId="0" borderId="4" xfId="108" applyNumberFormat="1" applyFont="1" applyFill="1" applyBorder="1" applyAlignment="1">
      <alignment horizontal="center" vertical="center"/>
    </xf>
    <xf numFmtId="0" fontId="28" fillId="0" borderId="4" xfId="85" applyFont="1" applyFill="1" applyBorder="1" applyAlignment="1" applyProtection="1">
      <alignment horizontal="left" vertical="center" indent="1"/>
      <protection locked="0"/>
    </xf>
    <xf numFmtId="176" fontId="28" fillId="0" borderId="4" xfId="108" applyNumberFormat="1" applyFont="1" applyFill="1" applyBorder="1" applyAlignment="1" applyProtection="1">
      <alignment horizontal="center" vertical="center"/>
      <protection locked="0"/>
    </xf>
    <xf numFmtId="0" fontId="28" fillId="0" borderId="4" xfId="85" applyFont="1" applyFill="1" applyBorder="1" applyAlignment="1" applyProtection="1">
      <alignment vertical="center"/>
      <protection locked="0"/>
    </xf>
    <xf numFmtId="176" fontId="28" fillId="0" borderId="4" xfId="108" applyNumberFormat="1" applyFont="1" applyFill="1" applyBorder="1" applyAlignment="1" applyProtection="1">
      <alignment horizontal="center" vertical="center"/>
    </xf>
    <xf numFmtId="0" fontId="28" fillId="0" borderId="4" xfId="85" applyFont="1" applyBorder="1" applyAlignment="1" applyProtection="1">
      <alignment horizontal="left" vertical="center"/>
      <protection locked="0"/>
    </xf>
    <xf numFmtId="0" fontId="28" fillId="0" borderId="4" xfId="85" applyFont="1" applyFill="1" applyBorder="1" applyAlignment="1" applyProtection="1">
      <alignment horizontal="left" vertical="center" indent="2"/>
      <protection locked="0"/>
    </xf>
    <xf numFmtId="179" fontId="28" fillId="0" borderId="4" xfId="108" applyNumberFormat="1" applyFont="1" applyFill="1" applyBorder="1" applyAlignment="1" applyProtection="1">
      <alignment horizontal="center" vertical="center"/>
    </xf>
    <xf numFmtId="0" fontId="28" fillId="0" borderId="0" xfId="82" applyFont="1" applyAlignment="1">
      <alignment vertical="center"/>
    </xf>
    <xf numFmtId="176" fontId="27" fillId="0" borderId="4" xfId="85" applyNumberFormat="1" applyFont="1" applyFill="1" applyBorder="1" applyAlignment="1" applyProtection="1">
      <alignment horizontal="center" vertical="center"/>
    </xf>
    <xf numFmtId="176" fontId="28" fillId="0" borderId="4" xfId="85" applyNumberFormat="1" applyFont="1" applyFill="1" applyBorder="1" applyAlignment="1" applyProtection="1">
      <alignment horizontal="center" vertical="center"/>
    </xf>
    <xf numFmtId="0" fontId="23" fillId="0" borderId="4" xfId="82" applyBorder="1" applyAlignment="1">
      <alignment horizontal="center" vertical="center"/>
    </xf>
    <xf numFmtId="0" fontId="25" fillId="0" borderId="0" xfId="85" applyFont="1" applyBorder="1" applyAlignment="1">
      <alignment horizontal="right" vertical="center"/>
    </xf>
    <xf numFmtId="0" fontId="25" fillId="0" borderId="0" xfId="82" applyFont="1" applyBorder="1" applyAlignment="1">
      <alignment vertical="center"/>
    </xf>
    <xf numFmtId="0" fontId="26" fillId="2" borderId="4" xfId="85" applyFont="1" applyFill="1" applyBorder="1" applyAlignment="1">
      <alignment horizontal="center" vertical="center"/>
    </xf>
    <xf numFmtId="0" fontId="27" fillId="2" borderId="4" xfId="85" applyFont="1" applyFill="1" applyBorder="1" applyAlignment="1">
      <alignment horizontal="center" vertical="center" wrapText="1"/>
    </xf>
    <xf numFmtId="180" fontId="27" fillId="2" borderId="4" xfId="108" applyNumberFormat="1" applyFont="1" applyFill="1" applyBorder="1" applyAlignment="1">
      <alignment horizontal="right" vertical="center"/>
    </xf>
    <xf numFmtId="176" fontId="27" fillId="0" borderId="4" xfId="108" applyNumberFormat="1" applyFont="1" applyFill="1" applyBorder="1" applyAlignment="1" applyProtection="1">
      <alignment vertical="center"/>
    </xf>
    <xf numFmtId="180" fontId="28" fillId="0" borderId="4" xfId="108" applyNumberFormat="1" applyFont="1" applyFill="1" applyBorder="1" applyAlignment="1">
      <alignment horizontal="right" vertical="center"/>
    </xf>
    <xf numFmtId="176" fontId="28" fillId="0" borderId="4" xfId="108" applyNumberFormat="1" applyFont="1" applyFill="1" applyBorder="1" applyAlignment="1" applyProtection="1">
      <alignment vertical="center"/>
      <protection locked="0"/>
    </xf>
    <xf numFmtId="180" fontId="28" fillId="2" borderId="4" xfId="108" applyNumberFormat="1" applyFont="1" applyFill="1" applyBorder="1" applyAlignment="1">
      <alignment horizontal="right" vertical="center"/>
    </xf>
    <xf numFmtId="176" fontId="28" fillId="0" borderId="4" xfId="108" applyNumberFormat="1" applyFont="1" applyFill="1" applyBorder="1" applyAlignment="1" applyProtection="1">
      <alignment vertical="center"/>
    </xf>
    <xf numFmtId="179" fontId="28" fillId="0" borderId="4" xfId="108" applyNumberFormat="1" applyFont="1" applyFill="1" applyBorder="1" applyAlignment="1" applyProtection="1">
      <alignment vertical="center"/>
    </xf>
    <xf numFmtId="176" fontId="27" fillId="0" borderId="4" xfId="85" applyNumberFormat="1" applyFont="1" applyFill="1" applyBorder="1" applyAlignment="1" applyProtection="1">
      <alignment vertical="center"/>
    </xf>
    <xf numFmtId="176" fontId="28" fillId="0" borderId="4" xfId="85" applyNumberFormat="1" applyFont="1" applyFill="1" applyBorder="1" applyAlignment="1" applyProtection="1">
      <alignment vertical="center"/>
    </xf>
    <xf numFmtId="180" fontId="27" fillId="0" borderId="4" xfId="108" applyNumberFormat="1" applyFont="1" applyFill="1" applyBorder="1" applyAlignment="1">
      <alignment horizontal="right" vertical="center"/>
    </xf>
    <xf numFmtId="176" fontId="27" fillId="0" borderId="4" xfId="85" applyNumberFormat="1" applyFont="1" applyFill="1" applyBorder="1" applyProtection="1">
      <alignment vertical="center"/>
    </xf>
    <xf numFmtId="176" fontId="28" fillId="0" borderId="4" xfId="85" applyNumberFormat="1" applyFont="1" applyFill="1" applyBorder="1" applyProtection="1">
      <alignment vertical="center"/>
    </xf>
    <xf numFmtId="176" fontId="23" fillId="0" borderId="0" xfId="82" applyNumberFormat="1" applyAlignment="1">
      <alignment horizontal="center" vertical="center"/>
    </xf>
    <xf numFmtId="177" fontId="23" fillId="0" borderId="0" xfId="82" applyNumberFormat="1" applyAlignment="1">
      <alignment horizontal="center" vertical="center"/>
    </xf>
    <xf numFmtId="177" fontId="23" fillId="0" borderId="0" xfId="82" applyNumberFormat="1" applyAlignment="1">
      <alignment vertical="center"/>
    </xf>
    <xf numFmtId="0" fontId="23" fillId="2" borderId="0" xfId="82" applyFill="1" applyAlignment="1">
      <alignment vertical="center"/>
    </xf>
    <xf numFmtId="176" fontId="25" fillId="0" borderId="0" xfId="82" applyNumberFormat="1" applyFont="1" applyBorder="1" applyAlignment="1">
      <alignment horizontal="center" vertical="center"/>
    </xf>
    <xf numFmtId="177" fontId="25" fillId="0" borderId="0" xfId="82" applyNumberFormat="1" applyFont="1" applyBorder="1" applyAlignment="1">
      <alignment horizontal="center" vertical="center"/>
    </xf>
    <xf numFmtId="176" fontId="27" fillId="0" borderId="4" xfId="85" applyNumberFormat="1" applyFont="1" applyBorder="1" applyAlignment="1">
      <alignment horizontal="center" vertical="center" wrapText="1"/>
    </xf>
    <xf numFmtId="177" fontId="27" fillId="0" borderId="4" xfId="85" applyNumberFormat="1" applyFont="1" applyBorder="1" applyAlignment="1">
      <alignment horizontal="center" vertical="center" wrapText="1"/>
    </xf>
    <xf numFmtId="10" fontId="27" fillId="0" borderId="4" xfId="85" applyNumberFormat="1" applyFont="1" applyFill="1" applyBorder="1" applyAlignment="1" applyProtection="1">
      <alignment horizontal="center" vertical="center"/>
    </xf>
    <xf numFmtId="0" fontId="27" fillId="0" borderId="4" xfId="85" applyFont="1" applyBorder="1" applyAlignment="1" applyProtection="1">
      <alignment horizontal="left" vertical="center"/>
      <protection locked="0"/>
    </xf>
    <xf numFmtId="10" fontId="28" fillId="0" borderId="4" xfId="85" applyNumberFormat="1" applyFont="1" applyFill="1" applyBorder="1" applyAlignment="1" applyProtection="1">
      <alignment horizontal="center" vertical="center"/>
    </xf>
    <xf numFmtId="176" fontId="28" fillId="0" borderId="4" xfId="85" applyNumberFormat="1" applyFont="1" applyFill="1" applyBorder="1" applyAlignment="1" applyProtection="1">
      <alignment horizontal="center" vertical="center"/>
      <protection locked="0"/>
    </xf>
    <xf numFmtId="0" fontId="23" fillId="0" borderId="0" xfId="82" applyAlignment="1" applyProtection="1">
      <alignment horizontal="center" vertical="center"/>
      <protection locked="0"/>
    </xf>
    <xf numFmtId="177" fontId="28" fillId="0" borderId="4" xfId="108" applyNumberFormat="1" applyFont="1" applyFill="1" applyBorder="1" applyAlignment="1" applyProtection="1">
      <alignment horizontal="center" vertical="center"/>
      <protection locked="0"/>
    </xf>
    <xf numFmtId="177" fontId="28" fillId="0" borderId="4" xfId="108" applyNumberFormat="1" applyFont="1" applyFill="1" applyBorder="1" applyAlignment="1" applyProtection="1">
      <alignment horizontal="center" vertical="center"/>
    </xf>
    <xf numFmtId="0" fontId="28" fillId="0" borderId="4" xfId="85" applyFont="1" applyFill="1" applyBorder="1" applyAlignment="1" applyProtection="1">
      <alignment horizontal="left" vertical="center" indent="2" shrinkToFit="1"/>
      <protection locked="0"/>
    </xf>
    <xf numFmtId="177" fontId="27" fillId="0" borderId="4" xfId="85" applyNumberFormat="1" applyFont="1" applyBorder="1" applyAlignment="1">
      <alignment horizontal="center" vertical="center"/>
    </xf>
    <xf numFmtId="177" fontId="27" fillId="0" borderId="4" xfId="85" applyNumberFormat="1" applyFont="1" applyFill="1" applyBorder="1" applyAlignment="1" applyProtection="1">
      <alignment horizontal="center" vertical="center"/>
      <protection locked="0"/>
    </xf>
    <xf numFmtId="177" fontId="27" fillId="0" borderId="4" xfId="85" applyNumberFormat="1" applyFont="1" applyFill="1" applyBorder="1" applyAlignment="1" applyProtection="1">
      <alignment horizontal="center" vertical="center"/>
    </xf>
    <xf numFmtId="177" fontId="27" fillId="0" borderId="4" xfId="85" applyNumberFormat="1" applyFont="1" applyFill="1" applyBorder="1" applyAlignment="1" applyProtection="1">
      <alignment vertical="center"/>
      <protection locked="0"/>
    </xf>
    <xf numFmtId="177" fontId="28" fillId="0" borderId="4" xfId="85" applyNumberFormat="1" applyFont="1" applyFill="1" applyBorder="1" applyAlignment="1" applyProtection="1">
      <alignment horizontal="left" vertical="center" indent="1"/>
      <protection locked="0"/>
    </xf>
    <xf numFmtId="177" fontId="29" fillId="0" borderId="4" xfId="108" applyNumberFormat="1" applyFont="1" applyFill="1" applyBorder="1" applyAlignment="1" applyProtection="1">
      <alignment horizontal="center" vertical="center"/>
      <protection locked="0"/>
    </xf>
    <xf numFmtId="177" fontId="23" fillId="0" borderId="4" xfId="82" applyNumberFormat="1" applyBorder="1" applyAlignment="1">
      <alignment vertical="center"/>
    </xf>
    <xf numFmtId="177" fontId="27" fillId="0" borderId="4" xfId="108" applyNumberFormat="1" applyFont="1" applyFill="1" applyBorder="1" applyAlignment="1" applyProtection="1">
      <alignment horizontal="center" vertical="center"/>
    </xf>
    <xf numFmtId="177" fontId="28" fillId="0" borderId="4" xfId="85" applyNumberFormat="1" applyFont="1" applyFill="1" applyBorder="1" applyAlignment="1" applyProtection="1">
      <alignment vertical="center"/>
      <protection locked="0"/>
    </xf>
    <xf numFmtId="177" fontId="28" fillId="0" borderId="4" xfId="85" applyNumberFormat="1" applyFont="1" applyFill="1" applyBorder="1" applyAlignment="1" applyProtection="1">
      <alignment horizontal="center" vertical="center"/>
    </xf>
    <xf numFmtId="177" fontId="30" fillId="0" borderId="4" xfId="108" applyNumberFormat="1" applyFont="1" applyFill="1" applyBorder="1" applyAlignment="1" applyProtection="1">
      <alignment horizontal="center" vertical="center"/>
      <protection locked="0"/>
    </xf>
    <xf numFmtId="177" fontId="28" fillId="0" borderId="4" xfId="85" applyNumberFormat="1" applyFont="1" applyFill="1" applyBorder="1" applyAlignment="1">
      <alignment horizontal="center" vertical="center"/>
    </xf>
    <xf numFmtId="0" fontId="24" fillId="0" borderId="0" xfId="85" applyFont="1" applyAlignment="1"/>
    <xf numFmtId="0" fontId="25" fillId="2" borderId="0" xfId="82" applyFont="1" applyFill="1" applyBorder="1" applyAlignment="1">
      <alignment horizontal="left" vertical="center"/>
    </xf>
    <xf numFmtId="0" fontId="27" fillId="2" borderId="4" xfId="85" applyFont="1" applyFill="1" applyBorder="1" applyAlignment="1">
      <alignment horizontal="center" vertical="center"/>
    </xf>
    <xf numFmtId="0" fontId="27" fillId="2" borderId="4" xfId="85" applyFont="1" applyFill="1" applyBorder="1" applyAlignment="1" applyProtection="1">
      <alignment horizontal="center" vertical="center"/>
      <protection locked="0"/>
    </xf>
    <xf numFmtId="180" fontId="28" fillId="0" borderId="4" xfId="108" applyNumberFormat="1" applyFont="1" applyFill="1" applyBorder="1" applyAlignment="1" applyProtection="1">
      <alignment vertical="center"/>
    </xf>
    <xf numFmtId="0" fontId="27" fillId="2" borderId="4" xfId="85" applyFont="1" applyFill="1" applyBorder="1" applyAlignment="1" applyProtection="1">
      <alignment horizontal="left" vertical="center"/>
      <protection locked="0"/>
    </xf>
    <xf numFmtId="0" fontId="28" fillId="2" borderId="4" xfId="85" applyFont="1" applyFill="1" applyBorder="1" applyAlignment="1" applyProtection="1">
      <alignment horizontal="left" vertical="center" indent="1"/>
      <protection locked="0"/>
    </xf>
    <xf numFmtId="0" fontId="28" fillId="2" borderId="4" xfId="85" applyFont="1" applyFill="1" applyBorder="1" applyAlignment="1" applyProtection="1">
      <alignment horizontal="left" vertical="center" indent="2"/>
      <protection locked="0"/>
    </xf>
    <xf numFmtId="0" fontId="28" fillId="2" borderId="4" xfId="85" applyFont="1" applyFill="1" applyBorder="1" applyAlignment="1" applyProtection="1">
      <alignment horizontal="left" vertical="center" indent="2" shrinkToFit="1"/>
      <protection locked="0"/>
    </xf>
    <xf numFmtId="0" fontId="23" fillId="0" borderId="4" xfId="82" applyBorder="1" applyAlignment="1">
      <alignment vertical="center"/>
    </xf>
    <xf numFmtId="0" fontId="28" fillId="2" borderId="4" xfId="85" applyFont="1" applyFill="1" applyBorder="1" applyAlignment="1" applyProtection="1">
      <alignment vertical="center"/>
      <protection locked="0"/>
    </xf>
    <xf numFmtId="0" fontId="28" fillId="2" borderId="4" xfId="85" applyFont="1" applyFill="1" applyBorder="1" applyAlignment="1" applyProtection="1">
      <alignment horizontal="left" vertical="center"/>
      <protection locked="0"/>
    </xf>
    <xf numFmtId="0" fontId="27" fillId="0" borderId="4" xfId="85" applyFont="1" applyBorder="1" applyAlignment="1" applyProtection="1">
      <alignment horizontal="center" vertical="center"/>
      <protection locked="0"/>
    </xf>
    <xf numFmtId="0" fontId="28" fillId="0" borderId="4" xfId="85" applyFont="1" applyFill="1" applyBorder="1" applyAlignment="1" applyProtection="1">
      <alignment horizontal="center" vertical="center"/>
      <protection locked="0"/>
    </xf>
    <xf numFmtId="0" fontId="28" fillId="0" borderId="4" xfId="85" applyFont="1" applyFill="1" applyBorder="1" applyAlignment="1" applyProtection="1">
      <alignment horizontal="center" vertical="center" shrinkToFit="1"/>
      <protection locked="0"/>
    </xf>
    <xf numFmtId="179" fontId="28" fillId="0" borderId="4" xfId="85" applyNumberFormat="1" applyFont="1" applyFill="1" applyBorder="1">
      <alignment vertical="center"/>
    </xf>
    <xf numFmtId="179" fontId="28" fillId="0" borderId="4" xfId="108" applyNumberFormat="1" applyFont="1" applyFill="1" applyBorder="1" applyAlignment="1">
      <alignment horizontal="right" vertical="center"/>
    </xf>
    <xf numFmtId="0" fontId="28" fillId="0" borderId="4" xfId="85" applyFont="1" applyBorder="1" applyAlignment="1" applyProtection="1">
      <alignment horizontal="center" vertical="center"/>
      <protection locked="0"/>
    </xf>
    <xf numFmtId="0" fontId="22" fillId="0" borderId="0" xfId="82" applyFont="1" applyAlignment="1" applyProtection="1">
      <alignment vertical="center"/>
      <protection locked="0"/>
    </xf>
    <xf numFmtId="0" fontId="23" fillId="0" borderId="0" xfId="82" applyAlignment="1" applyProtection="1">
      <alignment vertical="center"/>
      <protection locked="0"/>
    </xf>
    <xf numFmtId="10" fontId="23" fillId="0" borderId="0" xfId="82" applyNumberFormat="1" applyAlignment="1" applyProtection="1">
      <alignment horizontal="center" vertical="center"/>
      <protection locked="0"/>
    </xf>
    <xf numFmtId="0" fontId="23" fillId="2" borderId="0" xfId="82" applyFill="1" applyAlignment="1" applyProtection="1">
      <alignment vertical="center"/>
      <protection locked="0"/>
    </xf>
    <xf numFmtId="177" fontId="23" fillId="0" borderId="0" xfId="82" applyNumberFormat="1" applyAlignment="1" applyProtection="1">
      <alignment vertical="center"/>
      <protection locked="0"/>
    </xf>
    <xf numFmtId="0" fontId="25" fillId="0" borderId="0" xfId="82" applyFont="1" applyBorder="1" applyAlignment="1" applyProtection="1">
      <alignment horizontal="left" vertical="center"/>
      <protection locked="0"/>
    </xf>
    <xf numFmtId="0" fontId="25" fillId="0" borderId="0" xfId="82" applyFont="1" applyBorder="1" applyAlignment="1" applyProtection="1">
      <alignment horizontal="center" vertical="center"/>
      <protection locked="0"/>
    </xf>
    <xf numFmtId="10" fontId="25" fillId="0" borderId="0" xfId="82" applyNumberFormat="1" applyFont="1" applyBorder="1" applyAlignment="1" applyProtection="1">
      <alignment horizontal="center" vertical="center"/>
      <protection locked="0"/>
    </xf>
    <xf numFmtId="0" fontId="27" fillId="0" borderId="4" xfId="85" applyFont="1" applyBorder="1" applyAlignment="1" applyProtection="1">
      <alignment horizontal="center" vertical="center" wrapText="1"/>
      <protection locked="0"/>
    </xf>
    <xf numFmtId="10" fontId="27" fillId="0" borderId="4" xfId="85" applyNumberFormat="1" applyFont="1" applyBorder="1" applyAlignment="1" applyProtection="1">
      <alignment horizontal="center" vertical="center" wrapText="1"/>
      <protection locked="0"/>
    </xf>
    <xf numFmtId="179" fontId="23" fillId="0" borderId="0" xfId="82" applyNumberFormat="1" applyAlignment="1" applyProtection="1">
      <alignment horizontal="center" vertical="center"/>
      <protection locked="0"/>
    </xf>
    <xf numFmtId="10" fontId="23" fillId="0" borderId="0" xfId="153" applyNumberFormat="1" applyFont="1" applyAlignment="1" applyProtection="1">
      <alignment horizontal="center" vertical="center"/>
      <protection locked="0"/>
    </xf>
    <xf numFmtId="176" fontId="30" fillId="0" borderId="4" xfId="108" applyNumberFormat="1" applyFont="1" applyFill="1" applyBorder="1" applyAlignment="1" applyProtection="1">
      <alignment horizontal="center" vertical="center"/>
      <protection locked="0"/>
    </xf>
    <xf numFmtId="179" fontId="28" fillId="0" borderId="4" xfId="108" applyNumberFormat="1" applyFont="1" applyFill="1" applyBorder="1" applyAlignment="1" applyProtection="1">
      <alignment horizontal="center" vertical="center"/>
      <protection locked="0"/>
    </xf>
    <xf numFmtId="179" fontId="23" fillId="0" borderId="0" xfId="82" applyNumberFormat="1" applyAlignment="1" applyProtection="1">
      <alignment vertical="center"/>
      <protection locked="0"/>
    </xf>
    <xf numFmtId="0" fontId="24" fillId="2" borderId="0" xfId="85" applyFont="1" applyFill="1" applyAlignment="1" applyProtection="1">
      <protection locked="0"/>
    </xf>
    <xf numFmtId="0" fontId="25" fillId="2" borderId="0" xfId="82" applyFont="1" applyFill="1" applyBorder="1" applyAlignment="1" applyProtection="1">
      <alignment horizontal="left" vertical="center"/>
      <protection locked="0"/>
    </xf>
    <xf numFmtId="0" fontId="25" fillId="0" borderId="0" xfId="82" applyFont="1" applyBorder="1" applyAlignment="1" applyProtection="1">
      <alignment vertical="center"/>
      <protection locked="0"/>
    </xf>
    <xf numFmtId="177" fontId="25" fillId="0" borderId="0" xfId="82" applyNumberFormat="1" applyFont="1" applyBorder="1" applyAlignment="1" applyProtection="1">
      <alignment vertical="center"/>
      <protection locked="0"/>
    </xf>
    <xf numFmtId="177" fontId="27" fillId="0" borderId="4" xfId="85" applyNumberFormat="1" applyFont="1" applyBorder="1" applyAlignment="1" applyProtection="1">
      <alignment horizontal="center" vertical="center" wrapText="1"/>
      <protection locked="0"/>
    </xf>
    <xf numFmtId="177" fontId="27" fillId="0" borderId="4" xfId="85" applyNumberFormat="1" applyFont="1" applyFill="1" applyBorder="1" applyAlignment="1" applyProtection="1">
      <alignment vertical="center"/>
    </xf>
    <xf numFmtId="177" fontId="27" fillId="0" borderId="4" xfId="108" applyNumberFormat="1" applyFont="1" applyFill="1" applyBorder="1" applyAlignment="1" applyProtection="1">
      <alignment vertical="center"/>
    </xf>
    <xf numFmtId="177" fontId="28" fillId="0" borderId="4" xfId="108" applyNumberFormat="1" applyFont="1" applyFill="1" applyBorder="1" applyAlignment="1" applyProtection="1">
      <alignment vertical="center"/>
    </xf>
    <xf numFmtId="0" fontId="27" fillId="2" borderId="4" xfId="85" applyFont="1" applyFill="1" applyBorder="1" applyAlignment="1" applyProtection="1">
      <alignment vertical="center"/>
      <protection locked="0"/>
    </xf>
    <xf numFmtId="10" fontId="23" fillId="0" borderId="0" xfId="153" applyNumberFormat="1" applyFont="1" applyAlignment="1" applyProtection="1">
      <alignment vertical="center"/>
      <protection locked="0"/>
    </xf>
    <xf numFmtId="180" fontId="27" fillId="0" borderId="4" xfId="85" applyNumberFormat="1" applyFont="1" applyFill="1" applyBorder="1" applyAlignment="1" applyProtection="1">
      <alignment vertical="center"/>
    </xf>
    <xf numFmtId="180" fontId="28" fillId="0" borderId="4" xfId="85" applyNumberFormat="1" applyFont="1" applyFill="1" applyBorder="1" applyProtection="1">
      <alignment vertical="center"/>
    </xf>
    <xf numFmtId="179" fontId="28" fillId="0" borderId="4" xfId="108" applyNumberFormat="1" applyFont="1" applyFill="1" applyBorder="1" applyAlignment="1" applyProtection="1">
      <alignment vertical="center"/>
      <protection locked="0"/>
    </xf>
    <xf numFmtId="176" fontId="23" fillId="0" borderId="0" xfId="82" applyNumberFormat="1" applyAlignment="1" applyProtection="1">
      <alignment vertical="center"/>
      <protection locked="0"/>
    </xf>
    <xf numFmtId="10" fontId="23" fillId="0" borderId="0" xfId="82" applyNumberFormat="1" applyAlignment="1">
      <alignment vertical="center"/>
    </xf>
    <xf numFmtId="10" fontId="28" fillId="0" borderId="4" xfId="108" applyNumberFormat="1" applyFont="1" applyFill="1" applyBorder="1" applyAlignment="1">
      <alignment horizontal="right" vertical="center"/>
    </xf>
    <xf numFmtId="177" fontId="28" fillId="0" borderId="4" xfId="108" applyNumberFormat="1" applyFont="1" applyFill="1" applyBorder="1" applyAlignment="1" applyProtection="1">
      <alignment vertical="center"/>
      <protection locked="0"/>
    </xf>
    <xf numFmtId="177" fontId="28" fillId="0" borderId="4" xfId="85" applyNumberFormat="1" applyFont="1" applyFill="1" applyBorder="1" applyProtection="1">
      <alignment vertical="center"/>
    </xf>
    <xf numFmtId="177" fontId="28" fillId="0" borderId="4" xfId="85" applyNumberFormat="1" applyFont="1" applyFill="1" applyBorder="1">
      <alignment vertical="center"/>
    </xf>
    <xf numFmtId="176" fontId="23" fillId="0" borderId="0" xfId="82" applyNumberFormat="1" applyAlignment="1">
      <alignment vertical="center"/>
    </xf>
    <xf numFmtId="0" fontId="24" fillId="0" borderId="0" xfId="85" applyFont="1" applyAlignment="1" applyProtection="1">
      <alignment horizontal="center"/>
      <protection locked="0"/>
    </xf>
    <xf numFmtId="0" fontId="25" fillId="0" borderId="0" xfId="85" applyFont="1" applyBorder="1" applyAlignment="1" applyProtection="1">
      <alignment horizontal="right" vertical="center"/>
      <protection locked="0"/>
    </xf>
    <xf numFmtId="0" fontId="26" fillId="0" borderId="4" xfId="85" applyFont="1" applyBorder="1" applyAlignment="1" applyProtection="1">
      <alignment horizontal="center" vertical="center"/>
      <protection locked="0"/>
    </xf>
    <xf numFmtId="0" fontId="23" fillId="0" borderId="0" xfId="82" applyAlignment="1" applyProtection="1">
      <alignment vertical="center"/>
      <protection locked="0"/>
    </xf>
    <xf numFmtId="0" fontId="26" fillId="0" borderId="4" xfId="85" applyFont="1" applyBorder="1" applyAlignment="1">
      <alignment horizontal="center" vertical="center"/>
    </xf>
    <xf numFmtId="0" fontId="23" fillId="0" borderId="0" xfId="82" applyBorder="1" applyAlignment="1">
      <alignment vertical="center"/>
    </xf>
    <xf numFmtId="0" fontId="24" fillId="0" borderId="0" xfId="85" applyFont="1" applyAlignment="1">
      <alignment horizontal="center"/>
    </xf>
    <xf numFmtId="177" fontId="25" fillId="0" borderId="0" xfId="82" applyNumberFormat="1" applyFont="1" applyBorder="1" applyAlignment="1">
      <alignment horizontal="center" vertical="center"/>
    </xf>
    <xf numFmtId="0" fontId="25" fillId="0" borderId="0" xfId="85" applyFont="1" applyBorder="1" applyAlignment="1">
      <alignment horizontal="right" vertical="center"/>
    </xf>
    <xf numFmtId="0" fontId="25" fillId="0" borderId="0" xfId="82" applyFont="1" applyBorder="1" applyAlignment="1">
      <alignment horizontal="center" vertical="center"/>
    </xf>
    <xf numFmtId="0" fontId="25" fillId="0" borderId="0" xfId="85" applyFont="1" applyBorder="1" applyAlignment="1" applyProtection="1">
      <alignment horizontal="center" vertical="center"/>
      <protection locked="0"/>
    </xf>
    <xf numFmtId="0" fontId="25" fillId="0" borderId="0" xfId="85" applyFont="1" applyBorder="1" applyAlignment="1">
      <alignment horizontal="center" vertical="center"/>
    </xf>
    <xf numFmtId="0" fontId="18" fillId="0" borderId="1" xfId="136" applyFont="1" applyBorder="1" applyAlignment="1">
      <alignment horizontal="center" vertical="center" wrapText="1"/>
    </xf>
    <xf numFmtId="0" fontId="16" fillId="0" borderId="0" xfId="136" applyFont="1" applyBorder="1" applyAlignment="1">
      <alignment horizontal="center" vertical="center" wrapText="1"/>
    </xf>
    <xf numFmtId="0" fontId="5" fillId="0" borderId="0" xfId="136" applyFont="1" applyBorder="1" applyAlignment="1">
      <alignment horizontal="left" vertical="center" wrapText="1"/>
    </xf>
    <xf numFmtId="0" fontId="17" fillId="0" borderId="1" xfId="136" applyFont="1" applyBorder="1" applyAlignment="1">
      <alignment horizontal="center" vertical="center" wrapText="1"/>
    </xf>
    <xf numFmtId="0" fontId="12" fillId="0" borderId="2" xfId="136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4" fillId="0" borderId="0" xfId="136" applyFont="1" applyBorder="1" applyAlignment="1">
      <alignment horizontal="center" vertical="center" wrapText="1"/>
    </xf>
    <xf numFmtId="0" fontId="6" fillId="0" borderId="1" xfId="136" applyFont="1" applyBorder="1" applyAlignment="1">
      <alignment horizontal="center" vertical="center" wrapText="1"/>
    </xf>
    <xf numFmtId="0" fontId="6" fillId="0" borderId="2" xfId="136" applyFont="1" applyBorder="1" applyAlignment="1">
      <alignment horizontal="center" vertical="center" wrapText="1"/>
    </xf>
    <xf numFmtId="0" fontId="6" fillId="0" borderId="3" xfId="136" applyFont="1" applyBorder="1" applyAlignment="1">
      <alignment horizontal="center" vertical="center" wrapText="1"/>
    </xf>
  </cellXfs>
  <cellStyles count="171">
    <cellStyle name="20% - 强调文字颜色 1 2" xfId="170"/>
    <cellStyle name="20% - 强调文字颜色 1 2 2" xfId="156"/>
    <cellStyle name="20% - 强调文字颜色 1 3" xfId="125"/>
    <cellStyle name="20% - 强调文字颜色 1 3 2" xfId="124"/>
    <cellStyle name="20% - 强调文字颜色 2 2" xfId="135"/>
    <cellStyle name="20% - 强调文字颜色 2 2 2" xfId="169"/>
    <cellStyle name="20% - 强调文字颜色 2 3" xfId="128"/>
    <cellStyle name="20% - 强调文字颜色 2 3 2" xfId="166"/>
    <cellStyle name="20% - 强调文字颜色 3 2" xfId="47"/>
    <cellStyle name="20% - 强调文字颜色 3 2 2" xfId="123"/>
    <cellStyle name="20% - 强调文字颜色 3 3" xfId="25"/>
    <cellStyle name="20% - 强调文字颜色 3 3 2" xfId="121"/>
    <cellStyle name="20% - 强调文字颜色 4 2" xfId="158"/>
    <cellStyle name="20% - 强调文字颜色 4 2 2" xfId="145"/>
    <cellStyle name="20% - 强调文字颜色 4 3" xfId="119"/>
    <cellStyle name="20% - 强调文字颜色 4 3 2" xfId="143"/>
    <cellStyle name="20% - 强调文字颜色 5 2" xfId="162"/>
    <cellStyle name="20% - 强调文字颜色 5 2 2" xfId="157"/>
    <cellStyle name="20% - 强调文字颜色 5 3" xfId="126"/>
    <cellStyle name="20% - 强调文字颜色 5 3 2" xfId="117"/>
    <cellStyle name="20% - 强调文字颜色 6 2" xfId="8"/>
    <cellStyle name="20% - 强调文字颜色 6 2 2" xfId="113"/>
    <cellStyle name="20% - 强调文字颜色 6 3" xfId="112"/>
    <cellStyle name="20% - 强调文字颜色 6 3 2" xfId="81"/>
    <cellStyle name="40% - 强调文字颜色 1 2" xfId="130"/>
    <cellStyle name="40% - 强调文字颜色 1 2 2" xfId="66"/>
    <cellStyle name="40% - 强调文字颜色 1 3" xfId="154"/>
    <cellStyle name="40% - 强调文字颜色 1 3 2" xfId="111"/>
    <cellStyle name="40% - 强调文字颜色 2 2" xfId="32"/>
    <cellStyle name="40% - 强调文字颜色 2 2 2" xfId="134"/>
    <cellStyle name="40% - 强调文字颜色 2 3" xfId="116"/>
    <cellStyle name="40% - 强调文字颜色 2 3 2" xfId="147"/>
    <cellStyle name="40% - 强调文字颜色 3 2" xfId="107"/>
    <cellStyle name="40% - 强调文字颜色 3 2 2" xfId="165"/>
    <cellStyle name="40% - 强调文字颜色 3 3" xfId="26"/>
    <cellStyle name="40% - 强调文字颜色 3 3 2" xfId="14"/>
    <cellStyle name="40% - 强调文字颜色 4 2" xfId="102"/>
    <cellStyle name="40% - 强调文字颜色 4 2 2" xfId="155"/>
    <cellStyle name="40% - 强调文字颜色 4 3" xfId="168"/>
    <cellStyle name="40% - 强调文字颜色 4 3 2" xfId="35"/>
    <cellStyle name="40% - 强调文字颜色 5 2" xfId="21"/>
    <cellStyle name="40% - 强调文字颜色 5 2 2" xfId="52"/>
    <cellStyle name="40% - 强调文字颜色 5 3" xfId="67"/>
    <cellStyle name="40% - 强调文字颜色 5 3 2" xfId="149"/>
    <cellStyle name="40% - 强调文字颜色 6 2" xfId="148"/>
    <cellStyle name="40% - 强调文字颜色 6 2 2" xfId="106"/>
    <cellStyle name="40% - 强调文字颜色 6 3" xfId="110"/>
    <cellStyle name="40% - 强调文字颜色 6 3 2" xfId="104"/>
    <cellStyle name="60% - 强调文字颜色 1 2" xfId="58"/>
    <cellStyle name="60% - 强调文字颜色 1 3" xfId="99"/>
    <cellStyle name="60% - 强调文字颜色 2 2" xfId="109"/>
    <cellStyle name="60% - 强调文字颜色 2 3" xfId="76"/>
    <cellStyle name="60% - 强调文字颜色 3 2" xfId="64"/>
    <cellStyle name="60% - 强调文字颜色 3 3" xfId="96"/>
    <cellStyle name="60% - 强调文字颜色 4 2" xfId="95"/>
    <cellStyle name="60% - 强调文字颜色 4 3" xfId="94"/>
    <cellStyle name="60% - 强调文字颜色 5 2" xfId="92"/>
    <cellStyle name="60% - 强调文字颜色 5 3" xfId="88"/>
    <cellStyle name="60% - 强调文字颜色 6 2" xfId="87"/>
    <cellStyle name="60% - 强调文字颜色 6 3" xfId="86"/>
    <cellStyle name="ColLevel_1" xfId="73"/>
    <cellStyle name="Currency_1995" xfId="122"/>
    <cellStyle name="no dec" xfId="62"/>
    <cellStyle name="Normal_APR" xfId="84"/>
    <cellStyle name="RowLevel_1" xfId="80"/>
    <cellStyle name="百分比" xfId="153" builtinId="5"/>
    <cellStyle name="百分比 2" xfId="79"/>
    <cellStyle name="百分比 3" xfId="78"/>
    <cellStyle name="标题 1 2" xfId="118"/>
    <cellStyle name="标题 1 3" xfId="77"/>
    <cellStyle name="标题 2 2" xfId="101"/>
    <cellStyle name="标题 2 3" xfId="72"/>
    <cellStyle name="标题 3 2" xfId="5"/>
    <cellStyle name="标题 3 3" xfId="11"/>
    <cellStyle name="标题 4 2" xfId="70"/>
    <cellStyle name="标题 4 3" xfId="63"/>
    <cellStyle name="标题 5" xfId="61"/>
    <cellStyle name="标题 6" xfId="151"/>
    <cellStyle name="差 2" xfId="129"/>
    <cellStyle name="差 3" xfId="59"/>
    <cellStyle name="常规" xfId="0" builtinId="0"/>
    <cellStyle name="常规 10" xfId="56"/>
    <cellStyle name="常规 10 2" xfId="55"/>
    <cellStyle name="常规 10 3" xfId="89"/>
    <cellStyle name="常规 11" xfId="53"/>
    <cellStyle name="常规 12" xfId="51"/>
    <cellStyle name="常规 13" xfId="139"/>
    <cellStyle name="常规 14" xfId="136"/>
    <cellStyle name="常规 2" xfId="82"/>
    <cellStyle name="常规 2 2" xfId="100"/>
    <cellStyle name="常规 2 2 2" xfId="50"/>
    <cellStyle name="常规 2 2 2 2" xfId="146"/>
    <cellStyle name="常规 2 2 3" xfId="30"/>
    <cellStyle name="常规 2 2 3 2" xfId="38"/>
    <cellStyle name="常规 2 3" xfId="71"/>
    <cellStyle name="常规 2 4" xfId="65"/>
    <cellStyle name="常规 2 4 2" xfId="19"/>
    <cellStyle name="常规 2 5" xfId="97"/>
    <cellStyle name="常规 2 6" xfId="83"/>
    <cellStyle name="常规 2_2013经费追加正式" xfId="48"/>
    <cellStyle name="常规 3" xfId="159"/>
    <cellStyle name="常规 3 2" xfId="4"/>
    <cellStyle name="常规 3 2 2" xfId="46"/>
    <cellStyle name="常规 3 3" xfId="10"/>
    <cellStyle name="常规 3 3 2" xfId="12"/>
    <cellStyle name="常规 3 3 3" xfId="45"/>
    <cellStyle name="常规 4" xfId="140"/>
    <cellStyle name="常规 4 2" xfId="69"/>
    <cellStyle name="常规 4 2 2" xfId="142"/>
    <cellStyle name="常规 4 3" xfId="54"/>
    <cellStyle name="常规 4 3 2" xfId="28"/>
    <cellStyle name="常规 4 4" xfId="91"/>
    <cellStyle name="常规 5" xfId="60"/>
    <cellStyle name="常规 6" xfId="150"/>
    <cellStyle name="常规 7" xfId="1"/>
    <cellStyle name="常规 7 2" xfId="16"/>
    <cellStyle name="常规 8" xfId="44"/>
    <cellStyle name="常规 8 2" xfId="74"/>
    <cellStyle name="常规 9" xfId="132"/>
    <cellStyle name="常规_决算差额" xfId="85"/>
    <cellStyle name="超链接 2" xfId="42"/>
    <cellStyle name="好 2" xfId="43"/>
    <cellStyle name="好 3" xfId="133"/>
    <cellStyle name="汇总 2" xfId="15"/>
    <cellStyle name="汇总 3" xfId="40"/>
    <cellStyle name="计算 2" xfId="49"/>
    <cellStyle name="计算 3" xfId="29"/>
    <cellStyle name="检查单元格 2" xfId="115"/>
    <cellStyle name="检查单元格 3" xfId="39"/>
    <cellStyle name="解释性文本 2" xfId="17"/>
    <cellStyle name="解释性文本 3" xfId="103"/>
    <cellStyle name="警告文本 2" xfId="33"/>
    <cellStyle name="警告文本 3" xfId="41"/>
    <cellStyle name="链接单元格 2" xfId="37"/>
    <cellStyle name="链接单元格 3" xfId="18"/>
    <cellStyle name="普通_97-917" xfId="27"/>
    <cellStyle name="千分位[0]_laroux" xfId="160"/>
    <cellStyle name="千分位_97-917" xfId="138"/>
    <cellStyle name="千位[0]_1" xfId="144"/>
    <cellStyle name="千位_1" xfId="22"/>
    <cellStyle name="千位分隔 2" xfId="108"/>
    <cellStyle name="千位分隔 2 2" xfId="90"/>
    <cellStyle name="千位分隔 3" xfId="75"/>
    <cellStyle name="千位分隔 4" xfId="2"/>
    <cellStyle name="千位分隔 4 2" xfId="36"/>
    <cellStyle name="千位分隔 5" xfId="6"/>
    <cellStyle name="千位分隔 6" xfId="13"/>
    <cellStyle name="千位分隔[0] 2" xfId="34"/>
    <cellStyle name="强调文字颜色 1 2" xfId="131"/>
    <cellStyle name="强调文字颜色 1 3" xfId="137"/>
    <cellStyle name="强调文字颜色 2 2" xfId="31"/>
    <cellStyle name="强调文字颜色 2 3" xfId="114"/>
    <cellStyle name="强调文字颜色 3 2" xfId="105"/>
    <cellStyle name="强调文字颜色 3 3" xfId="57"/>
    <cellStyle name="强调文字颜色 4 2" xfId="164"/>
    <cellStyle name="强调文字颜色 4 3" xfId="7"/>
    <cellStyle name="强调文字颜色 5 2" xfId="20"/>
    <cellStyle name="强调文字颜色 5 3" xfId="68"/>
    <cellStyle name="强调文字颜色 6 2" xfId="98"/>
    <cellStyle name="强调文字颜色 6 3" xfId="167"/>
    <cellStyle name="适中 2" xfId="3"/>
    <cellStyle name="适中 3" xfId="9"/>
    <cellStyle name="输出 2" xfId="161"/>
    <cellStyle name="输出 3" xfId="141"/>
    <cellStyle name="输入 2" xfId="93"/>
    <cellStyle name="输入 3" xfId="163"/>
    <cellStyle name="样式 1" xfId="152"/>
    <cellStyle name="注释 2" xfId="24"/>
    <cellStyle name="注释 2 2" xfId="120"/>
    <cellStyle name="注释 3" xfId="23"/>
    <cellStyle name="注释 3 2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24037;&#20316;&#25991;&#20214;&#22841;/&#39044;&#31639;&#25968;&#25454;/2019&#24180;&#39044;&#31639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19年渝北区政府预算"/>
      <sheetName val="2019年渝北区一般公共预算"/>
      <sheetName val="2019年渝北区基金预算"/>
      <sheetName val="2019年渝北区国资预算"/>
      <sheetName val="2019年区本级政府预算"/>
      <sheetName val="2019年区本级一般公共预算"/>
      <sheetName val="2019年区本级基金预算"/>
      <sheetName val="2019年区本级国资预算"/>
      <sheetName val="2019年镇级政府预算"/>
      <sheetName val="2019年镇级一般公共预算"/>
      <sheetName val="2019年镇级基金预算"/>
      <sheetName val="2019年镇级国资预算"/>
    </sheetNames>
    <sheetDataSet>
      <sheetData sheetId="0" refreshError="1">
        <row r="31">
          <cell r="B31">
            <v>0</v>
          </cell>
          <cell r="D31">
            <v>0</v>
          </cell>
        </row>
        <row r="44">
          <cell r="D44">
            <v>0</v>
          </cell>
        </row>
        <row r="45">
          <cell r="D45">
            <v>0</v>
          </cell>
        </row>
      </sheetData>
      <sheetData sheetId="1" refreshError="1"/>
      <sheetData sheetId="2" refreshError="1">
        <row r="18">
          <cell r="D18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5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B33" sqref="B33"/>
    </sheetView>
  </sheetViews>
  <sheetFormatPr defaultColWidth="9" defaultRowHeight="14.25"/>
  <cols>
    <col min="1" max="1" width="30.375" style="137" customWidth="1"/>
    <col min="2" max="2" width="12.375" style="102" customWidth="1"/>
    <col min="3" max="3" width="12.375" style="102" hidden="1" customWidth="1"/>
    <col min="4" max="4" width="10.625" style="138" customWidth="1"/>
    <col min="5" max="5" width="27.125" style="137" customWidth="1"/>
    <col min="6" max="6" width="13" style="102" customWidth="1"/>
    <col min="7" max="7" width="13" style="102" hidden="1" customWidth="1"/>
    <col min="8" max="8" width="11.75" style="138" customWidth="1"/>
    <col min="9" max="9" width="9.5" style="139" hidden="1" customWidth="1"/>
    <col min="10" max="10" width="22.25" style="137" hidden="1" customWidth="1"/>
    <col min="11" max="11" width="8.5" style="140" hidden="1" customWidth="1"/>
    <col min="12" max="12" width="14.25" style="137" hidden="1" customWidth="1"/>
    <col min="13" max="13" width="18.875" style="137" hidden="1" customWidth="1"/>
    <col min="14" max="14" width="8.5" style="137" hidden="1" customWidth="1"/>
    <col min="15" max="15" width="18" style="137" hidden="1" customWidth="1"/>
    <col min="16" max="16" width="12.375" style="137" hidden="1" customWidth="1"/>
    <col min="17" max="254" width="9" style="137"/>
    <col min="255" max="255" width="25.5" style="137" customWidth="1"/>
    <col min="256" max="256" width="8.5" style="137" customWidth="1"/>
    <col min="257" max="257" width="9.5" style="137" customWidth="1"/>
    <col min="258" max="258" width="6.75" style="137" customWidth="1"/>
    <col min="259" max="259" width="22.25" style="137" customWidth="1"/>
    <col min="260" max="261" width="9.5" style="137" customWidth="1"/>
    <col min="262" max="262" width="7.375" style="137" customWidth="1"/>
    <col min="263" max="263" width="12.625" style="137" customWidth="1"/>
    <col min="264" max="510" width="9" style="137"/>
    <col min="511" max="511" width="25.5" style="137" customWidth="1"/>
    <col min="512" max="512" width="8.5" style="137" customWidth="1"/>
    <col min="513" max="513" width="9.5" style="137" customWidth="1"/>
    <col min="514" max="514" width="6.75" style="137" customWidth="1"/>
    <col min="515" max="515" width="22.25" style="137" customWidth="1"/>
    <col min="516" max="517" width="9.5" style="137" customWidth="1"/>
    <col min="518" max="518" width="7.375" style="137" customWidth="1"/>
    <col min="519" max="519" width="12.625" style="137" customWidth="1"/>
    <col min="520" max="766" width="9" style="137"/>
    <col min="767" max="767" width="25.5" style="137" customWidth="1"/>
    <col min="768" max="768" width="8.5" style="137" customWidth="1"/>
    <col min="769" max="769" width="9.5" style="137" customWidth="1"/>
    <col min="770" max="770" width="6.75" style="137" customWidth="1"/>
    <col min="771" max="771" width="22.25" style="137" customWidth="1"/>
    <col min="772" max="773" width="9.5" style="137" customWidth="1"/>
    <col min="774" max="774" width="7.375" style="137" customWidth="1"/>
    <col min="775" max="775" width="12.625" style="137" customWidth="1"/>
    <col min="776" max="1022" width="9" style="137"/>
    <col min="1023" max="1023" width="25.5" style="137" customWidth="1"/>
    <col min="1024" max="1024" width="8.5" style="137" customWidth="1"/>
    <col min="1025" max="1025" width="9.5" style="137" customWidth="1"/>
    <col min="1026" max="1026" width="6.75" style="137" customWidth="1"/>
    <col min="1027" max="1027" width="22.25" style="137" customWidth="1"/>
    <col min="1028" max="1029" width="9.5" style="137" customWidth="1"/>
    <col min="1030" max="1030" width="7.375" style="137" customWidth="1"/>
    <col min="1031" max="1031" width="12.625" style="137" customWidth="1"/>
    <col min="1032" max="1278" width="9" style="137"/>
    <col min="1279" max="1279" width="25.5" style="137" customWidth="1"/>
    <col min="1280" max="1280" width="8.5" style="137" customWidth="1"/>
    <col min="1281" max="1281" width="9.5" style="137" customWidth="1"/>
    <col min="1282" max="1282" width="6.75" style="137" customWidth="1"/>
    <col min="1283" max="1283" width="22.25" style="137" customWidth="1"/>
    <col min="1284" max="1285" width="9.5" style="137" customWidth="1"/>
    <col min="1286" max="1286" width="7.375" style="137" customWidth="1"/>
    <col min="1287" max="1287" width="12.625" style="137" customWidth="1"/>
    <col min="1288" max="1534" width="9" style="137"/>
    <col min="1535" max="1535" width="25.5" style="137" customWidth="1"/>
    <col min="1536" max="1536" width="8.5" style="137" customWidth="1"/>
    <col min="1537" max="1537" width="9.5" style="137" customWidth="1"/>
    <col min="1538" max="1538" width="6.75" style="137" customWidth="1"/>
    <col min="1539" max="1539" width="22.25" style="137" customWidth="1"/>
    <col min="1540" max="1541" width="9.5" style="137" customWidth="1"/>
    <col min="1542" max="1542" width="7.375" style="137" customWidth="1"/>
    <col min="1543" max="1543" width="12.625" style="137" customWidth="1"/>
    <col min="1544" max="1790" width="9" style="137"/>
    <col min="1791" max="1791" width="25.5" style="137" customWidth="1"/>
    <col min="1792" max="1792" width="8.5" style="137" customWidth="1"/>
    <col min="1793" max="1793" width="9.5" style="137" customWidth="1"/>
    <col min="1794" max="1794" width="6.75" style="137" customWidth="1"/>
    <col min="1795" max="1795" width="22.25" style="137" customWidth="1"/>
    <col min="1796" max="1797" width="9.5" style="137" customWidth="1"/>
    <col min="1798" max="1798" width="7.375" style="137" customWidth="1"/>
    <col min="1799" max="1799" width="12.625" style="137" customWidth="1"/>
    <col min="1800" max="2046" width="9" style="137"/>
    <col min="2047" max="2047" width="25.5" style="137" customWidth="1"/>
    <col min="2048" max="2048" width="8.5" style="137" customWidth="1"/>
    <col min="2049" max="2049" width="9.5" style="137" customWidth="1"/>
    <col min="2050" max="2050" width="6.75" style="137" customWidth="1"/>
    <col min="2051" max="2051" width="22.25" style="137" customWidth="1"/>
    <col min="2052" max="2053" width="9.5" style="137" customWidth="1"/>
    <col min="2054" max="2054" width="7.375" style="137" customWidth="1"/>
    <col min="2055" max="2055" width="12.625" style="137" customWidth="1"/>
    <col min="2056" max="2302" width="9" style="137"/>
    <col min="2303" max="2303" width="25.5" style="137" customWidth="1"/>
    <col min="2304" max="2304" width="8.5" style="137" customWidth="1"/>
    <col min="2305" max="2305" width="9.5" style="137" customWidth="1"/>
    <col min="2306" max="2306" width="6.75" style="137" customWidth="1"/>
    <col min="2307" max="2307" width="22.25" style="137" customWidth="1"/>
    <col min="2308" max="2309" width="9.5" style="137" customWidth="1"/>
    <col min="2310" max="2310" width="7.375" style="137" customWidth="1"/>
    <col min="2311" max="2311" width="12.625" style="137" customWidth="1"/>
    <col min="2312" max="2558" width="9" style="137"/>
    <col min="2559" max="2559" width="25.5" style="137" customWidth="1"/>
    <col min="2560" max="2560" width="8.5" style="137" customWidth="1"/>
    <col min="2561" max="2561" width="9.5" style="137" customWidth="1"/>
    <col min="2562" max="2562" width="6.75" style="137" customWidth="1"/>
    <col min="2563" max="2563" width="22.25" style="137" customWidth="1"/>
    <col min="2564" max="2565" width="9.5" style="137" customWidth="1"/>
    <col min="2566" max="2566" width="7.375" style="137" customWidth="1"/>
    <col min="2567" max="2567" width="12.625" style="137" customWidth="1"/>
    <col min="2568" max="2814" width="9" style="137"/>
    <col min="2815" max="2815" width="25.5" style="137" customWidth="1"/>
    <col min="2816" max="2816" width="8.5" style="137" customWidth="1"/>
    <col min="2817" max="2817" width="9.5" style="137" customWidth="1"/>
    <col min="2818" max="2818" width="6.75" style="137" customWidth="1"/>
    <col min="2819" max="2819" width="22.25" style="137" customWidth="1"/>
    <col min="2820" max="2821" width="9.5" style="137" customWidth="1"/>
    <col min="2822" max="2822" width="7.375" style="137" customWidth="1"/>
    <col min="2823" max="2823" width="12.625" style="137" customWidth="1"/>
    <col min="2824" max="3070" width="9" style="137"/>
    <col min="3071" max="3071" width="25.5" style="137" customWidth="1"/>
    <col min="3072" max="3072" width="8.5" style="137" customWidth="1"/>
    <col min="3073" max="3073" width="9.5" style="137" customWidth="1"/>
    <col min="3074" max="3074" width="6.75" style="137" customWidth="1"/>
    <col min="3075" max="3075" width="22.25" style="137" customWidth="1"/>
    <col min="3076" max="3077" width="9.5" style="137" customWidth="1"/>
    <col min="3078" max="3078" width="7.375" style="137" customWidth="1"/>
    <col min="3079" max="3079" width="12.625" style="137" customWidth="1"/>
    <col min="3080" max="3326" width="9" style="137"/>
    <col min="3327" max="3327" width="25.5" style="137" customWidth="1"/>
    <col min="3328" max="3328" width="8.5" style="137" customWidth="1"/>
    <col min="3329" max="3329" width="9.5" style="137" customWidth="1"/>
    <col min="3330" max="3330" width="6.75" style="137" customWidth="1"/>
    <col min="3331" max="3331" width="22.25" style="137" customWidth="1"/>
    <col min="3332" max="3333" width="9.5" style="137" customWidth="1"/>
    <col min="3334" max="3334" width="7.375" style="137" customWidth="1"/>
    <col min="3335" max="3335" width="12.625" style="137" customWidth="1"/>
    <col min="3336" max="3582" width="9" style="137"/>
    <col min="3583" max="3583" width="25.5" style="137" customWidth="1"/>
    <col min="3584" max="3584" width="8.5" style="137" customWidth="1"/>
    <col min="3585" max="3585" width="9.5" style="137" customWidth="1"/>
    <col min="3586" max="3586" width="6.75" style="137" customWidth="1"/>
    <col min="3587" max="3587" width="22.25" style="137" customWidth="1"/>
    <col min="3588" max="3589" width="9.5" style="137" customWidth="1"/>
    <col min="3590" max="3590" width="7.375" style="137" customWidth="1"/>
    <col min="3591" max="3591" width="12.625" style="137" customWidth="1"/>
    <col min="3592" max="3838" width="9" style="137"/>
    <col min="3839" max="3839" width="25.5" style="137" customWidth="1"/>
    <col min="3840" max="3840" width="8.5" style="137" customWidth="1"/>
    <col min="3841" max="3841" width="9.5" style="137" customWidth="1"/>
    <col min="3842" max="3842" width="6.75" style="137" customWidth="1"/>
    <col min="3843" max="3843" width="22.25" style="137" customWidth="1"/>
    <col min="3844" max="3845" width="9.5" style="137" customWidth="1"/>
    <col min="3846" max="3846" width="7.375" style="137" customWidth="1"/>
    <col min="3847" max="3847" width="12.625" style="137" customWidth="1"/>
    <col min="3848" max="4094" width="9" style="137"/>
    <col min="4095" max="4095" width="25.5" style="137" customWidth="1"/>
    <col min="4096" max="4096" width="8.5" style="137" customWidth="1"/>
    <col min="4097" max="4097" width="9.5" style="137" customWidth="1"/>
    <col min="4098" max="4098" width="6.75" style="137" customWidth="1"/>
    <col min="4099" max="4099" width="22.25" style="137" customWidth="1"/>
    <col min="4100" max="4101" width="9.5" style="137" customWidth="1"/>
    <col min="4102" max="4102" width="7.375" style="137" customWidth="1"/>
    <col min="4103" max="4103" width="12.625" style="137" customWidth="1"/>
    <col min="4104" max="4350" width="9" style="137"/>
    <col min="4351" max="4351" width="25.5" style="137" customWidth="1"/>
    <col min="4352" max="4352" width="8.5" style="137" customWidth="1"/>
    <col min="4353" max="4353" width="9.5" style="137" customWidth="1"/>
    <col min="4354" max="4354" width="6.75" style="137" customWidth="1"/>
    <col min="4355" max="4355" width="22.25" style="137" customWidth="1"/>
    <col min="4356" max="4357" width="9.5" style="137" customWidth="1"/>
    <col min="4358" max="4358" width="7.375" style="137" customWidth="1"/>
    <col min="4359" max="4359" width="12.625" style="137" customWidth="1"/>
    <col min="4360" max="4606" width="9" style="137"/>
    <col min="4607" max="4607" width="25.5" style="137" customWidth="1"/>
    <col min="4608" max="4608" width="8.5" style="137" customWidth="1"/>
    <col min="4609" max="4609" width="9.5" style="137" customWidth="1"/>
    <col min="4610" max="4610" width="6.75" style="137" customWidth="1"/>
    <col min="4611" max="4611" width="22.25" style="137" customWidth="1"/>
    <col min="4612" max="4613" width="9.5" style="137" customWidth="1"/>
    <col min="4614" max="4614" width="7.375" style="137" customWidth="1"/>
    <col min="4615" max="4615" width="12.625" style="137" customWidth="1"/>
    <col min="4616" max="4862" width="9" style="137"/>
    <col min="4863" max="4863" width="25.5" style="137" customWidth="1"/>
    <col min="4864" max="4864" width="8.5" style="137" customWidth="1"/>
    <col min="4865" max="4865" width="9.5" style="137" customWidth="1"/>
    <col min="4866" max="4866" width="6.75" style="137" customWidth="1"/>
    <col min="4867" max="4867" width="22.25" style="137" customWidth="1"/>
    <col min="4868" max="4869" width="9.5" style="137" customWidth="1"/>
    <col min="4870" max="4870" width="7.375" style="137" customWidth="1"/>
    <col min="4871" max="4871" width="12.625" style="137" customWidth="1"/>
    <col min="4872" max="5118" width="9" style="137"/>
    <col min="5119" max="5119" width="25.5" style="137" customWidth="1"/>
    <col min="5120" max="5120" width="8.5" style="137" customWidth="1"/>
    <col min="5121" max="5121" width="9.5" style="137" customWidth="1"/>
    <col min="5122" max="5122" width="6.75" style="137" customWidth="1"/>
    <col min="5123" max="5123" width="22.25" style="137" customWidth="1"/>
    <col min="5124" max="5125" width="9.5" style="137" customWidth="1"/>
    <col min="5126" max="5126" width="7.375" style="137" customWidth="1"/>
    <col min="5127" max="5127" width="12.625" style="137" customWidth="1"/>
    <col min="5128" max="5374" width="9" style="137"/>
    <col min="5375" max="5375" width="25.5" style="137" customWidth="1"/>
    <col min="5376" max="5376" width="8.5" style="137" customWidth="1"/>
    <col min="5377" max="5377" width="9.5" style="137" customWidth="1"/>
    <col min="5378" max="5378" width="6.75" style="137" customWidth="1"/>
    <col min="5379" max="5379" width="22.25" style="137" customWidth="1"/>
    <col min="5380" max="5381" width="9.5" style="137" customWidth="1"/>
    <col min="5382" max="5382" width="7.375" style="137" customWidth="1"/>
    <col min="5383" max="5383" width="12.625" style="137" customWidth="1"/>
    <col min="5384" max="5630" width="9" style="137"/>
    <col min="5631" max="5631" width="25.5" style="137" customWidth="1"/>
    <col min="5632" max="5632" width="8.5" style="137" customWidth="1"/>
    <col min="5633" max="5633" width="9.5" style="137" customWidth="1"/>
    <col min="5634" max="5634" width="6.75" style="137" customWidth="1"/>
    <col min="5635" max="5635" width="22.25" style="137" customWidth="1"/>
    <col min="5636" max="5637" width="9.5" style="137" customWidth="1"/>
    <col min="5638" max="5638" width="7.375" style="137" customWidth="1"/>
    <col min="5639" max="5639" width="12.625" style="137" customWidth="1"/>
    <col min="5640" max="5886" width="9" style="137"/>
    <col min="5887" max="5887" width="25.5" style="137" customWidth="1"/>
    <col min="5888" max="5888" width="8.5" style="137" customWidth="1"/>
    <col min="5889" max="5889" width="9.5" style="137" customWidth="1"/>
    <col min="5890" max="5890" width="6.75" style="137" customWidth="1"/>
    <col min="5891" max="5891" width="22.25" style="137" customWidth="1"/>
    <col min="5892" max="5893" width="9.5" style="137" customWidth="1"/>
    <col min="5894" max="5894" width="7.375" style="137" customWidth="1"/>
    <col min="5895" max="5895" width="12.625" style="137" customWidth="1"/>
    <col min="5896" max="6142" width="9" style="137"/>
    <col min="6143" max="6143" width="25.5" style="137" customWidth="1"/>
    <col min="6144" max="6144" width="8.5" style="137" customWidth="1"/>
    <col min="6145" max="6145" width="9.5" style="137" customWidth="1"/>
    <col min="6146" max="6146" width="6.75" style="137" customWidth="1"/>
    <col min="6147" max="6147" width="22.25" style="137" customWidth="1"/>
    <col min="6148" max="6149" width="9.5" style="137" customWidth="1"/>
    <col min="6150" max="6150" width="7.375" style="137" customWidth="1"/>
    <col min="6151" max="6151" width="12.625" style="137" customWidth="1"/>
    <col min="6152" max="6398" width="9" style="137"/>
    <col min="6399" max="6399" width="25.5" style="137" customWidth="1"/>
    <col min="6400" max="6400" width="8.5" style="137" customWidth="1"/>
    <col min="6401" max="6401" width="9.5" style="137" customWidth="1"/>
    <col min="6402" max="6402" width="6.75" style="137" customWidth="1"/>
    <col min="6403" max="6403" width="22.25" style="137" customWidth="1"/>
    <col min="6404" max="6405" width="9.5" style="137" customWidth="1"/>
    <col min="6406" max="6406" width="7.375" style="137" customWidth="1"/>
    <col min="6407" max="6407" width="12.625" style="137" customWidth="1"/>
    <col min="6408" max="6654" width="9" style="137"/>
    <col min="6655" max="6655" width="25.5" style="137" customWidth="1"/>
    <col min="6656" max="6656" width="8.5" style="137" customWidth="1"/>
    <col min="6657" max="6657" width="9.5" style="137" customWidth="1"/>
    <col min="6658" max="6658" width="6.75" style="137" customWidth="1"/>
    <col min="6659" max="6659" width="22.25" style="137" customWidth="1"/>
    <col min="6660" max="6661" width="9.5" style="137" customWidth="1"/>
    <col min="6662" max="6662" width="7.375" style="137" customWidth="1"/>
    <col min="6663" max="6663" width="12.625" style="137" customWidth="1"/>
    <col min="6664" max="6910" width="9" style="137"/>
    <col min="6911" max="6911" width="25.5" style="137" customWidth="1"/>
    <col min="6912" max="6912" width="8.5" style="137" customWidth="1"/>
    <col min="6913" max="6913" width="9.5" style="137" customWidth="1"/>
    <col min="6914" max="6914" width="6.75" style="137" customWidth="1"/>
    <col min="6915" max="6915" width="22.25" style="137" customWidth="1"/>
    <col min="6916" max="6917" width="9.5" style="137" customWidth="1"/>
    <col min="6918" max="6918" width="7.375" style="137" customWidth="1"/>
    <col min="6919" max="6919" width="12.625" style="137" customWidth="1"/>
    <col min="6920" max="7166" width="9" style="137"/>
    <col min="7167" max="7167" width="25.5" style="137" customWidth="1"/>
    <col min="7168" max="7168" width="8.5" style="137" customWidth="1"/>
    <col min="7169" max="7169" width="9.5" style="137" customWidth="1"/>
    <col min="7170" max="7170" width="6.75" style="137" customWidth="1"/>
    <col min="7171" max="7171" width="22.25" style="137" customWidth="1"/>
    <col min="7172" max="7173" width="9.5" style="137" customWidth="1"/>
    <col min="7174" max="7174" width="7.375" style="137" customWidth="1"/>
    <col min="7175" max="7175" width="12.625" style="137" customWidth="1"/>
    <col min="7176" max="7422" width="9" style="137"/>
    <col min="7423" max="7423" width="25.5" style="137" customWidth="1"/>
    <col min="7424" max="7424" width="8.5" style="137" customWidth="1"/>
    <col min="7425" max="7425" width="9.5" style="137" customWidth="1"/>
    <col min="7426" max="7426" width="6.75" style="137" customWidth="1"/>
    <col min="7427" max="7427" width="22.25" style="137" customWidth="1"/>
    <col min="7428" max="7429" width="9.5" style="137" customWidth="1"/>
    <col min="7430" max="7430" width="7.375" style="137" customWidth="1"/>
    <col min="7431" max="7431" width="12.625" style="137" customWidth="1"/>
    <col min="7432" max="7678" width="9" style="137"/>
    <col min="7679" max="7679" width="25.5" style="137" customWidth="1"/>
    <col min="7680" max="7680" width="8.5" style="137" customWidth="1"/>
    <col min="7681" max="7681" width="9.5" style="137" customWidth="1"/>
    <col min="7682" max="7682" width="6.75" style="137" customWidth="1"/>
    <col min="7683" max="7683" width="22.25" style="137" customWidth="1"/>
    <col min="7684" max="7685" width="9.5" style="137" customWidth="1"/>
    <col min="7686" max="7686" width="7.375" style="137" customWidth="1"/>
    <col min="7687" max="7687" width="12.625" style="137" customWidth="1"/>
    <col min="7688" max="7934" width="9" style="137"/>
    <col min="7935" max="7935" width="25.5" style="137" customWidth="1"/>
    <col min="7936" max="7936" width="8.5" style="137" customWidth="1"/>
    <col min="7937" max="7937" width="9.5" style="137" customWidth="1"/>
    <col min="7938" max="7938" width="6.75" style="137" customWidth="1"/>
    <col min="7939" max="7939" width="22.25" style="137" customWidth="1"/>
    <col min="7940" max="7941" width="9.5" style="137" customWidth="1"/>
    <col min="7942" max="7942" width="7.375" style="137" customWidth="1"/>
    <col min="7943" max="7943" width="12.625" style="137" customWidth="1"/>
    <col min="7944" max="8190" width="9" style="137"/>
    <col min="8191" max="8191" width="25.5" style="137" customWidth="1"/>
    <col min="8192" max="8192" width="8.5" style="137" customWidth="1"/>
    <col min="8193" max="8193" width="9.5" style="137" customWidth="1"/>
    <col min="8194" max="8194" width="6.75" style="137" customWidth="1"/>
    <col min="8195" max="8195" width="22.25" style="137" customWidth="1"/>
    <col min="8196" max="8197" width="9.5" style="137" customWidth="1"/>
    <col min="8198" max="8198" width="7.375" style="137" customWidth="1"/>
    <col min="8199" max="8199" width="12.625" style="137" customWidth="1"/>
    <col min="8200" max="8446" width="9" style="137"/>
    <col min="8447" max="8447" width="25.5" style="137" customWidth="1"/>
    <col min="8448" max="8448" width="8.5" style="137" customWidth="1"/>
    <col min="8449" max="8449" width="9.5" style="137" customWidth="1"/>
    <col min="8450" max="8450" width="6.75" style="137" customWidth="1"/>
    <col min="8451" max="8451" width="22.25" style="137" customWidth="1"/>
    <col min="8452" max="8453" width="9.5" style="137" customWidth="1"/>
    <col min="8454" max="8454" width="7.375" style="137" customWidth="1"/>
    <col min="8455" max="8455" width="12.625" style="137" customWidth="1"/>
    <col min="8456" max="8702" width="9" style="137"/>
    <col min="8703" max="8703" width="25.5" style="137" customWidth="1"/>
    <col min="8704" max="8704" width="8.5" style="137" customWidth="1"/>
    <col min="8705" max="8705" width="9.5" style="137" customWidth="1"/>
    <col min="8706" max="8706" width="6.75" style="137" customWidth="1"/>
    <col min="8707" max="8707" width="22.25" style="137" customWidth="1"/>
    <col min="8708" max="8709" width="9.5" style="137" customWidth="1"/>
    <col min="8710" max="8710" width="7.375" style="137" customWidth="1"/>
    <col min="8711" max="8711" width="12.625" style="137" customWidth="1"/>
    <col min="8712" max="8958" width="9" style="137"/>
    <col min="8959" max="8959" width="25.5" style="137" customWidth="1"/>
    <col min="8960" max="8960" width="8.5" style="137" customWidth="1"/>
    <col min="8961" max="8961" width="9.5" style="137" customWidth="1"/>
    <col min="8962" max="8962" width="6.75" style="137" customWidth="1"/>
    <col min="8963" max="8963" width="22.25" style="137" customWidth="1"/>
    <col min="8964" max="8965" width="9.5" style="137" customWidth="1"/>
    <col min="8966" max="8966" width="7.375" style="137" customWidth="1"/>
    <col min="8967" max="8967" width="12.625" style="137" customWidth="1"/>
    <col min="8968" max="9214" width="9" style="137"/>
    <col min="9215" max="9215" width="25.5" style="137" customWidth="1"/>
    <col min="9216" max="9216" width="8.5" style="137" customWidth="1"/>
    <col min="9217" max="9217" width="9.5" style="137" customWidth="1"/>
    <col min="9218" max="9218" width="6.75" style="137" customWidth="1"/>
    <col min="9219" max="9219" width="22.25" style="137" customWidth="1"/>
    <col min="9220" max="9221" width="9.5" style="137" customWidth="1"/>
    <col min="9222" max="9222" width="7.375" style="137" customWidth="1"/>
    <col min="9223" max="9223" width="12.625" style="137" customWidth="1"/>
    <col min="9224" max="9470" width="9" style="137"/>
    <col min="9471" max="9471" width="25.5" style="137" customWidth="1"/>
    <col min="9472" max="9472" width="8.5" style="137" customWidth="1"/>
    <col min="9473" max="9473" width="9.5" style="137" customWidth="1"/>
    <col min="9474" max="9474" width="6.75" style="137" customWidth="1"/>
    <col min="9475" max="9475" width="22.25" style="137" customWidth="1"/>
    <col min="9476" max="9477" width="9.5" style="137" customWidth="1"/>
    <col min="9478" max="9478" width="7.375" style="137" customWidth="1"/>
    <col min="9479" max="9479" width="12.625" style="137" customWidth="1"/>
    <col min="9480" max="9726" width="9" style="137"/>
    <col min="9727" max="9727" width="25.5" style="137" customWidth="1"/>
    <col min="9728" max="9728" width="8.5" style="137" customWidth="1"/>
    <col min="9729" max="9729" width="9.5" style="137" customWidth="1"/>
    <col min="9730" max="9730" width="6.75" style="137" customWidth="1"/>
    <col min="9731" max="9731" width="22.25" style="137" customWidth="1"/>
    <col min="9732" max="9733" width="9.5" style="137" customWidth="1"/>
    <col min="9734" max="9734" width="7.375" style="137" customWidth="1"/>
    <col min="9735" max="9735" width="12.625" style="137" customWidth="1"/>
    <col min="9736" max="9982" width="9" style="137"/>
    <col min="9983" max="9983" width="25.5" style="137" customWidth="1"/>
    <col min="9984" max="9984" width="8.5" style="137" customWidth="1"/>
    <col min="9985" max="9985" width="9.5" style="137" customWidth="1"/>
    <col min="9986" max="9986" width="6.75" style="137" customWidth="1"/>
    <col min="9987" max="9987" width="22.25" style="137" customWidth="1"/>
    <col min="9988" max="9989" width="9.5" style="137" customWidth="1"/>
    <col min="9990" max="9990" width="7.375" style="137" customWidth="1"/>
    <col min="9991" max="9991" width="12.625" style="137" customWidth="1"/>
    <col min="9992" max="10238" width="9" style="137"/>
    <col min="10239" max="10239" width="25.5" style="137" customWidth="1"/>
    <col min="10240" max="10240" width="8.5" style="137" customWidth="1"/>
    <col min="10241" max="10241" width="9.5" style="137" customWidth="1"/>
    <col min="10242" max="10242" width="6.75" style="137" customWidth="1"/>
    <col min="10243" max="10243" width="22.25" style="137" customWidth="1"/>
    <col min="10244" max="10245" width="9.5" style="137" customWidth="1"/>
    <col min="10246" max="10246" width="7.375" style="137" customWidth="1"/>
    <col min="10247" max="10247" width="12.625" style="137" customWidth="1"/>
    <col min="10248" max="10494" width="9" style="137"/>
    <col min="10495" max="10495" width="25.5" style="137" customWidth="1"/>
    <col min="10496" max="10496" width="8.5" style="137" customWidth="1"/>
    <col min="10497" max="10497" width="9.5" style="137" customWidth="1"/>
    <col min="10498" max="10498" width="6.75" style="137" customWidth="1"/>
    <col min="10499" max="10499" width="22.25" style="137" customWidth="1"/>
    <col min="10500" max="10501" width="9.5" style="137" customWidth="1"/>
    <col min="10502" max="10502" width="7.375" style="137" customWidth="1"/>
    <col min="10503" max="10503" width="12.625" style="137" customWidth="1"/>
    <col min="10504" max="10750" width="9" style="137"/>
    <col min="10751" max="10751" width="25.5" style="137" customWidth="1"/>
    <col min="10752" max="10752" width="8.5" style="137" customWidth="1"/>
    <col min="10753" max="10753" width="9.5" style="137" customWidth="1"/>
    <col min="10754" max="10754" width="6.75" style="137" customWidth="1"/>
    <col min="10755" max="10755" width="22.25" style="137" customWidth="1"/>
    <col min="10756" max="10757" width="9.5" style="137" customWidth="1"/>
    <col min="10758" max="10758" width="7.375" style="137" customWidth="1"/>
    <col min="10759" max="10759" width="12.625" style="137" customWidth="1"/>
    <col min="10760" max="11006" width="9" style="137"/>
    <col min="11007" max="11007" width="25.5" style="137" customWidth="1"/>
    <col min="11008" max="11008" width="8.5" style="137" customWidth="1"/>
    <col min="11009" max="11009" width="9.5" style="137" customWidth="1"/>
    <col min="11010" max="11010" width="6.75" style="137" customWidth="1"/>
    <col min="11011" max="11011" width="22.25" style="137" customWidth="1"/>
    <col min="11012" max="11013" width="9.5" style="137" customWidth="1"/>
    <col min="11014" max="11014" width="7.375" style="137" customWidth="1"/>
    <col min="11015" max="11015" width="12.625" style="137" customWidth="1"/>
    <col min="11016" max="11262" width="9" style="137"/>
    <col min="11263" max="11263" width="25.5" style="137" customWidth="1"/>
    <col min="11264" max="11264" width="8.5" style="137" customWidth="1"/>
    <col min="11265" max="11265" width="9.5" style="137" customWidth="1"/>
    <col min="11266" max="11266" width="6.75" style="137" customWidth="1"/>
    <col min="11267" max="11267" width="22.25" style="137" customWidth="1"/>
    <col min="11268" max="11269" width="9.5" style="137" customWidth="1"/>
    <col min="11270" max="11270" width="7.375" style="137" customWidth="1"/>
    <col min="11271" max="11271" width="12.625" style="137" customWidth="1"/>
    <col min="11272" max="11518" width="9" style="137"/>
    <col min="11519" max="11519" width="25.5" style="137" customWidth="1"/>
    <col min="11520" max="11520" width="8.5" style="137" customWidth="1"/>
    <col min="11521" max="11521" width="9.5" style="137" customWidth="1"/>
    <col min="11522" max="11522" width="6.75" style="137" customWidth="1"/>
    <col min="11523" max="11523" width="22.25" style="137" customWidth="1"/>
    <col min="11524" max="11525" width="9.5" style="137" customWidth="1"/>
    <col min="11526" max="11526" width="7.375" style="137" customWidth="1"/>
    <col min="11527" max="11527" width="12.625" style="137" customWidth="1"/>
    <col min="11528" max="11774" width="9" style="137"/>
    <col min="11775" max="11775" width="25.5" style="137" customWidth="1"/>
    <col min="11776" max="11776" width="8.5" style="137" customWidth="1"/>
    <col min="11777" max="11777" width="9.5" style="137" customWidth="1"/>
    <col min="11778" max="11778" width="6.75" style="137" customWidth="1"/>
    <col min="11779" max="11779" width="22.25" style="137" customWidth="1"/>
    <col min="11780" max="11781" width="9.5" style="137" customWidth="1"/>
    <col min="11782" max="11782" width="7.375" style="137" customWidth="1"/>
    <col min="11783" max="11783" width="12.625" style="137" customWidth="1"/>
    <col min="11784" max="12030" width="9" style="137"/>
    <col min="12031" max="12031" width="25.5" style="137" customWidth="1"/>
    <col min="12032" max="12032" width="8.5" style="137" customWidth="1"/>
    <col min="12033" max="12033" width="9.5" style="137" customWidth="1"/>
    <col min="12034" max="12034" width="6.75" style="137" customWidth="1"/>
    <col min="12035" max="12035" width="22.25" style="137" customWidth="1"/>
    <col min="12036" max="12037" width="9.5" style="137" customWidth="1"/>
    <col min="12038" max="12038" width="7.375" style="137" customWidth="1"/>
    <col min="12039" max="12039" width="12.625" style="137" customWidth="1"/>
    <col min="12040" max="12286" width="9" style="137"/>
    <col min="12287" max="12287" width="25.5" style="137" customWidth="1"/>
    <col min="12288" max="12288" width="8.5" style="137" customWidth="1"/>
    <col min="12289" max="12289" width="9.5" style="137" customWidth="1"/>
    <col min="12290" max="12290" width="6.75" style="137" customWidth="1"/>
    <col min="12291" max="12291" width="22.25" style="137" customWidth="1"/>
    <col min="12292" max="12293" width="9.5" style="137" customWidth="1"/>
    <col min="12294" max="12294" width="7.375" style="137" customWidth="1"/>
    <col min="12295" max="12295" width="12.625" style="137" customWidth="1"/>
    <col min="12296" max="12542" width="9" style="137"/>
    <col min="12543" max="12543" width="25.5" style="137" customWidth="1"/>
    <col min="12544" max="12544" width="8.5" style="137" customWidth="1"/>
    <col min="12545" max="12545" width="9.5" style="137" customWidth="1"/>
    <col min="12546" max="12546" width="6.75" style="137" customWidth="1"/>
    <col min="12547" max="12547" width="22.25" style="137" customWidth="1"/>
    <col min="12548" max="12549" width="9.5" style="137" customWidth="1"/>
    <col min="12550" max="12550" width="7.375" style="137" customWidth="1"/>
    <col min="12551" max="12551" width="12.625" style="137" customWidth="1"/>
    <col min="12552" max="12798" width="9" style="137"/>
    <col min="12799" max="12799" width="25.5" style="137" customWidth="1"/>
    <col min="12800" max="12800" width="8.5" style="137" customWidth="1"/>
    <col min="12801" max="12801" width="9.5" style="137" customWidth="1"/>
    <col min="12802" max="12802" width="6.75" style="137" customWidth="1"/>
    <col min="12803" max="12803" width="22.25" style="137" customWidth="1"/>
    <col min="12804" max="12805" width="9.5" style="137" customWidth="1"/>
    <col min="12806" max="12806" width="7.375" style="137" customWidth="1"/>
    <col min="12807" max="12807" width="12.625" style="137" customWidth="1"/>
    <col min="12808" max="13054" width="9" style="137"/>
    <col min="13055" max="13055" width="25.5" style="137" customWidth="1"/>
    <col min="13056" max="13056" width="8.5" style="137" customWidth="1"/>
    <col min="13057" max="13057" width="9.5" style="137" customWidth="1"/>
    <col min="13058" max="13058" width="6.75" style="137" customWidth="1"/>
    <col min="13059" max="13059" width="22.25" style="137" customWidth="1"/>
    <col min="13060" max="13061" width="9.5" style="137" customWidth="1"/>
    <col min="13062" max="13062" width="7.375" style="137" customWidth="1"/>
    <col min="13063" max="13063" width="12.625" style="137" customWidth="1"/>
    <col min="13064" max="13310" width="9" style="137"/>
    <col min="13311" max="13311" width="25.5" style="137" customWidth="1"/>
    <col min="13312" max="13312" width="8.5" style="137" customWidth="1"/>
    <col min="13313" max="13313" width="9.5" style="137" customWidth="1"/>
    <col min="13314" max="13314" width="6.75" style="137" customWidth="1"/>
    <col min="13315" max="13315" width="22.25" style="137" customWidth="1"/>
    <col min="13316" max="13317" width="9.5" style="137" customWidth="1"/>
    <col min="13318" max="13318" width="7.375" style="137" customWidth="1"/>
    <col min="13319" max="13319" width="12.625" style="137" customWidth="1"/>
    <col min="13320" max="13566" width="9" style="137"/>
    <col min="13567" max="13567" width="25.5" style="137" customWidth="1"/>
    <col min="13568" max="13568" width="8.5" style="137" customWidth="1"/>
    <col min="13569" max="13569" width="9.5" style="137" customWidth="1"/>
    <col min="13570" max="13570" width="6.75" style="137" customWidth="1"/>
    <col min="13571" max="13571" width="22.25" style="137" customWidth="1"/>
    <col min="13572" max="13573" width="9.5" style="137" customWidth="1"/>
    <col min="13574" max="13574" width="7.375" style="137" customWidth="1"/>
    <col min="13575" max="13575" width="12.625" style="137" customWidth="1"/>
    <col min="13576" max="13822" width="9" style="137"/>
    <col min="13823" max="13823" width="25.5" style="137" customWidth="1"/>
    <col min="13824" max="13824" width="8.5" style="137" customWidth="1"/>
    <col min="13825" max="13825" width="9.5" style="137" customWidth="1"/>
    <col min="13826" max="13826" width="6.75" style="137" customWidth="1"/>
    <col min="13827" max="13827" width="22.25" style="137" customWidth="1"/>
    <col min="13828" max="13829" width="9.5" style="137" customWidth="1"/>
    <col min="13830" max="13830" width="7.375" style="137" customWidth="1"/>
    <col min="13831" max="13831" width="12.625" style="137" customWidth="1"/>
    <col min="13832" max="14078" width="9" style="137"/>
    <col min="14079" max="14079" width="25.5" style="137" customWidth="1"/>
    <col min="14080" max="14080" width="8.5" style="137" customWidth="1"/>
    <col min="14081" max="14081" width="9.5" style="137" customWidth="1"/>
    <col min="14082" max="14082" width="6.75" style="137" customWidth="1"/>
    <col min="14083" max="14083" width="22.25" style="137" customWidth="1"/>
    <col min="14084" max="14085" width="9.5" style="137" customWidth="1"/>
    <col min="14086" max="14086" width="7.375" style="137" customWidth="1"/>
    <col min="14087" max="14087" width="12.625" style="137" customWidth="1"/>
    <col min="14088" max="14334" width="9" style="137"/>
    <col min="14335" max="14335" width="25.5" style="137" customWidth="1"/>
    <col min="14336" max="14336" width="8.5" style="137" customWidth="1"/>
    <col min="14337" max="14337" width="9.5" style="137" customWidth="1"/>
    <col min="14338" max="14338" width="6.75" style="137" customWidth="1"/>
    <col min="14339" max="14339" width="22.25" style="137" customWidth="1"/>
    <col min="14340" max="14341" width="9.5" style="137" customWidth="1"/>
    <col min="14342" max="14342" width="7.375" style="137" customWidth="1"/>
    <col min="14343" max="14343" width="12.625" style="137" customWidth="1"/>
    <col min="14344" max="14590" width="9" style="137"/>
    <col min="14591" max="14591" width="25.5" style="137" customWidth="1"/>
    <col min="14592" max="14592" width="8.5" style="137" customWidth="1"/>
    <col min="14593" max="14593" width="9.5" style="137" customWidth="1"/>
    <col min="14594" max="14594" width="6.75" style="137" customWidth="1"/>
    <col min="14595" max="14595" width="22.25" style="137" customWidth="1"/>
    <col min="14596" max="14597" width="9.5" style="137" customWidth="1"/>
    <col min="14598" max="14598" width="7.375" style="137" customWidth="1"/>
    <col min="14599" max="14599" width="12.625" style="137" customWidth="1"/>
    <col min="14600" max="14846" width="9" style="137"/>
    <col min="14847" max="14847" width="25.5" style="137" customWidth="1"/>
    <col min="14848" max="14848" width="8.5" style="137" customWidth="1"/>
    <col min="14849" max="14849" width="9.5" style="137" customWidth="1"/>
    <col min="14850" max="14850" width="6.75" style="137" customWidth="1"/>
    <col min="14851" max="14851" width="22.25" style="137" customWidth="1"/>
    <col min="14852" max="14853" width="9.5" style="137" customWidth="1"/>
    <col min="14854" max="14854" width="7.375" style="137" customWidth="1"/>
    <col min="14855" max="14855" width="12.625" style="137" customWidth="1"/>
    <col min="14856" max="15102" width="9" style="137"/>
    <col min="15103" max="15103" width="25.5" style="137" customWidth="1"/>
    <col min="15104" max="15104" width="8.5" style="137" customWidth="1"/>
    <col min="15105" max="15105" width="9.5" style="137" customWidth="1"/>
    <col min="15106" max="15106" width="6.75" style="137" customWidth="1"/>
    <col min="15107" max="15107" width="22.25" style="137" customWidth="1"/>
    <col min="15108" max="15109" width="9.5" style="137" customWidth="1"/>
    <col min="15110" max="15110" width="7.375" style="137" customWidth="1"/>
    <col min="15111" max="15111" width="12.625" style="137" customWidth="1"/>
    <col min="15112" max="15358" width="9" style="137"/>
    <col min="15359" max="15359" width="25.5" style="137" customWidth="1"/>
    <col min="15360" max="15360" width="8.5" style="137" customWidth="1"/>
    <col min="15361" max="15361" width="9.5" style="137" customWidth="1"/>
    <col min="15362" max="15362" width="6.75" style="137" customWidth="1"/>
    <col min="15363" max="15363" width="22.25" style="137" customWidth="1"/>
    <col min="15364" max="15365" width="9.5" style="137" customWidth="1"/>
    <col min="15366" max="15366" width="7.375" style="137" customWidth="1"/>
    <col min="15367" max="15367" width="12.625" style="137" customWidth="1"/>
    <col min="15368" max="15614" width="9" style="137"/>
    <col min="15615" max="15615" width="25.5" style="137" customWidth="1"/>
    <col min="15616" max="15616" width="8.5" style="137" customWidth="1"/>
    <col min="15617" max="15617" width="9.5" style="137" customWidth="1"/>
    <col min="15618" max="15618" width="6.75" style="137" customWidth="1"/>
    <col min="15619" max="15619" width="22.25" style="137" customWidth="1"/>
    <col min="15620" max="15621" width="9.5" style="137" customWidth="1"/>
    <col min="15622" max="15622" width="7.375" style="137" customWidth="1"/>
    <col min="15623" max="15623" width="12.625" style="137" customWidth="1"/>
    <col min="15624" max="15870" width="9" style="137"/>
    <col min="15871" max="15871" width="25.5" style="137" customWidth="1"/>
    <col min="15872" max="15872" width="8.5" style="137" customWidth="1"/>
    <col min="15873" max="15873" width="9.5" style="137" customWidth="1"/>
    <col min="15874" max="15874" width="6.75" style="137" customWidth="1"/>
    <col min="15875" max="15875" width="22.25" style="137" customWidth="1"/>
    <col min="15876" max="15877" width="9.5" style="137" customWidth="1"/>
    <col min="15878" max="15878" width="7.375" style="137" customWidth="1"/>
    <col min="15879" max="15879" width="12.625" style="137" customWidth="1"/>
    <col min="15880" max="16126" width="9" style="137"/>
    <col min="16127" max="16127" width="25.5" style="137" customWidth="1"/>
    <col min="16128" max="16128" width="8.5" style="137" customWidth="1"/>
    <col min="16129" max="16129" width="9.5" style="137" customWidth="1"/>
    <col min="16130" max="16130" width="6.75" style="137" customWidth="1"/>
    <col min="16131" max="16131" width="22.25" style="137" customWidth="1"/>
    <col min="16132" max="16133" width="9.5" style="137" customWidth="1"/>
    <col min="16134" max="16134" width="7.375" style="137" customWidth="1"/>
    <col min="16135" max="16135" width="12.625" style="137" customWidth="1"/>
    <col min="16136" max="16384" width="9" style="137"/>
  </cols>
  <sheetData>
    <row r="1" spans="1:16" ht="21">
      <c r="A1" s="29" t="s">
        <v>0</v>
      </c>
    </row>
    <row r="2" spans="1:16" ht="24">
      <c r="A2" s="171" t="s">
        <v>1</v>
      </c>
      <c r="B2" s="171"/>
      <c r="C2" s="171"/>
      <c r="D2" s="171"/>
      <c r="E2" s="171"/>
      <c r="F2" s="171"/>
      <c r="G2" s="171"/>
      <c r="H2" s="171"/>
      <c r="I2" s="151"/>
      <c r="J2" s="171" t="s">
        <v>2</v>
      </c>
      <c r="K2" s="171"/>
      <c r="L2" s="171"/>
      <c r="M2" s="171"/>
      <c r="N2" s="171"/>
      <c r="O2" s="171"/>
      <c r="P2" s="171"/>
    </row>
    <row r="3" spans="1:16" s="136" customFormat="1" ht="18.75" customHeight="1">
      <c r="A3" s="141" t="s">
        <v>3</v>
      </c>
      <c r="B3" s="142"/>
      <c r="C3" s="142"/>
      <c r="D3" s="143"/>
      <c r="E3" s="142"/>
      <c r="F3" s="172" t="s">
        <v>4</v>
      </c>
      <c r="G3" s="172"/>
      <c r="H3" s="172"/>
      <c r="I3" s="152"/>
      <c r="J3" s="153" t="s">
        <v>5</v>
      </c>
      <c r="K3" s="154"/>
      <c r="L3" s="142"/>
      <c r="M3" s="172"/>
      <c r="N3" s="172" t="s">
        <v>4</v>
      </c>
      <c r="O3" s="141"/>
      <c r="P3" s="153"/>
    </row>
    <row r="4" spans="1:16" ht="17.25" customHeight="1">
      <c r="A4" s="173" t="s">
        <v>6</v>
      </c>
      <c r="B4" s="173"/>
      <c r="C4" s="173"/>
      <c r="D4" s="173"/>
      <c r="E4" s="173" t="s">
        <v>7</v>
      </c>
      <c r="F4" s="173"/>
      <c r="G4" s="173"/>
      <c r="H4" s="173"/>
      <c r="I4" s="173"/>
      <c r="J4" s="173" t="s">
        <v>6</v>
      </c>
      <c r="K4" s="173"/>
      <c r="L4" s="173"/>
      <c r="M4" s="173" t="s">
        <v>7</v>
      </c>
      <c r="N4" s="173"/>
      <c r="O4" s="173"/>
      <c r="P4" s="174"/>
    </row>
    <row r="5" spans="1:16" ht="20.25" customHeight="1">
      <c r="A5" s="130" t="s">
        <v>8</v>
      </c>
      <c r="B5" s="144" t="s">
        <v>9</v>
      </c>
      <c r="C5" s="144" t="s">
        <v>10</v>
      </c>
      <c r="D5" s="145" t="s">
        <v>11</v>
      </c>
      <c r="E5" s="130" t="s">
        <v>8</v>
      </c>
      <c r="F5" s="144" t="s">
        <v>9</v>
      </c>
      <c r="G5" s="144" t="s">
        <v>10</v>
      </c>
      <c r="H5" s="145" t="s">
        <v>11</v>
      </c>
      <c r="I5" s="121"/>
      <c r="J5" s="144" t="s">
        <v>8</v>
      </c>
      <c r="K5" s="155" t="s">
        <v>12</v>
      </c>
      <c r="L5" s="130" t="s">
        <v>11</v>
      </c>
      <c r="M5" s="144" t="s">
        <v>8</v>
      </c>
      <c r="N5" s="144" t="s">
        <v>12</v>
      </c>
      <c r="O5" s="130" t="s">
        <v>11</v>
      </c>
      <c r="P5" s="144"/>
    </row>
    <row r="6" spans="1:16" ht="15.95" customHeight="1">
      <c r="A6" s="58" t="s">
        <v>13</v>
      </c>
      <c r="B6" s="59">
        <f>B7+B41</f>
        <v>38607</v>
      </c>
      <c r="C6" s="59">
        <f>C7+C41</f>
        <v>37350.589999999997</v>
      </c>
      <c r="D6" s="98">
        <f>(B6-C6)/C6</f>
        <v>3.3638290586574499E-2</v>
      </c>
      <c r="E6" s="58" t="s">
        <v>14</v>
      </c>
      <c r="F6" s="59">
        <f>F7+F41</f>
        <v>38607</v>
      </c>
      <c r="G6" s="59">
        <f>G7+G41</f>
        <v>37350.589999999997</v>
      </c>
      <c r="H6" s="98">
        <f>(F6-G6)/G6</f>
        <v>3.3638290586574499E-2</v>
      </c>
      <c r="I6" s="121"/>
      <c r="J6" s="79" t="s">
        <v>13</v>
      </c>
      <c r="K6" s="156">
        <v>15953.09</v>
      </c>
      <c r="L6" s="58">
        <v>13.607709870063699</v>
      </c>
      <c r="M6" s="79" t="s">
        <v>14</v>
      </c>
      <c r="N6" s="161">
        <v>15953.09</v>
      </c>
      <c r="O6" s="58">
        <v>13.607709870063699</v>
      </c>
      <c r="P6" s="79"/>
    </row>
    <row r="7" spans="1:16" ht="15.95" customHeight="1">
      <c r="A7" s="58" t="s">
        <v>15</v>
      </c>
      <c r="B7" s="59">
        <f>B33+B8+B32</f>
        <v>32421.01</v>
      </c>
      <c r="C7" s="59">
        <f>C33+C8+C32</f>
        <v>28852.15</v>
      </c>
      <c r="D7" s="98">
        <f t="shared" ref="D7:D18" si="0">(B7-C7)/C7</f>
        <v>0.123694767980896</v>
      </c>
      <c r="E7" s="58" t="s">
        <v>16</v>
      </c>
      <c r="F7" s="59">
        <f>F33+F8+F32</f>
        <v>10112.15</v>
      </c>
      <c r="G7" s="59">
        <f>G33+G8+G32</f>
        <v>10995.52</v>
      </c>
      <c r="H7" s="98">
        <f t="shared" ref="H7:H26" si="1">(F7-G7)/G7</f>
        <v>-8.0339083554029203E-2</v>
      </c>
      <c r="I7" s="121"/>
      <c r="J7" s="79" t="s">
        <v>15</v>
      </c>
      <c r="K7" s="156">
        <v>10066.26</v>
      </c>
      <c r="L7" s="58">
        <v>26.271779625936102</v>
      </c>
      <c r="M7" s="79" t="s">
        <v>16</v>
      </c>
      <c r="N7" s="161">
        <v>13180.8</v>
      </c>
      <c r="O7" s="58">
        <v>27.2344311383026</v>
      </c>
      <c r="P7" s="79"/>
    </row>
    <row r="8" spans="1:16" ht="15.95" customHeight="1">
      <c r="A8" s="99" t="s">
        <v>17</v>
      </c>
      <c r="B8" s="59">
        <f>B9+B23</f>
        <v>32421.01</v>
      </c>
      <c r="C8" s="59">
        <f>C9+C23</f>
        <v>28852.15</v>
      </c>
      <c r="D8" s="98">
        <f t="shared" si="0"/>
        <v>0.123694767980896</v>
      </c>
      <c r="E8" s="61" t="s">
        <v>18</v>
      </c>
      <c r="F8" s="59">
        <f>SUM(F9:F31)</f>
        <v>9680.75</v>
      </c>
      <c r="G8" s="59">
        <f>SUM(G9:G31)</f>
        <v>9943.68</v>
      </c>
      <c r="H8" s="98">
        <f t="shared" si="1"/>
        <v>-2.6441920898500199E-2</v>
      </c>
      <c r="I8" s="123"/>
      <c r="J8" s="79" t="s">
        <v>17</v>
      </c>
      <c r="K8" s="157">
        <v>8910</v>
      </c>
      <c r="L8" s="61">
        <v>-9.5</v>
      </c>
      <c r="M8" s="79" t="s">
        <v>18</v>
      </c>
      <c r="N8" s="161">
        <v>12024.54</v>
      </c>
      <c r="O8" s="99">
        <v>25.904030758405799</v>
      </c>
      <c r="P8" s="79"/>
    </row>
    <row r="9" spans="1:16" ht="15.95" customHeight="1">
      <c r="A9" s="63" t="s">
        <v>19</v>
      </c>
      <c r="B9" s="66">
        <f>SUM(B10:B22)</f>
        <v>32421.01</v>
      </c>
      <c r="C9" s="66">
        <f>SUM(C10:C22)</f>
        <v>28852.15</v>
      </c>
      <c r="D9" s="100">
        <f t="shared" si="0"/>
        <v>0.123694767980896</v>
      </c>
      <c r="E9" s="63" t="s">
        <v>20</v>
      </c>
      <c r="F9" s="103">
        <v>1517.11</v>
      </c>
      <c r="G9" s="103">
        <v>1395.03</v>
      </c>
      <c r="H9" s="100">
        <f t="shared" si="1"/>
        <v>8.7510662853128598E-2</v>
      </c>
      <c r="I9" s="124"/>
      <c r="J9" s="83" t="s">
        <v>19</v>
      </c>
      <c r="K9" s="158">
        <v>8910</v>
      </c>
      <c r="L9" s="63">
        <v>-9.4</v>
      </c>
      <c r="M9" s="81" t="s">
        <v>20</v>
      </c>
      <c r="N9" s="161">
        <v>2527.4</v>
      </c>
      <c r="O9" s="63">
        <v>51.2643265403836</v>
      </c>
      <c r="P9" s="83"/>
    </row>
    <row r="10" spans="1:16" ht="15.95" customHeight="1">
      <c r="A10" s="68" t="s">
        <v>21</v>
      </c>
      <c r="B10" s="101">
        <v>12318.89</v>
      </c>
      <c r="C10" s="64">
        <v>9177.6299999999992</v>
      </c>
      <c r="D10" s="100">
        <f t="shared" si="0"/>
        <v>0.34227354992519898</v>
      </c>
      <c r="E10" s="63" t="s">
        <v>22</v>
      </c>
      <c r="F10" s="103">
        <v>0.67</v>
      </c>
      <c r="G10" s="103"/>
      <c r="H10" s="100"/>
      <c r="I10" s="125"/>
      <c r="J10" s="81" t="s">
        <v>21</v>
      </c>
      <c r="K10" s="156">
        <v>2700</v>
      </c>
      <c r="L10" s="63">
        <v>68.75</v>
      </c>
      <c r="M10" s="81" t="s">
        <v>22</v>
      </c>
      <c r="N10" s="161">
        <v>17.940000000000001</v>
      </c>
      <c r="O10" s="68">
        <v>27.324343506032701</v>
      </c>
      <c r="P10" s="81"/>
    </row>
    <row r="11" spans="1:16" ht="15.95" customHeight="1">
      <c r="A11" s="68" t="s">
        <v>23</v>
      </c>
      <c r="B11" s="101"/>
      <c r="C11" s="64"/>
      <c r="D11" s="100"/>
      <c r="E11" s="63" t="s">
        <v>24</v>
      </c>
      <c r="F11" s="103">
        <v>306.97000000000003</v>
      </c>
      <c r="G11" s="103">
        <v>277.54000000000002</v>
      </c>
      <c r="H11" s="100">
        <f t="shared" si="1"/>
        <v>0.10603876918642401</v>
      </c>
      <c r="I11" s="125"/>
      <c r="J11" s="81" t="s">
        <v>23</v>
      </c>
      <c r="K11" s="158"/>
      <c r="L11" s="63">
        <v>-100</v>
      </c>
      <c r="M11" s="81" t="s">
        <v>24</v>
      </c>
      <c r="N11" s="161">
        <v>418.2</v>
      </c>
      <c r="O11" s="68">
        <v>-14.7470134953317</v>
      </c>
      <c r="P11" s="81"/>
    </row>
    <row r="12" spans="1:16" ht="15.95" customHeight="1">
      <c r="A12" s="68" t="s">
        <v>25</v>
      </c>
      <c r="B12" s="101">
        <v>10529.95</v>
      </c>
      <c r="C12" s="64">
        <v>9041.51</v>
      </c>
      <c r="D12" s="100">
        <f t="shared" si="0"/>
        <v>0.16462294461876401</v>
      </c>
      <c r="E12" s="63" t="s">
        <v>26</v>
      </c>
      <c r="F12" s="103"/>
      <c r="G12" s="103"/>
      <c r="H12" s="100"/>
      <c r="I12" s="125"/>
      <c r="J12" s="81" t="s">
        <v>25</v>
      </c>
      <c r="K12" s="156">
        <v>2500</v>
      </c>
      <c r="L12" s="63">
        <v>16.2790697674419</v>
      </c>
      <c r="M12" s="81" t="s">
        <v>26</v>
      </c>
      <c r="N12" s="161"/>
      <c r="O12" s="68"/>
      <c r="P12" s="81"/>
    </row>
    <row r="13" spans="1:16" ht="15.95" customHeight="1">
      <c r="A13" s="68" t="s">
        <v>27</v>
      </c>
      <c r="B13" s="101">
        <v>3103.89</v>
      </c>
      <c r="C13" s="64">
        <v>5042.42</v>
      </c>
      <c r="D13" s="100"/>
      <c r="E13" s="63" t="s">
        <v>28</v>
      </c>
      <c r="F13" s="103"/>
      <c r="G13" s="103"/>
      <c r="H13" s="100"/>
      <c r="I13" s="125"/>
      <c r="J13" s="81" t="s">
        <v>27</v>
      </c>
      <c r="K13" s="156">
        <v>1700</v>
      </c>
      <c r="L13" s="63">
        <v>-10.526315789473699</v>
      </c>
      <c r="M13" s="81" t="s">
        <v>28</v>
      </c>
      <c r="N13" s="161"/>
      <c r="O13" s="68"/>
      <c r="P13" s="81"/>
    </row>
    <row r="14" spans="1:16" ht="15.95" customHeight="1">
      <c r="A14" s="68" t="s">
        <v>29</v>
      </c>
      <c r="B14" s="101">
        <v>0</v>
      </c>
      <c r="C14" s="64"/>
      <c r="D14" s="100"/>
      <c r="E14" s="63" t="s">
        <v>30</v>
      </c>
      <c r="F14" s="103">
        <v>199.38</v>
      </c>
      <c r="G14" s="103">
        <v>165.89</v>
      </c>
      <c r="H14" s="100">
        <f t="shared" si="1"/>
        <v>0.20188076436192701</v>
      </c>
      <c r="I14" s="125"/>
      <c r="J14" s="81" t="s">
        <v>29</v>
      </c>
      <c r="K14" s="158"/>
      <c r="L14" s="63">
        <v>0</v>
      </c>
      <c r="M14" s="81" t="s">
        <v>30</v>
      </c>
      <c r="N14" s="161">
        <v>298.16000000000003</v>
      </c>
      <c r="O14" s="68">
        <v>67.364580409767001</v>
      </c>
      <c r="P14" s="81"/>
    </row>
    <row r="15" spans="1:16" ht="15.95" customHeight="1">
      <c r="A15" s="68" t="s">
        <v>31</v>
      </c>
      <c r="B15" s="101"/>
      <c r="C15" s="64"/>
      <c r="D15" s="100"/>
      <c r="E15" s="63" t="s">
        <v>32</v>
      </c>
      <c r="F15" s="103">
        <v>1753.73</v>
      </c>
      <c r="G15" s="103">
        <v>1619.93</v>
      </c>
      <c r="H15" s="100">
        <f t="shared" si="1"/>
        <v>8.2596161562536602E-2</v>
      </c>
      <c r="I15" s="125"/>
      <c r="J15" s="81" t="s">
        <v>31</v>
      </c>
      <c r="K15" s="158"/>
      <c r="L15" s="63">
        <v>0</v>
      </c>
      <c r="M15" s="81" t="s">
        <v>32</v>
      </c>
      <c r="N15" s="161">
        <v>1586.11</v>
      </c>
      <c r="O15" s="68">
        <v>16.868064663493399</v>
      </c>
      <c r="P15" s="81"/>
    </row>
    <row r="16" spans="1:16" ht="15.95" customHeight="1">
      <c r="A16" s="68" t="s">
        <v>33</v>
      </c>
      <c r="B16" s="101">
        <v>1890.99</v>
      </c>
      <c r="C16" s="64">
        <v>1916.44</v>
      </c>
      <c r="D16" s="100">
        <f t="shared" si="0"/>
        <v>-1.3279831353968799E-2</v>
      </c>
      <c r="E16" s="63" t="s">
        <v>34</v>
      </c>
      <c r="F16" s="103">
        <v>552.70000000000005</v>
      </c>
      <c r="G16" s="103">
        <v>817.44</v>
      </c>
      <c r="H16" s="100">
        <f t="shared" si="1"/>
        <v>-0.32386474848306901</v>
      </c>
      <c r="I16" s="125"/>
      <c r="J16" s="81" t="s">
        <v>33</v>
      </c>
      <c r="K16" s="156">
        <v>10</v>
      </c>
      <c r="L16" s="63">
        <v>-50</v>
      </c>
      <c r="M16" s="81" t="s">
        <v>34</v>
      </c>
      <c r="N16" s="161">
        <v>514.32000000000005</v>
      </c>
      <c r="O16" s="68">
        <v>2.5052316890882098</v>
      </c>
      <c r="P16" s="81"/>
    </row>
    <row r="17" spans="1:16" ht="15.95" customHeight="1">
      <c r="A17" s="68" t="s">
        <v>35</v>
      </c>
      <c r="B17" s="101"/>
      <c r="C17" s="64"/>
      <c r="D17" s="100"/>
      <c r="E17" s="63" t="s">
        <v>36</v>
      </c>
      <c r="F17" s="103">
        <v>188.72</v>
      </c>
      <c r="G17" s="103">
        <v>214.23</v>
      </c>
      <c r="H17" s="100">
        <f t="shared" si="1"/>
        <v>-0.119077626849648</v>
      </c>
      <c r="I17" s="125"/>
      <c r="J17" s="81" t="s">
        <v>35</v>
      </c>
      <c r="K17" s="158"/>
      <c r="L17" s="63">
        <v>0</v>
      </c>
      <c r="M17" s="81" t="s">
        <v>36</v>
      </c>
      <c r="N17" s="161">
        <v>145.55000000000001</v>
      </c>
      <c r="O17" s="68"/>
      <c r="P17" s="81"/>
    </row>
    <row r="18" spans="1:16" ht="15.95" customHeight="1">
      <c r="A18" s="68" t="s">
        <v>37</v>
      </c>
      <c r="B18" s="101">
        <v>4577.29</v>
      </c>
      <c r="C18" s="64">
        <v>3674.15</v>
      </c>
      <c r="D18" s="100">
        <f t="shared" si="0"/>
        <v>0.24580923478899899</v>
      </c>
      <c r="E18" s="63" t="s">
        <v>38</v>
      </c>
      <c r="F18" s="103">
        <v>937.83</v>
      </c>
      <c r="G18" s="103">
        <v>1345</v>
      </c>
      <c r="H18" s="100">
        <f t="shared" si="1"/>
        <v>-0.30272862453531602</v>
      </c>
      <c r="I18" s="125"/>
      <c r="J18" s="81" t="s">
        <v>37</v>
      </c>
      <c r="K18" s="156">
        <v>2000</v>
      </c>
      <c r="L18" s="63">
        <v>33.9584728734092</v>
      </c>
      <c r="M18" s="81" t="s">
        <v>38</v>
      </c>
      <c r="N18" s="161">
        <v>1593.77</v>
      </c>
      <c r="O18" s="68">
        <v>-11.9819078493204</v>
      </c>
      <c r="P18" s="81"/>
    </row>
    <row r="19" spans="1:16" ht="15.95" customHeight="1">
      <c r="A19" s="68" t="s">
        <v>39</v>
      </c>
      <c r="B19" s="64"/>
      <c r="C19" s="64"/>
      <c r="D19" s="98"/>
      <c r="E19" s="63" t="s">
        <v>40</v>
      </c>
      <c r="F19" s="103">
        <v>2366.58</v>
      </c>
      <c r="G19" s="103">
        <v>2164.81</v>
      </c>
      <c r="H19" s="100">
        <f t="shared" si="1"/>
        <v>9.3204484458220299E-2</v>
      </c>
      <c r="I19" s="125"/>
      <c r="J19" s="81" t="s">
        <v>39</v>
      </c>
      <c r="K19" s="158"/>
      <c r="L19" s="63">
        <v>0</v>
      </c>
      <c r="M19" s="81" t="s">
        <v>40</v>
      </c>
      <c r="N19" s="161">
        <v>2017.52</v>
      </c>
      <c r="O19" s="68">
        <v>-23.7947028872739</v>
      </c>
      <c r="P19" s="81"/>
    </row>
    <row r="20" spans="1:16" ht="15.95" customHeight="1">
      <c r="A20" s="68" t="s">
        <v>41</v>
      </c>
      <c r="B20" s="64"/>
      <c r="C20" s="64"/>
      <c r="D20" s="98"/>
      <c r="E20" s="63" t="s">
        <v>42</v>
      </c>
      <c r="F20" s="103">
        <v>1517.4</v>
      </c>
      <c r="G20" s="103">
        <v>1385.99</v>
      </c>
      <c r="H20" s="100">
        <f t="shared" si="1"/>
        <v>9.4813093889566394E-2</v>
      </c>
      <c r="I20" s="125"/>
      <c r="J20" s="81" t="s">
        <v>41</v>
      </c>
      <c r="K20" s="158"/>
      <c r="L20" s="63">
        <v>0</v>
      </c>
      <c r="M20" s="81" t="s">
        <v>42</v>
      </c>
      <c r="N20" s="161">
        <v>360</v>
      </c>
      <c r="O20" s="68">
        <v>-15.294117647058799</v>
      </c>
      <c r="P20" s="81"/>
    </row>
    <row r="21" spans="1:16" ht="15.95" customHeight="1">
      <c r="A21" s="68" t="s">
        <v>43</v>
      </c>
      <c r="B21" s="64"/>
      <c r="C21" s="64"/>
      <c r="D21" s="98"/>
      <c r="E21" s="63" t="s">
        <v>44</v>
      </c>
      <c r="F21" s="103"/>
      <c r="G21" s="103"/>
      <c r="H21" s="98"/>
      <c r="I21" s="125"/>
      <c r="J21" s="81" t="s">
        <v>43</v>
      </c>
      <c r="K21" s="158"/>
      <c r="L21" s="63">
        <v>0</v>
      </c>
      <c r="M21" s="81" t="s">
        <v>44</v>
      </c>
      <c r="N21" s="161"/>
      <c r="O21" s="68"/>
      <c r="P21" s="81"/>
    </row>
    <row r="22" spans="1:16" ht="15.95" customHeight="1">
      <c r="A22" s="68" t="s">
        <v>45</v>
      </c>
      <c r="B22" s="64"/>
      <c r="C22" s="64"/>
      <c r="D22" s="98"/>
      <c r="E22" s="63" t="s">
        <v>46</v>
      </c>
      <c r="F22" s="103"/>
      <c r="G22" s="103"/>
      <c r="H22" s="98"/>
      <c r="I22" s="125"/>
      <c r="J22" s="81" t="s">
        <v>45</v>
      </c>
      <c r="K22" s="158"/>
      <c r="L22" s="63">
        <v>0</v>
      </c>
      <c r="M22" s="81" t="s">
        <v>46</v>
      </c>
      <c r="N22" s="161"/>
      <c r="O22" s="68"/>
      <c r="P22" s="81"/>
    </row>
    <row r="23" spans="1:16" ht="15.95" customHeight="1">
      <c r="A23" s="63" t="s">
        <v>47</v>
      </c>
      <c r="B23" s="64">
        <f>SUM(B24:B30)</f>
        <v>0</v>
      </c>
      <c r="C23" s="64"/>
      <c r="D23" s="98"/>
      <c r="E23" s="63" t="s">
        <v>48</v>
      </c>
      <c r="F23" s="103"/>
      <c r="G23" s="103"/>
      <c r="H23" s="98"/>
      <c r="I23" s="124"/>
      <c r="J23" s="81" t="s">
        <v>47</v>
      </c>
      <c r="K23" s="158">
        <v>0</v>
      </c>
      <c r="L23" s="63">
        <v>-100</v>
      </c>
      <c r="M23" s="81" t="s">
        <v>48</v>
      </c>
      <c r="N23" s="161">
        <v>85.95</v>
      </c>
      <c r="O23" s="63">
        <v>443.29962073324901</v>
      </c>
      <c r="P23" s="81"/>
    </row>
    <row r="24" spans="1:16" ht="15.95" customHeight="1">
      <c r="A24" s="68" t="s">
        <v>49</v>
      </c>
      <c r="B24" s="64"/>
      <c r="C24" s="64"/>
      <c r="D24" s="98"/>
      <c r="E24" s="63" t="s">
        <v>50</v>
      </c>
      <c r="F24" s="103"/>
      <c r="G24" s="103"/>
      <c r="H24" s="98"/>
      <c r="I24" s="125"/>
      <c r="J24" s="81" t="s">
        <v>49</v>
      </c>
      <c r="K24" s="158"/>
      <c r="L24" s="63">
        <v>0</v>
      </c>
      <c r="M24" s="81" t="s">
        <v>50</v>
      </c>
      <c r="N24" s="161">
        <v>96.1</v>
      </c>
      <c r="O24" s="68">
        <v>10.650546919977</v>
      </c>
      <c r="P24" s="81"/>
    </row>
    <row r="25" spans="1:16" ht="15.95" customHeight="1">
      <c r="A25" s="68" t="s">
        <v>51</v>
      </c>
      <c r="B25" s="64"/>
      <c r="C25" s="64"/>
      <c r="D25" s="98"/>
      <c r="E25" s="63" t="s">
        <v>52</v>
      </c>
      <c r="F25" s="103">
        <v>199.17</v>
      </c>
      <c r="G25" s="103">
        <v>194.16</v>
      </c>
      <c r="H25" s="100">
        <f t="shared" si="1"/>
        <v>2.5803461063040701E-2</v>
      </c>
      <c r="I25" s="125"/>
      <c r="J25" s="81" t="s">
        <v>51</v>
      </c>
      <c r="K25" s="158"/>
      <c r="L25" s="63">
        <v>0</v>
      </c>
      <c r="M25" s="81" t="s">
        <v>52</v>
      </c>
      <c r="N25" s="161">
        <v>243.52</v>
      </c>
      <c r="O25" s="68"/>
      <c r="P25" s="81"/>
    </row>
    <row r="26" spans="1:16" ht="15.95" customHeight="1">
      <c r="A26" s="68" t="s">
        <v>53</v>
      </c>
      <c r="B26" s="64"/>
      <c r="C26" s="64"/>
      <c r="D26" s="98"/>
      <c r="E26" s="63" t="s">
        <v>54</v>
      </c>
      <c r="F26" s="103">
        <v>140.49</v>
      </c>
      <c r="G26" s="103">
        <v>363.66</v>
      </c>
      <c r="H26" s="100">
        <f t="shared" si="1"/>
        <v>-0.61367761095528806</v>
      </c>
      <c r="I26" s="125"/>
      <c r="J26" s="81" t="s">
        <v>53</v>
      </c>
      <c r="K26" s="158"/>
      <c r="L26" s="63">
        <v>0</v>
      </c>
      <c r="M26" s="81" t="s">
        <v>54</v>
      </c>
      <c r="N26" s="161">
        <v>260</v>
      </c>
      <c r="O26" s="68">
        <v>4</v>
      </c>
      <c r="P26" s="81"/>
    </row>
    <row r="27" spans="1:16" ht="15.95" customHeight="1">
      <c r="A27" s="105" t="s">
        <v>55</v>
      </c>
      <c r="B27" s="64"/>
      <c r="C27" s="64"/>
      <c r="D27" s="98"/>
      <c r="E27" s="63" t="s">
        <v>56</v>
      </c>
      <c r="F27" s="103"/>
      <c r="G27" s="103"/>
      <c r="H27" s="98"/>
      <c r="I27" s="126"/>
      <c r="J27" s="81" t="s">
        <v>55</v>
      </c>
      <c r="K27" s="158"/>
      <c r="L27" s="63">
        <v>-100</v>
      </c>
      <c r="M27" s="81" t="s">
        <v>56</v>
      </c>
      <c r="N27" s="161">
        <v>1860</v>
      </c>
      <c r="O27" s="105">
        <v>1811.22071516646</v>
      </c>
      <c r="P27" s="81"/>
    </row>
    <row r="28" spans="1:16" ht="15.95" customHeight="1">
      <c r="A28" s="105" t="s">
        <v>57</v>
      </c>
      <c r="B28" s="64"/>
      <c r="C28" s="64"/>
      <c r="D28" s="98"/>
      <c r="E28" s="63"/>
      <c r="F28" s="103"/>
      <c r="G28" s="103"/>
      <c r="H28" s="98"/>
      <c r="I28" s="126"/>
      <c r="J28" s="81" t="s">
        <v>57</v>
      </c>
      <c r="K28" s="158"/>
      <c r="L28" s="63">
        <v>0</v>
      </c>
      <c r="M28" s="81"/>
      <c r="N28" s="161"/>
      <c r="O28" s="105"/>
      <c r="P28" s="81"/>
    </row>
    <row r="29" spans="1:16" ht="15.95" customHeight="1">
      <c r="A29" s="105" t="s">
        <v>58</v>
      </c>
      <c r="B29" s="64"/>
      <c r="C29" s="64"/>
      <c r="D29" s="98"/>
      <c r="E29" s="63"/>
      <c r="F29" s="64"/>
      <c r="G29" s="64"/>
      <c r="H29" s="98"/>
      <c r="I29" s="126"/>
      <c r="J29" s="81" t="s">
        <v>58</v>
      </c>
      <c r="K29" s="158"/>
      <c r="L29" s="63">
        <v>0</v>
      </c>
      <c r="M29" s="81"/>
      <c r="N29" s="161"/>
      <c r="O29" s="105"/>
      <c r="P29" s="81"/>
    </row>
    <row r="30" spans="1:16" ht="15.95" customHeight="1">
      <c r="A30" s="68" t="s">
        <v>59</v>
      </c>
      <c r="B30" s="64"/>
      <c r="C30" s="64"/>
      <c r="D30" s="98"/>
      <c r="E30" s="63"/>
      <c r="F30" s="64"/>
      <c r="G30" s="64"/>
      <c r="H30" s="98"/>
      <c r="I30" s="125"/>
      <c r="J30" s="81" t="s">
        <v>59</v>
      </c>
      <c r="K30" s="158"/>
      <c r="L30" s="63">
        <v>0</v>
      </c>
      <c r="M30" s="81"/>
      <c r="N30" s="161"/>
      <c r="O30" s="68"/>
      <c r="P30" s="81"/>
    </row>
    <row r="31" spans="1:16" ht="15.95" customHeight="1">
      <c r="A31" s="68"/>
      <c r="B31" s="64"/>
      <c r="C31" s="64"/>
      <c r="D31" s="98"/>
      <c r="E31" s="63"/>
      <c r="F31" s="64"/>
      <c r="G31" s="64"/>
      <c r="H31" s="98"/>
      <c r="I31" s="125"/>
      <c r="J31" s="81"/>
      <c r="K31" s="158"/>
      <c r="L31" s="63">
        <v>0</v>
      </c>
      <c r="M31" s="81"/>
      <c r="N31" s="161"/>
      <c r="O31" s="68"/>
      <c r="P31" s="81"/>
    </row>
    <row r="32" spans="1:16" ht="15.95" customHeight="1">
      <c r="A32" s="61" t="s">
        <v>60</v>
      </c>
      <c r="B32" s="64">
        <f>'[5]2019年渝北区政府预算'!B31</f>
        <v>0</v>
      </c>
      <c r="C32" s="64"/>
      <c r="D32" s="98"/>
      <c r="E32" s="61" t="s">
        <v>61</v>
      </c>
      <c r="F32" s="64">
        <f>'[5]2019年渝北区政府预算'!D31</f>
        <v>0</v>
      </c>
      <c r="G32" s="64"/>
      <c r="H32" s="98"/>
      <c r="I32" s="159"/>
      <c r="J32" s="81" t="s">
        <v>60</v>
      </c>
      <c r="K32" s="158">
        <v>0</v>
      </c>
      <c r="L32" s="61"/>
      <c r="M32" s="81" t="s">
        <v>61</v>
      </c>
      <c r="N32" s="161">
        <v>0</v>
      </c>
      <c r="O32" s="61"/>
      <c r="P32" s="81"/>
    </row>
    <row r="33" spans="1:20" ht="15.95" customHeight="1">
      <c r="A33" s="61" t="s">
        <v>62</v>
      </c>
      <c r="B33" s="64">
        <f>B34</f>
        <v>0</v>
      </c>
      <c r="C33" s="64"/>
      <c r="D33" s="98"/>
      <c r="E33" s="61" t="s">
        <v>63</v>
      </c>
      <c r="F33" s="59">
        <f>SUM(F34:F40)</f>
        <v>431.4</v>
      </c>
      <c r="G33" s="59">
        <f>SUM(G34:G40)</f>
        <v>1051.8399999999999</v>
      </c>
      <c r="H33" s="98">
        <f t="shared" ref="H33" si="2">(F33-G33)/G33</f>
        <v>-0.58986157590508104</v>
      </c>
      <c r="I33" s="159"/>
      <c r="J33" s="81" t="s">
        <v>62</v>
      </c>
      <c r="K33" s="156">
        <v>1156.26</v>
      </c>
      <c r="L33" s="61">
        <v>42.942267276548399</v>
      </c>
      <c r="M33" s="79" t="s">
        <v>63</v>
      </c>
      <c r="N33" s="161">
        <v>1156.26</v>
      </c>
      <c r="O33" s="61"/>
      <c r="P33" s="81"/>
    </row>
    <row r="34" spans="1:20" ht="15.95" customHeight="1">
      <c r="A34" s="61"/>
      <c r="B34" s="64"/>
      <c r="C34" s="64"/>
      <c r="D34" s="98"/>
      <c r="E34" s="63" t="s">
        <v>30</v>
      </c>
      <c r="F34" s="66"/>
      <c r="G34" s="66"/>
      <c r="H34" s="98"/>
      <c r="I34" s="159"/>
      <c r="J34" s="81" t="s">
        <v>64</v>
      </c>
      <c r="K34" s="156">
        <v>1156.26</v>
      </c>
      <c r="L34" s="63">
        <v>42.942267276548399</v>
      </c>
      <c r="M34" s="83" t="s">
        <v>30</v>
      </c>
      <c r="N34" s="161"/>
      <c r="O34" s="61"/>
      <c r="P34" s="81"/>
    </row>
    <row r="35" spans="1:20" ht="15.95" customHeight="1">
      <c r="A35" s="63"/>
      <c r="B35" s="64"/>
      <c r="C35" s="64"/>
      <c r="D35" s="98"/>
      <c r="E35" s="63" t="s">
        <v>32</v>
      </c>
      <c r="F35" s="66"/>
      <c r="G35" s="66"/>
      <c r="H35" s="98"/>
      <c r="I35" s="124"/>
      <c r="J35" s="81"/>
      <c r="K35" s="158"/>
      <c r="L35" s="63"/>
      <c r="M35" s="83" t="s">
        <v>32</v>
      </c>
      <c r="N35" s="161"/>
      <c r="O35" s="63"/>
      <c r="P35" s="81"/>
    </row>
    <row r="36" spans="1:20" ht="15.95" customHeight="1">
      <c r="A36" s="63"/>
      <c r="B36" s="64"/>
      <c r="C36" s="64"/>
      <c r="D36" s="98"/>
      <c r="E36" s="63" t="s">
        <v>38</v>
      </c>
      <c r="F36" s="72">
        <v>386.17</v>
      </c>
      <c r="G36" s="72">
        <v>973.21</v>
      </c>
      <c r="H36" s="100">
        <f t="shared" ref="H36" si="3">(F36-G36)/G36</f>
        <v>-0.60319972051253101</v>
      </c>
      <c r="I36" s="124"/>
      <c r="J36" s="81"/>
      <c r="K36" s="158"/>
      <c r="L36" s="63"/>
      <c r="M36" s="86" t="s">
        <v>38</v>
      </c>
      <c r="N36" s="161">
        <v>895.26</v>
      </c>
      <c r="O36" s="63"/>
      <c r="P36" s="81"/>
    </row>
    <row r="37" spans="1:20" ht="15.95" customHeight="1">
      <c r="A37" s="63"/>
      <c r="B37" s="64"/>
      <c r="C37" s="64"/>
      <c r="D37" s="98"/>
      <c r="E37" s="63" t="s">
        <v>40</v>
      </c>
      <c r="F37" s="72"/>
      <c r="G37" s="72"/>
      <c r="H37" s="98"/>
      <c r="I37" s="124"/>
      <c r="J37" s="81"/>
      <c r="K37" s="158"/>
      <c r="L37" s="63"/>
      <c r="M37" s="86" t="s">
        <v>40</v>
      </c>
      <c r="N37" s="161">
        <v>261</v>
      </c>
      <c r="O37" s="63"/>
      <c r="P37" s="81"/>
    </row>
    <row r="38" spans="1:20" ht="15.95" customHeight="1">
      <c r="A38" s="63"/>
      <c r="B38" s="64"/>
      <c r="C38" s="64"/>
      <c r="D38" s="98"/>
      <c r="E38" s="63" t="s">
        <v>56</v>
      </c>
      <c r="F38" s="72">
        <v>45.23</v>
      </c>
      <c r="G38" s="72">
        <v>78.63</v>
      </c>
      <c r="H38" s="100">
        <f t="shared" ref="H38" si="4">(F38-G38)/G38</f>
        <v>-0.42477425918860501</v>
      </c>
      <c r="I38" s="124"/>
      <c r="J38" s="81"/>
      <c r="K38" s="158"/>
      <c r="L38" s="63"/>
      <c r="M38" s="86" t="s">
        <v>56</v>
      </c>
      <c r="N38" s="161"/>
      <c r="O38" s="63"/>
      <c r="P38" s="81"/>
    </row>
    <row r="39" spans="1:20" ht="15.95" customHeight="1">
      <c r="A39" s="63"/>
      <c r="B39" s="64"/>
      <c r="C39" s="64"/>
      <c r="D39" s="98"/>
      <c r="E39" s="63" t="s">
        <v>65</v>
      </c>
      <c r="F39" s="66"/>
      <c r="G39" s="66"/>
      <c r="H39" s="98"/>
      <c r="I39" s="124"/>
      <c r="J39" s="81"/>
      <c r="K39" s="158"/>
      <c r="L39" s="63"/>
      <c r="M39" s="83" t="s">
        <v>65</v>
      </c>
      <c r="N39" s="161"/>
      <c r="O39" s="63"/>
      <c r="P39" s="81"/>
    </row>
    <row r="40" spans="1:20" ht="15.95" customHeight="1">
      <c r="A40" s="63"/>
      <c r="B40" s="64"/>
      <c r="C40" s="64"/>
      <c r="D40" s="98"/>
      <c r="E40" s="63" t="s">
        <v>66</v>
      </c>
      <c r="F40" s="66"/>
      <c r="G40" s="66"/>
      <c r="H40" s="98"/>
      <c r="I40" s="124"/>
      <c r="J40" s="81"/>
      <c r="K40" s="158"/>
      <c r="L40" s="63"/>
      <c r="M40" s="83" t="s">
        <v>66</v>
      </c>
      <c r="N40" s="161"/>
      <c r="O40" s="63"/>
      <c r="P40" s="81"/>
    </row>
    <row r="41" spans="1:20" ht="15.95" customHeight="1">
      <c r="A41" s="58" t="s">
        <v>67</v>
      </c>
      <c r="B41" s="59">
        <f>B42+B46+B47+B48</f>
        <v>6185.99</v>
      </c>
      <c r="C41" s="59">
        <f>C42+C46+C47+C48</f>
        <v>8498.44</v>
      </c>
      <c r="D41" s="98">
        <f t="shared" ref="D41:D48" si="5">(B41-C41)/C41</f>
        <v>-0.272102880057987</v>
      </c>
      <c r="E41" s="58" t="s">
        <v>68</v>
      </c>
      <c r="F41" s="59">
        <f t="shared" ref="F41:G41" si="6">F42+F44+F45+F46</f>
        <v>28494.85</v>
      </c>
      <c r="G41" s="59">
        <f t="shared" si="6"/>
        <v>26355.07</v>
      </c>
      <c r="H41" s="98">
        <f t="shared" ref="H41" si="7">(F41/N41-1)</f>
        <v>9.2784521099884891</v>
      </c>
      <c r="I41" s="121"/>
      <c r="J41" s="79" t="s">
        <v>67</v>
      </c>
      <c r="K41" s="156">
        <v>5886.83</v>
      </c>
      <c r="L41" s="58">
        <v>-3.02337917355807</v>
      </c>
      <c r="M41" s="79" t="s">
        <v>68</v>
      </c>
      <c r="N41" s="161">
        <v>2772.29</v>
      </c>
      <c r="O41" s="58">
        <v>-24.723308352340599</v>
      </c>
      <c r="P41" s="79"/>
    </row>
    <row r="42" spans="1:20" ht="15.95" customHeight="1">
      <c r="A42" s="65" t="s">
        <v>69</v>
      </c>
      <c r="B42" s="66">
        <f t="shared" ref="B42:C42" si="8">SUM(B43:B45)</f>
        <v>3568.72</v>
      </c>
      <c r="C42" s="66">
        <f t="shared" si="8"/>
        <v>6000.27</v>
      </c>
      <c r="D42" s="100">
        <f t="shared" si="5"/>
        <v>-0.40524009752894502</v>
      </c>
      <c r="E42" s="65" t="s">
        <v>70</v>
      </c>
      <c r="F42" s="66">
        <f>27295.8+1.15</f>
        <v>27296.95</v>
      </c>
      <c r="G42" s="66">
        <v>23737.8</v>
      </c>
      <c r="H42" s="100">
        <f t="shared" ref="H42:H43" si="9">(F42-G42)/G42</f>
        <v>0.14993596710731399</v>
      </c>
      <c r="I42" s="128"/>
      <c r="J42" s="83" t="s">
        <v>69</v>
      </c>
      <c r="K42" s="156">
        <v>3521.4</v>
      </c>
      <c r="L42" s="65">
        <v>0.86040969708078796</v>
      </c>
      <c r="M42" s="83" t="s">
        <v>70</v>
      </c>
      <c r="N42" s="161">
        <v>2772.29</v>
      </c>
      <c r="O42" s="65">
        <v>-24.723308352340599</v>
      </c>
      <c r="P42" s="83"/>
    </row>
    <row r="43" spans="1:20" ht="15.95" customHeight="1">
      <c r="A43" s="63" t="s">
        <v>71</v>
      </c>
      <c r="B43" s="64"/>
      <c r="C43" s="64"/>
      <c r="D43" s="100"/>
      <c r="E43" s="63" t="s">
        <v>72</v>
      </c>
      <c r="F43" s="103">
        <f>111.08+1.15</f>
        <v>112.23</v>
      </c>
      <c r="G43" s="103">
        <v>47.8</v>
      </c>
      <c r="H43" s="100">
        <f t="shared" si="9"/>
        <v>1.3479079497908</v>
      </c>
      <c r="I43" s="124"/>
      <c r="J43" s="81" t="s">
        <v>71</v>
      </c>
      <c r="K43" s="158"/>
      <c r="L43" s="63">
        <v>0</v>
      </c>
      <c r="M43" s="81" t="s">
        <v>72</v>
      </c>
      <c r="N43" s="161">
        <v>2772.29</v>
      </c>
      <c r="O43" s="63">
        <v>-24.723308352340599</v>
      </c>
      <c r="P43" s="81"/>
      <c r="T43" s="29"/>
    </row>
    <row r="44" spans="1:20" ht="15.95" customHeight="1">
      <c r="A44" s="63" t="s">
        <v>73</v>
      </c>
      <c r="B44" s="64">
        <v>127.94</v>
      </c>
      <c r="C44" s="64">
        <v>583.41999999999996</v>
      </c>
      <c r="D44" s="100">
        <f t="shared" si="5"/>
        <v>-0.78070686640841902</v>
      </c>
      <c r="E44" s="65" t="s">
        <v>74</v>
      </c>
      <c r="F44" s="64"/>
      <c r="G44" s="64"/>
      <c r="H44" s="98"/>
      <c r="I44" s="124"/>
      <c r="J44" s="81" t="s">
        <v>73</v>
      </c>
      <c r="K44" s="156">
        <v>2366.81</v>
      </c>
      <c r="L44" s="65">
        <v>11.9159640818797</v>
      </c>
      <c r="M44" s="81" t="s">
        <v>74</v>
      </c>
      <c r="N44" s="162"/>
      <c r="O44" s="63"/>
      <c r="P44" s="81"/>
    </row>
    <row r="45" spans="1:20" ht="15.95" customHeight="1">
      <c r="A45" s="63" t="s">
        <v>75</v>
      </c>
      <c r="B45" s="64">
        <f>3061.1+379.68</f>
        <v>3440.78</v>
      </c>
      <c r="C45" s="64">
        <v>5416.85</v>
      </c>
      <c r="D45" s="100">
        <f t="shared" si="5"/>
        <v>-0.36480057598050503</v>
      </c>
      <c r="E45" s="65" t="s">
        <v>76</v>
      </c>
      <c r="F45" s="64">
        <v>636.80999999999995</v>
      </c>
      <c r="G45" s="64">
        <v>1536.98</v>
      </c>
      <c r="H45" s="100">
        <f t="shared" ref="H45:H46" si="10">(F45-G45)/G45</f>
        <v>-0.58567450454787995</v>
      </c>
      <c r="I45" s="124"/>
      <c r="J45" s="81" t="s">
        <v>75</v>
      </c>
      <c r="K45" s="156">
        <v>1154.5899999999999</v>
      </c>
      <c r="L45" s="65">
        <v>-16.124368893247599</v>
      </c>
      <c r="M45" s="81" t="s">
        <v>76</v>
      </c>
      <c r="N45" s="162">
        <v>0</v>
      </c>
      <c r="O45" s="63"/>
      <c r="P45" s="81"/>
    </row>
    <row r="46" spans="1:20" ht="15.95" customHeight="1">
      <c r="A46" s="65" t="s">
        <v>77</v>
      </c>
      <c r="B46" s="64"/>
      <c r="C46" s="64"/>
      <c r="D46" s="100"/>
      <c r="E46" s="65" t="s">
        <v>78</v>
      </c>
      <c r="F46" s="64">
        <v>561.09</v>
      </c>
      <c r="G46" s="64">
        <v>1080.29</v>
      </c>
      <c r="H46" s="100">
        <f t="shared" si="10"/>
        <v>-0.48061168760240303</v>
      </c>
      <c r="I46" s="128"/>
      <c r="J46" s="81" t="s">
        <v>77</v>
      </c>
      <c r="K46" s="158"/>
      <c r="L46" s="65">
        <v>0</v>
      </c>
      <c r="M46" s="81" t="s">
        <v>78</v>
      </c>
      <c r="N46" s="162">
        <v>0</v>
      </c>
      <c r="O46" s="65"/>
      <c r="P46" s="81"/>
    </row>
    <row r="47" spans="1:20" ht="15.95" customHeight="1">
      <c r="A47" s="65" t="s">
        <v>79</v>
      </c>
      <c r="B47" s="72">
        <v>1536.98</v>
      </c>
      <c r="C47" s="64">
        <v>2355.88</v>
      </c>
      <c r="D47" s="100">
        <f t="shared" si="5"/>
        <v>-0.34759834966127301</v>
      </c>
      <c r="E47" s="65"/>
      <c r="F47" s="149">
        <f>'[5]2019年渝北区政府预算'!D45</f>
        <v>0</v>
      </c>
      <c r="G47" s="149"/>
      <c r="H47" s="98"/>
      <c r="I47" s="128"/>
      <c r="J47" s="81" t="s">
        <v>79</v>
      </c>
      <c r="K47" s="156">
        <v>2188.0300000000002</v>
      </c>
      <c r="L47" s="65">
        <v>2.9036490789121001</v>
      </c>
      <c r="M47" s="163"/>
      <c r="N47" s="162">
        <v>0</v>
      </c>
      <c r="O47" s="65"/>
      <c r="P47" s="81"/>
    </row>
    <row r="48" spans="1:20">
      <c r="A48" s="65" t="s">
        <v>80</v>
      </c>
      <c r="B48" s="72">
        <v>1080.29</v>
      </c>
      <c r="C48" s="64">
        <v>142.29</v>
      </c>
      <c r="D48" s="100">
        <f t="shared" si="5"/>
        <v>6.5921709185466302</v>
      </c>
      <c r="E48" s="65"/>
      <c r="F48" s="149"/>
      <c r="G48" s="149"/>
      <c r="H48" s="98"/>
      <c r="I48" s="128"/>
      <c r="J48" s="81" t="s">
        <v>80</v>
      </c>
      <c r="K48" s="156">
        <v>177.4</v>
      </c>
      <c r="L48" s="65">
        <v>-60.813765987055703</v>
      </c>
      <c r="M48" s="163"/>
      <c r="N48" s="162"/>
      <c r="O48" s="65"/>
      <c r="P48" s="81"/>
    </row>
    <row r="49" spans="2:16">
      <c r="B49" s="146"/>
      <c r="C49" s="146"/>
      <c r="J49" s="150"/>
      <c r="P49" s="150"/>
    </row>
    <row r="50" spans="2:16">
      <c r="B50" s="147"/>
      <c r="C50" s="147"/>
      <c r="F50" s="146"/>
      <c r="G50" s="146"/>
      <c r="J50" s="160"/>
      <c r="M50" s="150"/>
      <c r="P50" s="160"/>
    </row>
    <row r="51" spans="2:16">
      <c r="F51" s="146"/>
      <c r="G51" s="146"/>
      <c r="M51" s="150"/>
      <c r="N51" s="164"/>
    </row>
    <row r="52" spans="2:16">
      <c r="E52" s="150"/>
      <c r="F52" s="146"/>
      <c r="G52" s="146"/>
      <c r="L52" s="150"/>
      <c r="M52" s="150"/>
    </row>
    <row r="55" spans="2:16">
      <c r="E55" s="150"/>
      <c r="F55" s="146"/>
      <c r="G55" s="146"/>
      <c r="L55" s="150"/>
      <c r="M55" s="150"/>
    </row>
  </sheetData>
  <sheetProtection formatCells="0" insertHyperlinks="0" autoFilter="0"/>
  <autoFilter ref="A5:P48">
    <extLst/>
  </autoFilter>
  <mergeCells count="9">
    <mergeCell ref="A2:H2"/>
    <mergeCell ref="J2:P2"/>
    <mergeCell ref="F3:H3"/>
    <mergeCell ref="M3:N3"/>
    <mergeCell ref="A4:D4"/>
    <mergeCell ref="E4:H4"/>
    <mergeCell ref="I4:K4"/>
    <mergeCell ref="L4:N4"/>
    <mergeCell ref="O4:P4"/>
  </mergeCells>
  <phoneticPr fontId="59" type="noConversion"/>
  <printOptions horizontalCentered="1"/>
  <pageMargins left="0.31496062992126" right="0.31496062992126" top="0.59055118110236204" bottom="0.74803149606299202" header="0.31496062992126" footer="0.31496062992126"/>
  <pageSetup paperSize="9" scale="94" firstPageNumber="41" orientation="portrait" useFirstPageNumber="1"/>
  <headerFooter alignWithMargins="0">
    <oddHeader>&amp;L&amp;"方正黑体_GBK,常规"&amp;12附件4</oddHeader>
    <oddFooter>&amp;R&amp;"方正黑体_GBK,常规"&amp;14—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showZeros="0" workbookViewId="0">
      <selection activeCell="V7" sqref="V7"/>
    </sheetView>
  </sheetViews>
  <sheetFormatPr defaultColWidth="9" defaultRowHeight="14.25"/>
  <cols>
    <col min="1" max="1" width="25.5" style="49" customWidth="1"/>
    <col min="2" max="2" width="11.125" style="90" customWidth="1"/>
    <col min="3" max="3" width="13.5" style="91" hidden="1" customWidth="1"/>
    <col min="4" max="4" width="12.5" style="91" customWidth="1"/>
    <col min="5" max="5" width="22.625" style="92" customWidth="1"/>
    <col min="6" max="6" width="10.375" style="92" customWidth="1"/>
    <col min="7" max="7" width="13.125" style="91" hidden="1" customWidth="1"/>
    <col min="8" max="8" width="9.375" style="51" customWidth="1"/>
    <col min="9" max="9" width="11.625" style="93" hidden="1" customWidth="1"/>
    <col min="10" max="10" width="13.5" style="49" hidden="1" customWidth="1"/>
    <col min="11" max="11" width="8.5" style="49" hidden="1" customWidth="1"/>
    <col min="12" max="12" width="8.875" style="49" hidden="1" customWidth="1"/>
    <col min="13" max="13" width="13.125" style="49" hidden="1" customWidth="1"/>
    <col min="14" max="14" width="8.5" style="49" hidden="1" customWidth="1"/>
    <col min="15" max="15" width="12.25" style="50" hidden="1" customWidth="1"/>
    <col min="16" max="16" width="13.5" style="49" hidden="1" customWidth="1"/>
    <col min="17" max="17" width="9" style="49" hidden="1" customWidth="1"/>
    <col min="18" max="23" width="9" style="49"/>
    <col min="24" max="24" width="9.5" style="49" customWidth="1"/>
    <col min="25" max="231" width="9" style="49"/>
    <col min="232" max="232" width="25.5" style="49" customWidth="1"/>
    <col min="233" max="233" width="8.5" style="49" customWidth="1"/>
    <col min="234" max="234" width="9.5" style="49" customWidth="1"/>
    <col min="235" max="235" width="6.75" style="49" customWidth="1"/>
    <col min="236" max="236" width="22.25" style="49" customWidth="1"/>
    <col min="237" max="238" width="9.5" style="49" customWidth="1"/>
    <col min="239" max="239" width="7.375" style="49" customWidth="1"/>
    <col min="240" max="240" width="12.625" style="49" customWidth="1"/>
    <col min="241" max="487" width="9" style="49"/>
    <col min="488" max="488" width="25.5" style="49" customWidth="1"/>
    <col min="489" max="489" width="8.5" style="49" customWidth="1"/>
    <col min="490" max="490" width="9.5" style="49" customWidth="1"/>
    <col min="491" max="491" width="6.75" style="49" customWidth="1"/>
    <col min="492" max="492" width="22.25" style="49" customWidth="1"/>
    <col min="493" max="494" width="9.5" style="49" customWidth="1"/>
    <col min="495" max="495" width="7.375" style="49" customWidth="1"/>
    <col min="496" max="496" width="12.625" style="49" customWidth="1"/>
    <col min="497" max="743" width="9" style="49"/>
    <col min="744" max="744" width="25.5" style="49" customWidth="1"/>
    <col min="745" max="745" width="8.5" style="49" customWidth="1"/>
    <col min="746" max="746" width="9.5" style="49" customWidth="1"/>
    <col min="747" max="747" width="6.75" style="49" customWidth="1"/>
    <col min="748" max="748" width="22.25" style="49" customWidth="1"/>
    <col min="749" max="750" width="9.5" style="49" customWidth="1"/>
    <col min="751" max="751" width="7.375" style="49" customWidth="1"/>
    <col min="752" max="752" width="12.625" style="49" customWidth="1"/>
    <col min="753" max="999" width="9" style="49"/>
    <col min="1000" max="1000" width="25.5" style="49" customWidth="1"/>
    <col min="1001" max="1001" width="8.5" style="49" customWidth="1"/>
    <col min="1002" max="1002" width="9.5" style="49" customWidth="1"/>
    <col min="1003" max="1003" width="6.75" style="49" customWidth="1"/>
    <col min="1004" max="1004" width="22.25" style="49" customWidth="1"/>
    <col min="1005" max="1006" width="9.5" style="49" customWidth="1"/>
    <col min="1007" max="1007" width="7.375" style="49" customWidth="1"/>
    <col min="1008" max="1008" width="12.625" style="49" customWidth="1"/>
    <col min="1009" max="1255" width="9" style="49"/>
    <col min="1256" max="1256" width="25.5" style="49" customWidth="1"/>
    <col min="1257" max="1257" width="8.5" style="49" customWidth="1"/>
    <col min="1258" max="1258" width="9.5" style="49" customWidth="1"/>
    <col min="1259" max="1259" width="6.75" style="49" customWidth="1"/>
    <col min="1260" max="1260" width="22.25" style="49" customWidth="1"/>
    <col min="1261" max="1262" width="9.5" style="49" customWidth="1"/>
    <col min="1263" max="1263" width="7.375" style="49" customWidth="1"/>
    <col min="1264" max="1264" width="12.625" style="49" customWidth="1"/>
    <col min="1265" max="1511" width="9" style="49"/>
    <col min="1512" max="1512" width="25.5" style="49" customWidth="1"/>
    <col min="1513" max="1513" width="8.5" style="49" customWidth="1"/>
    <col min="1514" max="1514" width="9.5" style="49" customWidth="1"/>
    <col min="1515" max="1515" width="6.75" style="49" customWidth="1"/>
    <col min="1516" max="1516" width="22.25" style="49" customWidth="1"/>
    <col min="1517" max="1518" width="9.5" style="49" customWidth="1"/>
    <col min="1519" max="1519" width="7.375" style="49" customWidth="1"/>
    <col min="1520" max="1520" width="12.625" style="49" customWidth="1"/>
    <col min="1521" max="1767" width="9" style="49"/>
    <col min="1768" max="1768" width="25.5" style="49" customWidth="1"/>
    <col min="1769" max="1769" width="8.5" style="49" customWidth="1"/>
    <col min="1770" max="1770" width="9.5" style="49" customWidth="1"/>
    <col min="1771" max="1771" width="6.75" style="49" customWidth="1"/>
    <col min="1772" max="1772" width="22.25" style="49" customWidth="1"/>
    <col min="1773" max="1774" width="9.5" style="49" customWidth="1"/>
    <col min="1775" max="1775" width="7.375" style="49" customWidth="1"/>
    <col min="1776" max="1776" width="12.625" style="49" customWidth="1"/>
    <col min="1777" max="2023" width="9" style="49"/>
    <col min="2024" max="2024" width="25.5" style="49" customWidth="1"/>
    <col min="2025" max="2025" width="8.5" style="49" customWidth="1"/>
    <col min="2026" max="2026" width="9.5" style="49" customWidth="1"/>
    <col min="2027" max="2027" width="6.75" style="49" customWidth="1"/>
    <col min="2028" max="2028" width="22.25" style="49" customWidth="1"/>
    <col min="2029" max="2030" width="9.5" style="49" customWidth="1"/>
    <col min="2031" max="2031" width="7.375" style="49" customWidth="1"/>
    <col min="2032" max="2032" width="12.625" style="49" customWidth="1"/>
    <col min="2033" max="2279" width="9" style="49"/>
    <col min="2280" max="2280" width="25.5" style="49" customWidth="1"/>
    <col min="2281" max="2281" width="8.5" style="49" customWidth="1"/>
    <col min="2282" max="2282" width="9.5" style="49" customWidth="1"/>
    <col min="2283" max="2283" width="6.75" style="49" customWidth="1"/>
    <col min="2284" max="2284" width="22.25" style="49" customWidth="1"/>
    <col min="2285" max="2286" width="9.5" style="49" customWidth="1"/>
    <col min="2287" max="2287" width="7.375" style="49" customWidth="1"/>
    <col min="2288" max="2288" width="12.625" style="49" customWidth="1"/>
    <col min="2289" max="2535" width="9" style="49"/>
    <col min="2536" max="2536" width="25.5" style="49" customWidth="1"/>
    <col min="2537" max="2537" width="8.5" style="49" customWidth="1"/>
    <col min="2538" max="2538" width="9.5" style="49" customWidth="1"/>
    <col min="2539" max="2539" width="6.75" style="49" customWidth="1"/>
    <col min="2540" max="2540" width="22.25" style="49" customWidth="1"/>
    <col min="2541" max="2542" width="9.5" style="49" customWidth="1"/>
    <col min="2543" max="2543" width="7.375" style="49" customWidth="1"/>
    <col min="2544" max="2544" width="12.625" style="49" customWidth="1"/>
    <col min="2545" max="2791" width="9" style="49"/>
    <col min="2792" max="2792" width="25.5" style="49" customWidth="1"/>
    <col min="2793" max="2793" width="8.5" style="49" customWidth="1"/>
    <col min="2794" max="2794" width="9.5" style="49" customWidth="1"/>
    <col min="2795" max="2795" width="6.75" style="49" customWidth="1"/>
    <col min="2796" max="2796" width="22.25" style="49" customWidth="1"/>
    <col min="2797" max="2798" width="9.5" style="49" customWidth="1"/>
    <col min="2799" max="2799" width="7.375" style="49" customWidth="1"/>
    <col min="2800" max="2800" width="12.625" style="49" customWidth="1"/>
    <col min="2801" max="3047" width="9" style="49"/>
    <col min="3048" max="3048" width="25.5" style="49" customWidth="1"/>
    <col min="3049" max="3049" width="8.5" style="49" customWidth="1"/>
    <col min="3050" max="3050" width="9.5" style="49" customWidth="1"/>
    <col min="3051" max="3051" width="6.75" style="49" customWidth="1"/>
    <col min="3052" max="3052" width="22.25" style="49" customWidth="1"/>
    <col min="3053" max="3054" width="9.5" style="49" customWidth="1"/>
    <col min="3055" max="3055" width="7.375" style="49" customWidth="1"/>
    <col min="3056" max="3056" width="12.625" style="49" customWidth="1"/>
    <col min="3057" max="3303" width="9" style="49"/>
    <col min="3304" max="3304" width="25.5" style="49" customWidth="1"/>
    <col min="3305" max="3305" width="8.5" style="49" customWidth="1"/>
    <col min="3306" max="3306" width="9.5" style="49" customWidth="1"/>
    <col min="3307" max="3307" width="6.75" style="49" customWidth="1"/>
    <col min="3308" max="3308" width="22.25" style="49" customWidth="1"/>
    <col min="3309" max="3310" width="9.5" style="49" customWidth="1"/>
    <col min="3311" max="3311" width="7.375" style="49" customWidth="1"/>
    <col min="3312" max="3312" width="12.625" style="49" customWidth="1"/>
    <col min="3313" max="3559" width="9" style="49"/>
    <col min="3560" max="3560" width="25.5" style="49" customWidth="1"/>
    <col min="3561" max="3561" width="8.5" style="49" customWidth="1"/>
    <col min="3562" max="3562" width="9.5" style="49" customWidth="1"/>
    <col min="3563" max="3563" width="6.75" style="49" customWidth="1"/>
    <col min="3564" max="3564" width="22.25" style="49" customWidth="1"/>
    <col min="3565" max="3566" width="9.5" style="49" customWidth="1"/>
    <col min="3567" max="3567" width="7.375" style="49" customWidth="1"/>
    <col min="3568" max="3568" width="12.625" style="49" customWidth="1"/>
    <col min="3569" max="3815" width="9" style="49"/>
    <col min="3816" max="3816" width="25.5" style="49" customWidth="1"/>
    <col min="3817" max="3817" width="8.5" style="49" customWidth="1"/>
    <col min="3818" max="3818" width="9.5" style="49" customWidth="1"/>
    <col min="3819" max="3819" width="6.75" style="49" customWidth="1"/>
    <col min="3820" max="3820" width="22.25" style="49" customWidth="1"/>
    <col min="3821" max="3822" width="9.5" style="49" customWidth="1"/>
    <col min="3823" max="3823" width="7.375" style="49" customWidth="1"/>
    <col min="3824" max="3824" width="12.625" style="49" customWidth="1"/>
    <col min="3825" max="4071" width="9" style="49"/>
    <col min="4072" max="4072" width="25.5" style="49" customWidth="1"/>
    <col min="4073" max="4073" width="8.5" style="49" customWidth="1"/>
    <col min="4074" max="4074" width="9.5" style="49" customWidth="1"/>
    <col min="4075" max="4075" width="6.75" style="49" customWidth="1"/>
    <col min="4076" max="4076" width="22.25" style="49" customWidth="1"/>
    <col min="4077" max="4078" width="9.5" style="49" customWidth="1"/>
    <col min="4079" max="4079" width="7.375" style="49" customWidth="1"/>
    <col min="4080" max="4080" width="12.625" style="49" customWidth="1"/>
    <col min="4081" max="4327" width="9" style="49"/>
    <col min="4328" max="4328" width="25.5" style="49" customWidth="1"/>
    <col min="4329" max="4329" width="8.5" style="49" customWidth="1"/>
    <col min="4330" max="4330" width="9.5" style="49" customWidth="1"/>
    <col min="4331" max="4331" width="6.75" style="49" customWidth="1"/>
    <col min="4332" max="4332" width="22.25" style="49" customWidth="1"/>
    <col min="4333" max="4334" width="9.5" style="49" customWidth="1"/>
    <col min="4335" max="4335" width="7.375" style="49" customWidth="1"/>
    <col min="4336" max="4336" width="12.625" style="49" customWidth="1"/>
    <col min="4337" max="4583" width="9" style="49"/>
    <col min="4584" max="4584" width="25.5" style="49" customWidth="1"/>
    <col min="4585" max="4585" width="8.5" style="49" customWidth="1"/>
    <col min="4586" max="4586" width="9.5" style="49" customWidth="1"/>
    <col min="4587" max="4587" width="6.75" style="49" customWidth="1"/>
    <col min="4588" max="4588" width="22.25" style="49" customWidth="1"/>
    <col min="4589" max="4590" width="9.5" style="49" customWidth="1"/>
    <col min="4591" max="4591" width="7.375" style="49" customWidth="1"/>
    <col min="4592" max="4592" width="12.625" style="49" customWidth="1"/>
    <col min="4593" max="4839" width="9" style="49"/>
    <col min="4840" max="4840" width="25.5" style="49" customWidth="1"/>
    <col min="4841" max="4841" width="8.5" style="49" customWidth="1"/>
    <col min="4842" max="4842" width="9.5" style="49" customWidth="1"/>
    <col min="4843" max="4843" width="6.75" style="49" customWidth="1"/>
    <col min="4844" max="4844" width="22.25" style="49" customWidth="1"/>
    <col min="4845" max="4846" width="9.5" style="49" customWidth="1"/>
    <col min="4847" max="4847" width="7.375" style="49" customWidth="1"/>
    <col min="4848" max="4848" width="12.625" style="49" customWidth="1"/>
    <col min="4849" max="5095" width="9" style="49"/>
    <col min="5096" max="5096" width="25.5" style="49" customWidth="1"/>
    <col min="5097" max="5097" width="8.5" style="49" customWidth="1"/>
    <col min="5098" max="5098" width="9.5" style="49" customWidth="1"/>
    <col min="5099" max="5099" width="6.75" style="49" customWidth="1"/>
    <col min="5100" max="5100" width="22.25" style="49" customWidth="1"/>
    <col min="5101" max="5102" width="9.5" style="49" customWidth="1"/>
    <col min="5103" max="5103" width="7.375" style="49" customWidth="1"/>
    <col min="5104" max="5104" width="12.625" style="49" customWidth="1"/>
    <col min="5105" max="5351" width="9" style="49"/>
    <col min="5352" max="5352" width="25.5" style="49" customWidth="1"/>
    <col min="5353" max="5353" width="8.5" style="49" customWidth="1"/>
    <col min="5354" max="5354" width="9.5" style="49" customWidth="1"/>
    <col min="5355" max="5355" width="6.75" style="49" customWidth="1"/>
    <col min="5356" max="5356" width="22.25" style="49" customWidth="1"/>
    <col min="5357" max="5358" width="9.5" style="49" customWidth="1"/>
    <col min="5359" max="5359" width="7.375" style="49" customWidth="1"/>
    <col min="5360" max="5360" width="12.625" style="49" customWidth="1"/>
    <col min="5361" max="5607" width="9" style="49"/>
    <col min="5608" max="5608" width="25.5" style="49" customWidth="1"/>
    <col min="5609" max="5609" width="8.5" style="49" customWidth="1"/>
    <col min="5610" max="5610" width="9.5" style="49" customWidth="1"/>
    <col min="5611" max="5611" width="6.75" style="49" customWidth="1"/>
    <col min="5612" max="5612" width="22.25" style="49" customWidth="1"/>
    <col min="5613" max="5614" width="9.5" style="49" customWidth="1"/>
    <col min="5615" max="5615" width="7.375" style="49" customWidth="1"/>
    <col min="5616" max="5616" width="12.625" style="49" customWidth="1"/>
    <col min="5617" max="5863" width="9" style="49"/>
    <col min="5864" max="5864" width="25.5" style="49" customWidth="1"/>
    <col min="5865" max="5865" width="8.5" style="49" customWidth="1"/>
    <col min="5866" max="5866" width="9.5" style="49" customWidth="1"/>
    <col min="5867" max="5867" width="6.75" style="49" customWidth="1"/>
    <col min="5868" max="5868" width="22.25" style="49" customWidth="1"/>
    <col min="5869" max="5870" width="9.5" style="49" customWidth="1"/>
    <col min="5871" max="5871" width="7.375" style="49" customWidth="1"/>
    <col min="5872" max="5872" width="12.625" style="49" customWidth="1"/>
    <col min="5873" max="6119" width="9" style="49"/>
    <col min="6120" max="6120" width="25.5" style="49" customWidth="1"/>
    <col min="6121" max="6121" width="8.5" style="49" customWidth="1"/>
    <col min="6122" max="6122" width="9.5" style="49" customWidth="1"/>
    <col min="6123" max="6123" width="6.75" style="49" customWidth="1"/>
    <col min="6124" max="6124" width="22.25" style="49" customWidth="1"/>
    <col min="6125" max="6126" width="9.5" style="49" customWidth="1"/>
    <col min="6127" max="6127" width="7.375" style="49" customWidth="1"/>
    <col min="6128" max="6128" width="12.625" style="49" customWidth="1"/>
    <col min="6129" max="6375" width="9" style="49"/>
    <col min="6376" max="6376" width="25.5" style="49" customWidth="1"/>
    <col min="6377" max="6377" width="8.5" style="49" customWidth="1"/>
    <col min="6378" max="6378" width="9.5" style="49" customWidth="1"/>
    <col min="6379" max="6379" width="6.75" style="49" customWidth="1"/>
    <col min="6380" max="6380" width="22.25" style="49" customWidth="1"/>
    <col min="6381" max="6382" width="9.5" style="49" customWidth="1"/>
    <col min="6383" max="6383" width="7.375" style="49" customWidth="1"/>
    <col min="6384" max="6384" width="12.625" style="49" customWidth="1"/>
    <col min="6385" max="6631" width="9" style="49"/>
    <col min="6632" max="6632" width="25.5" style="49" customWidth="1"/>
    <col min="6633" max="6633" width="8.5" style="49" customWidth="1"/>
    <col min="6634" max="6634" width="9.5" style="49" customWidth="1"/>
    <col min="6635" max="6635" width="6.75" style="49" customWidth="1"/>
    <col min="6636" max="6636" width="22.25" style="49" customWidth="1"/>
    <col min="6637" max="6638" width="9.5" style="49" customWidth="1"/>
    <col min="6639" max="6639" width="7.375" style="49" customWidth="1"/>
    <col min="6640" max="6640" width="12.625" style="49" customWidth="1"/>
    <col min="6641" max="6887" width="9" style="49"/>
    <col min="6888" max="6888" width="25.5" style="49" customWidth="1"/>
    <col min="6889" max="6889" width="8.5" style="49" customWidth="1"/>
    <col min="6890" max="6890" width="9.5" style="49" customWidth="1"/>
    <col min="6891" max="6891" width="6.75" style="49" customWidth="1"/>
    <col min="6892" max="6892" width="22.25" style="49" customWidth="1"/>
    <col min="6893" max="6894" width="9.5" style="49" customWidth="1"/>
    <col min="6895" max="6895" width="7.375" style="49" customWidth="1"/>
    <col min="6896" max="6896" width="12.625" style="49" customWidth="1"/>
    <col min="6897" max="7143" width="9" style="49"/>
    <col min="7144" max="7144" width="25.5" style="49" customWidth="1"/>
    <col min="7145" max="7145" width="8.5" style="49" customWidth="1"/>
    <col min="7146" max="7146" width="9.5" style="49" customWidth="1"/>
    <col min="7147" max="7147" width="6.75" style="49" customWidth="1"/>
    <col min="7148" max="7148" width="22.25" style="49" customWidth="1"/>
    <col min="7149" max="7150" width="9.5" style="49" customWidth="1"/>
    <col min="7151" max="7151" width="7.375" style="49" customWidth="1"/>
    <col min="7152" max="7152" width="12.625" style="49" customWidth="1"/>
    <col min="7153" max="7399" width="9" style="49"/>
    <col min="7400" max="7400" width="25.5" style="49" customWidth="1"/>
    <col min="7401" max="7401" width="8.5" style="49" customWidth="1"/>
    <col min="7402" max="7402" width="9.5" style="49" customWidth="1"/>
    <col min="7403" max="7403" width="6.75" style="49" customWidth="1"/>
    <col min="7404" max="7404" width="22.25" style="49" customWidth="1"/>
    <col min="7405" max="7406" width="9.5" style="49" customWidth="1"/>
    <col min="7407" max="7407" width="7.375" style="49" customWidth="1"/>
    <col min="7408" max="7408" width="12.625" style="49" customWidth="1"/>
    <col min="7409" max="7655" width="9" style="49"/>
    <col min="7656" max="7656" width="25.5" style="49" customWidth="1"/>
    <col min="7657" max="7657" width="8.5" style="49" customWidth="1"/>
    <col min="7658" max="7658" width="9.5" style="49" customWidth="1"/>
    <col min="7659" max="7659" width="6.75" style="49" customWidth="1"/>
    <col min="7660" max="7660" width="22.25" style="49" customWidth="1"/>
    <col min="7661" max="7662" width="9.5" style="49" customWidth="1"/>
    <col min="7663" max="7663" width="7.375" style="49" customWidth="1"/>
    <col min="7664" max="7664" width="12.625" style="49" customWidth="1"/>
    <col min="7665" max="7911" width="9" style="49"/>
    <col min="7912" max="7912" width="25.5" style="49" customWidth="1"/>
    <col min="7913" max="7913" width="8.5" style="49" customWidth="1"/>
    <col min="7914" max="7914" width="9.5" style="49" customWidth="1"/>
    <col min="7915" max="7915" width="6.75" style="49" customWidth="1"/>
    <col min="7916" max="7916" width="22.25" style="49" customWidth="1"/>
    <col min="7917" max="7918" width="9.5" style="49" customWidth="1"/>
    <col min="7919" max="7919" width="7.375" style="49" customWidth="1"/>
    <col min="7920" max="7920" width="12.625" style="49" customWidth="1"/>
    <col min="7921" max="8167" width="9" style="49"/>
    <col min="8168" max="8168" width="25.5" style="49" customWidth="1"/>
    <col min="8169" max="8169" width="8.5" style="49" customWidth="1"/>
    <col min="8170" max="8170" width="9.5" style="49" customWidth="1"/>
    <col min="8171" max="8171" width="6.75" style="49" customWidth="1"/>
    <col min="8172" max="8172" width="22.25" style="49" customWidth="1"/>
    <col min="8173" max="8174" width="9.5" style="49" customWidth="1"/>
    <col min="8175" max="8175" width="7.375" style="49" customWidth="1"/>
    <col min="8176" max="8176" width="12.625" style="49" customWidth="1"/>
    <col min="8177" max="8423" width="9" style="49"/>
    <col min="8424" max="8424" width="25.5" style="49" customWidth="1"/>
    <col min="8425" max="8425" width="8.5" style="49" customWidth="1"/>
    <col min="8426" max="8426" width="9.5" style="49" customWidth="1"/>
    <col min="8427" max="8427" width="6.75" style="49" customWidth="1"/>
    <col min="8428" max="8428" width="22.25" style="49" customWidth="1"/>
    <col min="8429" max="8430" width="9.5" style="49" customWidth="1"/>
    <col min="8431" max="8431" width="7.375" style="49" customWidth="1"/>
    <col min="8432" max="8432" width="12.625" style="49" customWidth="1"/>
    <col min="8433" max="8679" width="9" style="49"/>
    <col min="8680" max="8680" width="25.5" style="49" customWidth="1"/>
    <col min="8681" max="8681" width="8.5" style="49" customWidth="1"/>
    <col min="8682" max="8682" width="9.5" style="49" customWidth="1"/>
    <col min="8683" max="8683" width="6.75" style="49" customWidth="1"/>
    <col min="8684" max="8684" width="22.25" style="49" customWidth="1"/>
    <col min="8685" max="8686" width="9.5" style="49" customWidth="1"/>
    <col min="8687" max="8687" width="7.375" style="49" customWidth="1"/>
    <col min="8688" max="8688" width="12.625" style="49" customWidth="1"/>
    <col min="8689" max="8935" width="9" style="49"/>
    <col min="8936" max="8936" width="25.5" style="49" customWidth="1"/>
    <col min="8937" max="8937" width="8.5" style="49" customWidth="1"/>
    <col min="8938" max="8938" width="9.5" style="49" customWidth="1"/>
    <col min="8939" max="8939" width="6.75" style="49" customWidth="1"/>
    <col min="8940" max="8940" width="22.25" style="49" customWidth="1"/>
    <col min="8941" max="8942" width="9.5" style="49" customWidth="1"/>
    <col min="8943" max="8943" width="7.375" style="49" customWidth="1"/>
    <col min="8944" max="8944" width="12.625" style="49" customWidth="1"/>
    <col min="8945" max="9191" width="9" style="49"/>
    <col min="9192" max="9192" width="25.5" style="49" customWidth="1"/>
    <col min="9193" max="9193" width="8.5" style="49" customWidth="1"/>
    <col min="9194" max="9194" width="9.5" style="49" customWidth="1"/>
    <col min="9195" max="9195" width="6.75" style="49" customWidth="1"/>
    <col min="9196" max="9196" width="22.25" style="49" customWidth="1"/>
    <col min="9197" max="9198" width="9.5" style="49" customWidth="1"/>
    <col min="9199" max="9199" width="7.375" style="49" customWidth="1"/>
    <col min="9200" max="9200" width="12.625" style="49" customWidth="1"/>
    <col min="9201" max="9447" width="9" style="49"/>
    <col min="9448" max="9448" width="25.5" style="49" customWidth="1"/>
    <col min="9449" max="9449" width="8.5" style="49" customWidth="1"/>
    <col min="9450" max="9450" width="9.5" style="49" customWidth="1"/>
    <col min="9451" max="9451" width="6.75" style="49" customWidth="1"/>
    <col min="9452" max="9452" width="22.25" style="49" customWidth="1"/>
    <col min="9453" max="9454" width="9.5" style="49" customWidth="1"/>
    <col min="9455" max="9455" width="7.375" style="49" customWidth="1"/>
    <col min="9456" max="9456" width="12.625" style="49" customWidth="1"/>
    <col min="9457" max="9703" width="9" style="49"/>
    <col min="9704" max="9704" width="25.5" style="49" customWidth="1"/>
    <col min="9705" max="9705" width="8.5" style="49" customWidth="1"/>
    <col min="9706" max="9706" width="9.5" style="49" customWidth="1"/>
    <col min="9707" max="9707" width="6.75" style="49" customWidth="1"/>
    <col min="9708" max="9708" width="22.25" style="49" customWidth="1"/>
    <col min="9709" max="9710" width="9.5" style="49" customWidth="1"/>
    <col min="9711" max="9711" width="7.375" style="49" customWidth="1"/>
    <col min="9712" max="9712" width="12.625" style="49" customWidth="1"/>
    <col min="9713" max="9959" width="9" style="49"/>
    <col min="9960" max="9960" width="25.5" style="49" customWidth="1"/>
    <col min="9961" max="9961" width="8.5" style="49" customWidth="1"/>
    <col min="9962" max="9962" width="9.5" style="49" customWidth="1"/>
    <col min="9963" max="9963" width="6.75" style="49" customWidth="1"/>
    <col min="9964" max="9964" width="22.25" style="49" customWidth="1"/>
    <col min="9965" max="9966" width="9.5" style="49" customWidth="1"/>
    <col min="9967" max="9967" width="7.375" style="49" customWidth="1"/>
    <col min="9968" max="9968" width="12.625" style="49" customWidth="1"/>
    <col min="9969" max="10215" width="9" style="49"/>
    <col min="10216" max="10216" width="25.5" style="49" customWidth="1"/>
    <col min="10217" max="10217" width="8.5" style="49" customWidth="1"/>
    <col min="10218" max="10218" width="9.5" style="49" customWidth="1"/>
    <col min="10219" max="10219" width="6.75" style="49" customWidth="1"/>
    <col min="10220" max="10220" width="22.25" style="49" customWidth="1"/>
    <col min="10221" max="10222" width="9.5" style="49" customWidth="1"/>
    <col min="10223" max="10223" width="7.375" style="49" customWidth="1"/>
    <col min="10224" max="10224" width="12.625" style="49" customWidth="1"/>
    <col min="10225" max="10471" width="9" style="49"/>
    <col min="10472" max="10472" width="25.5" style="49" customWidth="1"/>
    <col min="10473" max="10473" width="8.5" style="49" customWidth="1"/>
    <col min="10474" max="10474" width="9.5" style="49" customWidth="1"/>
    <col min="10475" max="10475" width="6.75" style="49" customWidth="1"/>
    <col min="10476" max="10476" width="22.25" style="49" customWidth="1"/>
    <col min="10477" max="10478" width="9.5" style="49" customWidth="1"/>
    <col min="10479" max="10479" width="7.375" style="49" customWidth="1"/>
    <col min="10480" max="10480" width="12.625" style="49" customWidth="1"/>
    <col min="10481" max="10727" width="9" style="49"/>
    <col min="10728" max="10728" width="25.5" style="49" customWidth="1"/>
    <col min="10729" max="10729" width="8.5" style="49" customWidth="1"/>
    <col min="10730" max="10730" width="9.5" style="49" customWidth="1"/>
    <col min="10731" max="10731" width="6.75" style="49" customWidth="1"/>
    <col min="10732" max="10732" width="22.25" style="49" customWidth="1"/>
    <col min="10733" max="10734" width="9.5" style="49" customWidth="1"/>
    <col min="10735" max="10735" width="7.375" style="49" customWidth="1"/>
    <col min="10736" max="10736" width="12.625" style="49" customWidth="1"/>
    <col min="10737" max="10983" width="9" style="49"/>
    <col min="10984" max="10984" width="25.5" style="49" customWidth="1"/>
    <col min="10985" max="10985" width="8.5" style="49" customWidth="1"/>
    <col min="10986" max="10986" width="9.5" style="49" customWidth="1"/>
    <col min="10987" max="10987" width="6.75" style="49" customWidth="1"/>
    <col min="10988" max="10988" width="22.25" style="49" customWidth="1"/>
    <col min="10989" max="10990" width="9.5" style="49" customWidth="1"/>
    <col min="10991" max="10991" width="7.375" style="49" customWidth="1"/>
    <col min="10992" max="10992" width="12.625" style="49" customWidth="1"/>
    <col min="10993" max="11239" width="9" style="49"/>
    <col min="11240" max="11240" width="25.5" style="49" customWidth="1"/>
    <col min="11241" max="11241" width="8.5" style="49" customWidth="1"/>
    <col min="11242" max="11242" width="9.5" style="49" customWidth="1"/>
    <col min="11243" max="11243" width="6.75" style="49" customWidth="1"/>
    <col min="11244" max="11244" width="22.25" style="49" customWidth="1"/>
    <col min="11245" max="11246" width="9.5" style="49" customWidth="1"/>
    <col min="11247" max="11247" width="7.375" style="49" customWidth="1"/>
    <col min="11248" max="11248" width="12.625" style="49" customWidth="1"/>
    <col min="11249" max="11495" width="9" style="49"/>
    <col min="11496" max="11496" width="25.5" style="49" customWidth="1"/>
    <col min="11497" max="11497" width="8.5" style="49" customWidth="1"/>
    <col min="11498" max="11498" width="9.5" style="49" customWidth="1"/>
    <col min="11499" max="11499" width="6.75" style="49" customWidth="1"/>
    <col min="11500" max="11500" width="22.25" style="49" customWidth="1"/>
    <col min="11501" max="11502" width="9.5" style="49" customWidth="1"/>
    <col min="11503" max="11503" width="7.375" style="49" customWidth="1"/>
    <col min="11504" max="11504" width="12.625" style="49" customWidth="1"/>
    <col min="11505" max="11751" width="9" style="49"/>
    <col min="11752" max="11752" width="25.5" style="49" customWidth="1"/>
    <col min="11753" max="11753" width="8.5" style="49" customWidth="1"/>
    <col min="11754" max="11754" width="9.5" style="49" customWidth="1"/>
    <col min="11755" max="11755" width="6.75" style="49" customWidth="1"/>
    <col min="11756" max="11756" width="22.25" style="49" customWidth="1"/>
    <col min="11757" max="11758" width="9.5" style="49" customWidth="1"/>
    <col min="11759" max="11759" width="7.375" style="49" customWidth="1"/>
    <col min="11760" max="11760" width="12.625" style="49" customWidth="1"/>
    <col min="11761" max="12007" width="9" style="49"/>
    <col min="12008" max="12008" width="25.5" style="49" customWidth="1"/>
    <col min="12009" max="12009" width="8.5" style="49" customWidth="1"/>
    <col min="12010" max="12010" width="9.5" style="49" customWidth="1"/>
    <col min="12011" max="12011" width="6.75" style="49" customWidth="1"/>
    <col min="12012" max="12012" width="22.25" style="49" customWidth="1"/>
    <col min="12013" max="12014" width="9.5" style="49" customWidth="1"/>
    <col min="12015" max="12015" width="7.375" style="49" customWidth="1"/>
    <col min="12016" max="12016" width="12.625" style="49" customWidth="1"/>
    <col min="12017" max="12263" width="9" style="49"/>
    <col min="12264" max="12264" width="25.5" style="49" customWidth="1"/>
    <col min="12265" max="12265" width="8.5" style="49" customWidth="1"/>
    <col min="12266" max="12266" width="9.5" style="49" customWidth="1"/>
    <col min="12267" max="12267" width="6.75" style="49" customWidth="1"/>
    <col min="12268" max="12268" width="22.25" style="49" customWidth="1"/>
    <col min="12269" max="12270" width="9.5" style="49" customWidth="1"/>
    <col min="12271" max="12271" width="7.375" style="49" customWidth="1"/>
    <col min="12272" max="12272" width="12.625" style="49" customWidth="1"/>
    <col min="12273" max="12519" width="9" style="49"/>
    <col min="12520" max="12520" width="25.5" style="49" customWidth="1"/>
    <col min="12521" max="12521" width="8.5" style="49" customWidth="1"/>
    <col min="12522" max="12522" width="9.5" style="49" customWidth="1"/>
    <col min="12523" max="12523" width="6.75" style="49" customWidth="1"/>
    <col min="12524" max="12524" width="22.25" style="49" customWidth="1"/>
    <col min="12525" max="12526" width="9.5" style="49" customWidth="1"/>
    <col min="12527" max="12527" width="7.375" style="49" customWidth="1"/>
    <col min="12528" max="12528" width="12.625" style="49" customWidth="1"/>
    <col min="12529" max="12775" width="9" style="49"/>
    <col min="12776" max="12776" width="25.5" style="49" customWidth="1"/>
    <col min="12777" max="12777" width="8.5" style="49" customWidth="1"/>
    <col min="12778" max="12778" width="9.5" style="49" customWidth="1"/>
    <col min="12779" max="12779" width="6.75" style="49" customWidth="1"/>
    <col min="12780" max="12780" width="22.25" style="49" customWidth="1"/>
    <col min="12781" max="12782" width="9.5" style="49" customWidth="1"/>
    <col min="12783" max="12783" width="7.375" style="49" customWidth="1"/>
    <col min="12784" max="12784" width="12.625" style="49" customWidth="1"/>
    <col min="12785" max="13031" width="9" style="49"/>
    <col min="13032" max="13032" width="25.5" style="49" customWidth="1"/>
    <col min="13033" max="13033" width="8.5" style="49" customWidth="1"/>
    <col min="13034" max="13034" width="9.5" style="49" customWidth="1"/>
    <col min="13035" max="13035" width="6.75" style="49" customWidth="1"/>
    <col min="13036" max="13036" width="22.25" style="49" customWidth="1"/>
    <col min="13037" max="13038" width="9.5" style="49" customWidth="1"/>
    <col min="13039" max="13039" width="7.375" style="49" customWidth="1"/>
    <col min="13040" max="13040" width="12.625" style="49" customWidth="1"/>
    <col min="13041" max="13287" width="9" style="49"/>
    <col min="13288" max="13288" width="25.5" style="49" customWidth="1"/>
    <col min="13289" max="13289" width="8.5" style="49" customWidth="1"/>
    <col min="13290" max="13290" width="9.5" style="49" customWidth="1"/>
    <col min="13291" max="13291" width="6.75" style="49" customWidth="1"/>
    <col min="13292" max="13292" width="22.25" style="49" customWidth="1"/>
    <col min="13293" max="13294" width="9.5" style="49" customWidth="1"/>
    <col min="13295" max="13295" width="7.375" style="49" customWidth="1"/>
    <col min="13296" max="13296" width="12.625" style="49" customWidth="1"/>
    <col min="13297" max="13543" width="9" style="49"/>
    <col min="13544" max="13544" width="25.5" style="49" customWidth="1"/>
    <col min="13545" max="13545" width="8.5" style="49" customWidth="1"/>
    <col min="13546" max="13546" width="9.5" style="49" customWidth="1"/>
    <col min="13547" max="13547" width="6.75" style="49" customWidth="1"/>
    <col min="13548" max="13548" width="22.25" style="49" customWidth="1"/>
    <col min="13549" max="13550" width="9.5" style="49" customWidth="1"/>
    <col min="13551" max="13551" width="7.375" style="49" customWidth="1"/>
    <col min="13552" max="13552" width="12.625" style="49" customWidth="1"/>
    <col min="13553" max="13799" width="9" style="49"/>
    <col min="13800" max="13800" width="25.5" style="49" customWidth="1"/>
    <col min="13801" max="13801" width="8.5" style="49" customWidth="1"/>
    <col min="13802" max="13802" width="9.5" style="49" customWidth="1"/>
    <col min="13803" max="13803" width="6.75" style="49" customWidth="1"/>
    <col min="13804" max="13804" width="22.25" style="49" customWidth="1"/>
    <col min="13805" max="13806" width="9.5" style="49" customWidth="1"/>
    <col min="13807" max="13807" width="7.375" style="49" customWidth="1"/>
    <col min="13808" max="13808" width="12.625" style="49" customWidth="1"/>
    <col min="13809" max="14055" width="9" style="49"/>
    <col min="14056" max="14056" width="25.5" style="49" customWidth="1"/>
    <col min="14057" max="14057" width="8.5" style="49" customWidth="1"/>
    <col min="14058" max="14058" width="9.5" style="49" customWidth="1"/>
    <col min="14059" max="14059" width="6.75" style="49" customWidth="1"/>
    <col min="14060" max="14060" width="22.25" style="49" customWidth="1"/>
    <col min="14061" max="14062" width="9.5" style="49" customWidth="1"/>
    <col min="14063" max="14063" width="7.375" style="49" customWidth="1"/>
    <col min="14064" max="14064" width="12.625" style="49" customWidth="1"/>
    <col min="14065" max="14311" width="9" style="49"/>
    <col min="14312" max="14312" width="25.5" style="49" customWidth="1"/>
    <col min="14313" max="14313" width="8.5" style="49" customWidth="1"/>
    <col min="14314" max="14314" width="9.5" style="49" customWidth="1"/>
    <col min="14315" max="14315" width="6.75" style="49" customWidth="1"/>
    <col min="14316" max="14316" width="22.25" style="49" customWidth="1"/>
    <col min="14317" max="14318" width="9.5" style="49" customWidth="1"/>
    <col min="14319" max="14319" width="7.375" style="49" customWidth="1"/>
    <col min="14320" max="14320" width="12.625" style="49" customWidth="1"/>
    <col min="14321" max="14567" width="9" style="49"/>
    <col min="14568" max="14568" width="25.5" style="49" customWidth="1"/>
    <col min="14569" max="14569" width="8.5" style="49" customWidth="1"/>
    <col min="14570" max="14570" width="9.5" style="49" customWidth="1"/>
    <col min="14571" max="14571" width="6.75" style="49" customWidth="1"/>
    <col min="14572" max="14572" width="22.25" style="49" customWidth="1"/>
    <col min="14573" max="14574" width="9.5" style="49" customWidth="1"/>
    <col min="14575" max="14575" width="7.375" style="49" customWidth="1"/>
    <col min="14576" max="14576" width="12.625" style="49" customWidth="1"/>
    <col min="14577" max="14823" width="9" style="49"/>
    <col min="14824" max="14824" width="25.5" style="49" customWidth="1"/>
    <col min="14825" max="14825" width="8.5" style="49" customWidth="1"/>
    <col min="14826" max="14826" width="9.5" style="49" customWidth="1"/>
    <col min="14827" max="14827" width="6.75" style="49" customWidth="1"/>
    <col min="14828" max="14828" width="22.25" style="49" customWidth="1"/>
    <col min="14829" max="14830" width="9.5" style="49" customWidth="1"/>
    <col min="14831" max="14831" width="7.375" style="49" customWidth="1"/>
    <col min="14832" max="14832" width="12.625" style="49" customWidth="1"/>
    <col min="14833" max="15079" width="9" style="49"/>
    <col min="15080" max="15080" width="25.5" style="49" customWidth="1"/>
    <col min="15081" max="15081" width="8.5" style="49" customWidth="1"/>
    <col min="15082" max="15082" width="9.5" style="49" customWidth="1"/>
    <col min="15083" max="15083" width="6.75" style="49" customWidth="1"/>
    <col min="15084" max="15084" width="22.25" style="49" customWidth="1"/>
    <col min="15085" max="15086" width="9.5" style="49" customWidth="1"/>
    <col min="15087" max="15087" width="7.375" style="49" customWidth="1"/>
    <col min="15088" max="15088" width="12.625" style="49" customWidth="1"/>
    <col min="15089" max="15335" width="9" style="49"/>
    <col min="15336" max="15336" width="25.5" style="49" customWidth="1"/>
    <col min="15337" max="15337" width="8.5" style="49" customWidth="1"/>
    <col min="15338" max="15338" width="9.5" style="49" customWidth="1"/>
    <col min="15339" max="15339" width="6.75" style="49" customWidth="1"/>
    <col min="15340" max="15340" width="22.25" style="49" customWidth="1"/>
    <col min="15341" max="15342" width="9.5" style="49" customWidth="1"/>
    <col min="15343" max="15343" width="7.375" style="49" customWidth="1"/>
    <col min="15344" max="15344" width="12.625" style="49" customWidth="1"/>
    <col min="15345" max="15591" width="9" style="49"/>
    <col min="15592" max="15592" width="25.5" style="49" customWidth="1"/>
    <col min="15593" max="15593" width="8.5" style="49" customWidth="1"/>
    <col min="15594" max="15594" width="9.5" style="49" customWidth="1"/>
    <col min="15595" max="15595" width="6.75" style="49" customWidth="1"/>
    <col min="15596" max="15596" width="22.25" style="49" customWidth="1"/>
    <col min="15597" max="15598" width="9.5" style="49" customWidth="1"/>
    <col min="15599" max="15599" width="7.375" style="49" customWidth="1"/>
    <col min="15600" max="15600" width="12.625" style="49" customWidth="1"/>
    <col min="15601" max="15847" width="9" style="49"/>
    <col min="15848" max="15848" width="25.5" style="49" customWidth="1"/>
    <col min="15849" max="15849" width="8.5" style="49" customWidth="1"/>
    <col min="15850" max="15850" width="9.5" style="49" customWidth="1"/>
    <col min="15851" max="15851" width="6.75" style="49" customWidth="1"/>
    <col min="15852" max="15852" width="22.25" style="49" customWidth="1"/>
    <col min="15853" max="15854" width="9.5" style="49" customWidth="1"/>
    <col min="15855" max="15855" width="7.375" style="49" customWidth="1"/>
    <col min="15856" max="15856" width="12.625" style="49" customWidth="1"/>
    <col min="15857" max="16103" width="9" style="49"/>
    <col min="16104" max="16104" width="25.5" style="49" customWidth="1"/>
    <col min="16105" max="16105" width="8.5" style="49" customWidth="1"/>
    <col min="16106" max="16106" width="9.5" style="49" customWidth="1"/>
    <col min="16107" max="16107" width="6.75" style="49" customWidth="1"/>
    <col min="16108" max="16108" width="22.25" style="49" customWidth="1"/>
    <col min="16109" max="16110" width="9.5" style="49" customWidth="1"/>
    <col min="16111" max="16111" width="7.375" style="49" customWidth="1"/>
    <col min="16112" max="16112" width="12.625" style="49" customWidth="1"/>
    <col min="16113" max="16384" width="9" style="49"/>
  </cols>
  <sheetData>
    <row r="1" spans="1:16" ht="21">
      <c r="A1" s="29" t="s">
        <v>81</v>
      </c>
    </row>
    <row r="2" spans="1:16" ht="24">
      <c r="A2" s="177" t="s">
        <v>82</v>
      </c>
      <c r="B2" s="177"/>
      <c r="C2" s="177"/>
      <c r="D2" s="177"/>
      <c r="E2" s="177"/>
      <c r="F2" s="177"/>
      <c r="G2" s="177"/>
      <c r="H2" s="177"/>
      <c r="I2" s="118"/>
      <c r="J2" s="177" t="s">
        <v>83</v>
      </c>
      <c r="K2" s="177"/>
      <c r="L2" s="177"/>
      <c r="M2" s="177"/>
      <c r="N2" s="177"/>
      <c r="O2" s="177"/>
      <c r="P2" s="177"/>
    </row>
    <row r="3" spans="1:16" s="48" customFormat="1" ht="18.75" customHeight="1">
      <c r="A3" s="53" t="s">
        <v>3</v>
      </c>
      <c r="B3" s="94"/>
      <c r="C3" s="95"/>
      <c r="D3" s="178"/>
      <c r="E3" s="178"/>
      <c r="F3" s="179" t="s">
        <v>4</v>
      </c>
      <c r="G3" s="179"/>
      <c r="H3" s="179"/>
      <c r="I3" s="119"/>
      <c r="J3" s="75" t="s">
        <v>5</v>
      </c>
      <c r="K3" s="180"/>
      <c r="L3" s="180"/>
      <c r="M3" s="179"/>
      <c r="N3" s="179" t="s">
        <v>4</v>
      </c>
      <c r="O3" s="54"/>
      <c r="P3" s="75"/>
    </row>
    <row r="4" spans="1:16" ht="20.25" customHeight="1">
      <c r="A4" s="175" t="s">
        <v>6</v>
      </c>
      <c r="B4" s="175"/>
      <c r="C4" s="175"/>
      <c r="D4" s="175"/>
      <c r="E4" s="175" t="s">
        <v>7</v>
      </c>
      <c r="F4" s="175"/>
      <c r="G4" s="175"/>
      <c r="H4" s="175"/>
      <c r="I4" s="175"/>
      <c r="J4" s="175" t="s">
        <v>6</v>
      </c>
      <c r="K4" s="175"/>
      <c r="L4" s="175"/>
      <c r="M4" s="175" t="s">
        <v>7</v>
      </c>
      <c r="N4" s="175"/>
      <c r="O4" s="175"/>
      <c r="P4" s="176"/>
    </row>
    <row r="5" spans="1:16" ht="21.75" customHeight="1">
      <c r="A5" s="55" t="s">
        <v>8</v>
      </c>
      <c r="B5" s="144" t="s">
        <v>9</v>
      </c>
      <c r="C5" s="97" t="s">
        <v>84</v>
      </c>
      <c r="D5" s="97" t="s">
        <v>11</v>
      </c>
      <c r="E5" s="106" t="s">
        <v>8</v>
      </c>
      <c r="F5" s="144" t="s">
        <v>9</v>
      </c>
      <c r="G5" s="97" t="s">
        <v>10</v>
      </c>
      <c r="H5" s="57" t="s">
        <v>11</v>
      </c>
      <c r="I5" s="120"/>
      <c r="J5" s="56" t="s">
        <v>8</v>
      </c>
      <c r="K5" s="56" t="s">
        <v>12</v>
      </c>
      <c r="L5" s="55" t="s">
        <v>11</v>
      </c>
      <c r="M5" s="56" t="s">
        <v>8</v>
      </c>
      <c r="N5" s="56" t="s">
        <v>12</v>
      </c>
      <c r="O5" s="55" t="s">
        <v>11</v>
      </c>
      <c r="P5" s="56"/>
    </row>
    <row r="6" spans="1:16" ht="18.95" customHeight="1">
      <c r="A6" s="58" t="s">
        <v>13</v>
      </c>
      <c r="B6" s="59">
        <f>B7+B30</f>
        <v>38164.449999999997</v>
      </c>
      <c r="C6" s="59">
        <f>C7+C30</f>
        <v>36235.879999999997</v>
      </c>
      <c r="D6" s="98">
        <f>(B6-C6)/C6</f>
        <v>5.3222662179033799E-2</v>
      </c>
      <c r="E6" s="107" t="s">
        <v>14</v>
      </c>
      <c r="F6" s="156">
        <f>F7+F30</f>
        <v>38164.449999999997</v>
      </c>
      <c r="G6" s="108">
        <f>G7+G30</f>
        <v>36235.879999999997</v>
      </c>
      <c r="H6" s="98">
        <f t="shared" ref="H6:H10" si="0">(F6-G6)/G6</f>
        <v>5.3222662179033597E-2</v>
      </c>
      <c r="I6" s="121"/>
      <c r="J6" s="79" t="s">
        <v>13</v>
      </c>
      <c r="K6" s="122">
        <v>14796.83</v>
      </c>
      <c r="L6" s="58" t="e">
        <v>#REF!</v>
      </c>
      <c r="M6" s="85" t="s">
        <v>14</v>
      </c>
      <c r="N6" s="87">
        <v>14796.83</v>
      </c>
      <c r="O6" s="58" t="e">
        <v>#REF!</v>
      </c>
      <c r="P6" s="79"/>
    </row>
    <row r="7" spans="1:16" ht="18.95" customHeight="1">
      <c r="A7" s="99" t="s">
        <v>17</v>
      </c>
      <c r="B7" s="59">
        <f>B8+B22</f>
        <v>32421.01</v>
      </c>
      <c r="C7" s="59">
        <f>C8+C22</f>
        <v>28852.15</v>
      </c>
      <c r="D7" s="98">
        <f t="shared" ref="D7:D9" si="1">(B7-C7)/C7</f>
        <v>0.123694767980896</v>
      </c>
      <c r="E7" s="109" t="s">
        <v>18</v>
      </c>
      <c r="F7" s="156">
        <f>SUM(F8:F29)</f>
        <v>9680.75</v>
      </c>
      <c r="G7" s="108">
        <f>SUM(G8:G29)</f>
        <v>9943.68</v>
      </c>
      <c r="H7" s="98">
        <f t="shared" si="0"/>
        <v>-2.6441920898500199E-2</v>
      </c>
      <c r="I7" s="123"/>
      <c r="J7" s="79" t="s">
        <v>17</v>
      </c>
      <c r="K7" s="122">
        <v>8910</v>
      </c>
      <c r="L7" s="61" t="e">
        <v>#REF!</v>
      </c>
      <c r="M7" s="85" t="s">
        <v>18</v>
      </c>
      <c r="N7" s="87">
        <v>12024.54</v>
      </c>
      <c r="O7" s="130" t="e">
        <v>#REF!</v>
      </c>
      <c r="P7" s="79"/>
    </row>
    <row r="8" spans="1:16" ht="18.95" customHeight="1">
      <c r="A8" s="63" t="s">
        <v>19</v>
      </c>
      <c r="B8" s="66">
        <f>SUM(B9:B21)</f>
        <v>32421.01</v>
      </c>
      <c r="C8" s="66">
        <f>SUM(C9:C21)</f>
        <v>28852.15</v>
      </c>
      <c r="D8" s="98">
        <f t="shared" si="1"/>
        <v>0.123694767980896</v>
      </c>
      <c r="E8" s="110" t="s">
        <v>20</v>
      </c>
      <c r="F8" s="103">
        <v>1517.11</v>
      </c>
      <c r="G8" s="103">
        <v>1395.03</v>
      </c>
      <c r="H8" s="98">
        <f t="shared" si="0"/>
        <v>8.7510662853128598E-2</v>
      </c>
      <c r="I8" s="124"/>
      <c r="J8" s="83" t="s">
        <v>19</v>
      </c>
      <c r="K8" s="122">
        <v>8910</v>
      </c>
      <c r="L8" s="63">
        <v>-9.5</v>
      </c>
      <c r="M8" s="81" t="s">
        <v>20</v>
      </c>
      <c r="N8" s="87">
        <v>2527.4</v>
      </c>
      <c r="O8" s="131" t="e">
        <v>#REF!</v>
      </c>
      <c r="P8" s="83"/>
    </row>
    <row r="9" spans="1:16" ht="18.95" customHeight="1">
      <c r="A9" s="68" t="s">
        <v>21</v>
      </c>
      <c r="B9" s="101">
        <v>12318.89</v>
      </c>
      <c r="C9" s="64">
        <v>9177.6299999999992</v>
      </c>
      <c r="D9" s="98">
        <f t="shared" si="1"/>
        <v>0.34227354992519898</v>
      </c>
      <c r="E9" s="110" t="s">
        <v>22</v>
      </c>
      <c r="F9" s="103">
        <v>0.67</v>
      </c>
      <c r="G9" s="103"/>
      <c r="H9" s="98"/>
      <c r="I9" s="125"/>
      <c r="J9" s="81" t="s">
        <v>21</v>
      </c>
      <c r="K9" s="122">
        <v>2700</v>
      </c>
      <c r="L9" s="63" t="e">
        <v>#REF!</v>
      </c>
      <c r="M9" s="81" t="s">
        <v>22</v>
      </c>
      <c r="N9" s="87">
        <v>17.940000000000001</v>
      </c>
      <c r="O9" s="131" t="e">
        <v>#REF!</v>
      </c>
      <c r="P9" s="81"/>
    </row>
    <row r="10" spans="1:16" ht="18.95" customHeight="1">
      <c r="A10" s="68" t="s">
        <v>23</v>
      </c>
      <c r="B10" s="101"/>
      <c r="C10" s="64"/>
      <c r="D10" s="60"/>
      <c r="E10" s="110" t="s">
        <v>24</v>
      </c>
      <c r="F10" s="103">
        <v>306.97000000000003</v>
      </c>
      <c r="G10" s="103">
        <v>277.54000000000002</v>
      </c>
      <c r="H10" s="98">
        <f t="shared" si="0"/>
        <v>0.10603876918642401</v>
      </c>
      <c r="I10" s="125"/>
      <c r="J10" s="81" t="s">
        <v>23</v>
      </c>
      <c r="K10" s="122"/>
      <c r="L10" s="63"/>
      <c r="M10" s="81" t="s">
        <v>24</v>
      </c>
      <c r="N10" s="87">
        <v>418.2</v>
      </c>
      <c r="O10" s="131" t="e">
        <v>#REF!</v>
      </c>
      <c r="P10" s="81"/>
    </row>
    <row r="11" spans="1:16" ht="18.95" customHeight="1">
      <c r="A11" s="68" t="s">
        <v>25</v>
      </c>
      <c r="B11" s="101">
        <v>10529.95</v>
      </c>
      <c r="C11" s="64">
        <v>9041.51</v>
      </c>
      <c r="D11" s="98">
        <f>(B11-C11)/C11</f>
        <v>0.16462294461876401</v>
      </c>
      <c r="E11" s="110" t="s">
        <v>26</v>
      </c>
      <c r="F11" s="103"/>
      <c r="G11" s="103"/>
      <c r="H11" s="60"/>
      <c r="I11" s="125"/>
      <c r="J11" s="81" t="s">
        <v>25</v>
      </c>
      <c r="K11" s="122">
        <v>2500</v>
      </c>
      <c r="L11" s="63" t="e">
        <v>#REF!</v>
      </c>
      <c r="M11" s="81" t="s">
        <v>26</v>
      </c>
      <c r="N11" s="87"/>
      <c r="O11" s="131"/>
      <c r="P11" s="81"/>
    </row>
    <row r="12" spans="1:16" ht="18.95" customHeight="1">
      <c r="A12" s="68" t="s">
        <v>27</v>
      </c>
      <c r="B12" s="101">
        <v>3103.89</v>
      </c>
      <c r="C12" s="64">
        <v>5042.42</v>
      </c>
      <c r="D12" s="98">
        <f>(B12-C12)/C12</f>
        <v>-0.384444373931565</v>
      </c>
      <c r="E12" s="110" t="s">
        <v>28</v>
      </c>
      <c r="F12" s="103"/>
      <c r="G12" s="103"/>
      <c r="H12" s="60"/>
      <c r="I12" s="125"/>
      <c r="J12" s="81" t="s">
        <v>27</v>
      </c>
      <c r="K12" s="122">
        <v>1700</v>
      </c>
      <c r="L12" s="63" t="e">
        <v>#REF!</v>
      </c>
      <c r="M12" s="81" t="s">
        <v>28</v>
      </c>
      <c r="N12" s="87"/>
      <c r="O12" s="131"/>
      <c r="P12" s="81"/>
    </row>
    <row r="13" spans="1:16" ht="18.95" customHeight="1">
      <c r="A13" s="68" t="s">
        <v>29</v>
      </c>
      <c r="B13" s="101">
        <v>0</v>
      </c>
      <c r="C13" s="64"/>
      <c r="D13" s="60"/>
      <c r="E13" s="110" t="s">
        <v>30</v>
      </c>
      <c r="F13" s="103">
        <v>199.38</v>
      </c>
      <c r="G13" s="103">
        <v>165.89</v>
      </c>
      <c r="H13" s="98">
        <f t="shared" ref="H13:H19" si="2">(F13-G13)/G13</f>
        <v>0.20188076436192701</v>
      </c>
      <c r="I13" s="125"/>
      <c r="J13" s="81" t="s">
        <v>29</v>
      </c>
      <c r="K13" s="122"/>
      <c r="L13" s="63"/>
      <c r="M13" s="81" t="s">
        <v>30</v>
      </c>
      <c r="N13" s="87">
        <v>298.16000000000003</v>
      </c>
      <c r="O13" s="131" t="e">
        <v>#REF!</v>
      </c>
      <c r="P13" s="81"/>
    </row>
    <row r="14" spans="1:16" ht="18.95" customHeight="1">
      <c r="A14" s="68" t="s">
        <v>31</v>
      </c>
      <c r="B14" s="101"/>
      <c r="C14" s="64"/>
      <c r="D14" s="60"/>
      <c r="E14" s="110" t="s">
        <v>32</v>
      </c>
      <c r="F14" s="103">
        <v>1753.73</v>
      </c>
      <c r="G14" s="103">
        <v>1619.93</v>
      </c>
      <c r="H14" s="98">
        <f t="shared" si="2"/>
        <v>8.2596161562536602E-2</v>
      </c>
      <c r="I14" s="125"/>
      <c r="J14" s="81" t="s">
        <v>31</v>
      </c>
      <c r="K14" s="122"/>
      <c r="L14" s="63">
        <v>0</v>
      </c>
      <c r="M14" s="81" t="s">
        <v>32</v>
      </c>
      <c r="N14" s="87">
        <v>1586.11</v>
      </c>
      <c r="O14" s="131" t="e">
        <v>#REF!</v>
      </c>
      <c r="P14" s="81"/>
    </row>
    <row r="15" spans="1:16" ht="18.95" customHeight="1">
      <c r="A15" s="68" t="s">
        <v>33</v>
      </c>
      <c r="B15" s="101">
        <v>1890.99</v>
      </c>
      <c r="C15" s="64">
        <v>1916.44</v>
      </c>
      <c r="D15" s="98">
        <f>(B15-C15)/C15</f>
        <v>-1.3279831353968799E-2</v>
      </c>
      <c r="E15" s="110" t="s">
        <v>34</v>
      </c>
      <c r="F15" s="103">
        <v>552.70000000000005</v>
      </c>
      <c r="G15" s="103">
        <v>817.44</v>
      </c>
      <c r="H15" s="98">
        <f t="shared" si="2"/>
        <v>-0.32386474848306901</v>
      </c>
      <c r="I15" s="125"/>
      <c r="J15" s="81" t="s">
        <v>33</v>
      </c>
      <c r="K15" s="122">
        <v>10</v>
      </c>
      <c r="L15" s="63" t="e">
        <v>#REF!</v>
      </c>
      <c r="M15" s="81" t="s">
        <v>34</v>
      </c>
      <c r="N15" s="87">
        <v>514.32000000000005</v>
      </c>
      <c r="O15" s="131" t="e">
        <v>#REF!</v>
      </c>
      <c r="P15" s="81"/>
    </row>
    <row r="16" spans="1:16" ht="18.95" customHeight="1">
      <c r="A16" s="68" t="s">
        <v>35</v>
      </c>
      <c r="B16" s="101"/>
      <c r="C16" s="64"/>
      <c r="D16" s="60"/>
      <c r="E16" s="110" t="s">
        <v>36</v>
      </c>
      <c r="F16" s="103">
        <v>188.72</v>
      </c>
      <c r="G16" s="103">
        <v>214.23</v>
      </c>
      <c r="H16" s="98">
        <f t="shared" si="2"/>
        <v>-0.119077626849648</v>
      </c>
      <c r="I16" s="125"/>
      <c r="J16" s="81" t="s">
        <v>35</v>
      </c>
      <c r="K16" s="122"/>
      <c r="L16" s="63"/>
      <c r="M16" s="81" t="s">
        <v>36</v>
      </c>
      <c r="N16" s="87">
        <v>145.55000000000001</v>
      </c>
      <c r="O16" s="131"/>
      <c r="P16" s="81"/>
    </row>
    <row r="17" spans="1:24" ht="18.95" customHeight="1">
      <c r="A17" s="68" t="s">
        <v>37</v>
      </c>
      <c r="B17" s="101">
        <v>4577.29</v>
      </c>
      <c r="C17" s="64">
        <v>3674.15</v>
      </c>
      <c r="D17" s="98">
        <f>(B17-C17)/C17</f>
        <v>0.24580923478899899</v>
      </c>
      <c r="E17" s="110" t="s">
        <v>38</v>
      </c>
      <c r="F17" s="103">
        <v>937.83</v>
      </c>
      <c r="G17" s="103">
        <v>1345</v>
      </c>
      <c r="H17" s="98">
        <f t="shared" si="2"/>
        <v>-0.30272862453531602</v>
      </c>
      <c r="I17" s="125"/>
      <c r="J17" s="81" t="s">
        <v>37</v>
      </c>
      <c r="K17" s="122">
        <v>2000</v>
      </c>
      <c r="L17" s="63">
        <v>9.1999999999999993</v>
      </c>
      <c r="M17" s="81" t="s">
        <v>38</v>
      </c>
      <c r="N17" s="87">
        <v>1593.77</v>
      </c>
      <c r="O17" s="131" t="e">
        <v>#REF!</v>
      </c>
      <c r="P17" s="81"/>
    </row>
    <row r="18" spans="1:24" ht="18.95" customHeight="1">
      <c r="A18" s="68" t="s">
        <v>39</v>
      </c>
      <c r="B18" s="81"/>
      <c r="C18" s="64"/>
      <c r="D18" s="60"/>
      <c r="E18" s="110" t="s">
        <v>40</v>
      </c>
      <c r="F18" s="103">
        <v>2366.58</v>
      </c>
      <c r="G18" s="103">
        <v>2164.81</v>
      </c>
      <c r="H18" s="98">
        <f t="shared" si="2"/>
        <v>9.3204484458220299E-2</v>
      </c>
      <c r="I18" s="125"/>
      <c r="J18" s="49" t="s">
        <v>39</v>
      </c>
      <c r="K18" s="122"/>
      <c r="L18" s="63"/>
      <c r="M18" s="81" t="s">
        <v>40</v>
      </c>
      <c r="N18" s="87">
        <v>2017.52</v>
      </c>
      <c r="O18" s="131" t="e">
        <v>#REF!</v>
      </c>
    </row>
    <row r="19" spans="1:24" ht="18.95" customHeight="1">
      <c r="A19" s="68" t="s">
        <v>41</v>
      </c>
      <c r="B19" s="81"/>
      <c r="C19" s="103"/>
      <c r="D19" s="60"/>
      <c r="E19" s="110" t="s">
        <v>42</v>
      </c>
      <c r="F19" s="103">
        <v>1517.4</v>
      </c>
      <c r="G19" s="103">
        <v>1385.99</v>
      </c>
      <c r="H19" s="98">
        <f t="shared" si="2"/>
        <v>9.4813093889566394E-2</v>
      </c>
      <c r="I19" s="125"/>
      <c r="J19" s="81" t="s">
        <v>41</v>
      </c>
      <c r="K19" s="122"/>
      <c r="L19" s="63">
        <v>0</v>
      </c>
      <c r="M19" s="81" t="s">
        <v>42</v>
      </c>
      <c r="N19" s="87">
        <v>360</v>
      </c>
      <c r="O19" s="131" t="e">
        <v>#REF!</v>
      </c>
      <c r="P19" s="81"/>
    </row>
    <row r="20" spans="1:24" ht="18.95" customHeight="1">
      <c r="A20" s="68" t="s">
        <v>43</v>
      </c>
      <c r="B20" s="81"/>
      <c r="C20" s="103"/>
      <c r="D20" s="60"/>
      <c r="E20" s="110" t="s">
        <v>44</v>
      </c>
      <c r="F20" s="103"/>
      <c r="G20" s="103"/>
      <c r="H20" s="60"/>
      <c r="I20" s="125"/>
      <c r="J20" s="81" t="s">
        <v>43</v>
      </c>
      <c r="K20" s="122"/>
      <c r="L20" s="63">
        <v>0</v>
      </c>
      <c r="M20" s="81" t="s">
        <v>44</v>
      </c>
      <c r="N20" s="87"/>
      <c r="O20" s="131"/>
      <c r="P20" s="81"/>
    </row>
    <row r="21" spans="1:24" ht="18.95" customHeight="1">
      <c r="A21" s="68" t="s">
        <v>45</v>
      </c>
      <c r="B21" s="81"/>
      <c r="C21" s="103"/>
      <c r="D21" s="60"/>
      <c r="E21" s="110" t="s">
        <v>46</v>
      </c>
      <c r="F21" s="103"/>
      <c r="G21" s="103"/>
      <c r="H21" s="60"/>
      <c r="I21" s="125"/>
      <c r="J21" s="81" t="s">
        <v>45</v>
      </c>
      <c r="K21" s="122"/>
      <c r="L21" s="63">
        <v>0</v>
      </c>
      <c r="M21" s="81" t="s">
        <v>46</v>
      </c>
      <c r="N21" s="87"/>
      <c r="O21" s="131"/>
      <c r="P21" s="81"/>
    </row>
    <row r="22" spans="1:24" ht="18.95" customHeight="1">
      <c r="A22" s="63" t="s">
        <v>47</v>
      </c>
      <c r="B22" s="64"/>
      <c r="C22" s="103"/>
      <c r="D22" s="60"/>
      <c r="E22" s="110" t="s">
        <v>48</v>
      </c>
      <c r="F22" s="103"/>
      <c r="G22" s="103"/>
      <c r="H22" s="60"/>
      <c r="I22" s="124"/>
      <c r="J22" s="81" t="s">
        <v>47</v>
      </c>
      <c r="K22" s="122"/>
      <c r="L22" s="63">
        <v>0</v>
      </c>
      <c r="M22" s="81" t="s">
        <v>48</v>
      </c>
      <c r="N22" s="87"/>
      <c r="O22" s="131"/>
      <c r="P22" s="81"/>
    </row>
    <row r="23" spans="1:24" ht="18.95" customHeight="1">
      <c r="A23" s="68" t="s">
        <v>49</v>
      </c>
      <c r="B23" s="66"/>
      <c r="C23" s="104"/>
      <c r="D23" s="60"/>
      <c r="E23" s="110" t="s">
        <v>85</v>
      </c>
      <c r="F23" s="103"/>
      <c r="G23" s="103"/>
      <c r="H23" s="60"/>
      <c r="I23" s="125"/>
      <c r="J23" s="83" t="s">
        <v>49</v>
      </c>
      <c r="K23" s="122"/>
      <c r="L23" s="63">
        <v>-100</v>
      </c>
      <c r="M23" s="81" t="s">
        <v>85</v>
      </c>
      <c r="N23" s="87">
        <v>85.95</v>
      </c>
      <c r="O23" s="131" t="e">
        <v>#REF!</v>
      </c>
      <c r="P23" s="83"/>
    </row>
    <row r="24" spans="1:24" ht="18.95" customHeight="1">
      <c r="A24" s="68" t="s">
        <v>51</v>
      </c>
      <c r="B24" s="66"/>
      <c r="C24" s="104"/>
      <c r="D24" s="60"/>
      <c r="E24" s="110" t="s">
        <v>50</v>
      </c>
      <c r="F24" s="103">
        <v>199.17</v>
      </c>
      <c r="G24" s="103">
        <v>194.16</v>
      </c>
      <c r="H24" s="98">
        <f t="shared" ref="H24:H25" si="3">(F24-G24)/G24</f>
        <v>2.5803461063040701E-2</v>
      </c>
      <c r="I24" s="125"/>
      <c r="J24" s="83" t="s">
        <v>51</v>
      </c>
      <c r="K24" s="122"/>
      <c r="L24" s="63">
        <v>0</v>
      </c>
      <c r="M24" s="81" t="s">
        <v>50</v>
      </c>
      <c r="N24" s="87">
        <v>96.1</v>
      </c>
      <c r="O24" s="131" t="e">
        <v>#REF!</v>
      </c>
      <c r="P24" s="83"/>
    </row>
    <row r="25" spans="1:24" ht="18.95" customHeight="1">
      <c r="A25" s="68" t="s">
        <v>53</v>
      </c>
      <c r="B25" s="66"/>
      <c r="C25" s="104"/>
      <c r="D25" s="60"/>
      <c r="E25" s="110" t="s">
        <v>52</v>
      </c>
      <c r="F25" s="103">
        <v>140.49</v>
      </c>
      <c r="G25" s="103">
        <v>363.66</v>
      </c>
      <c r="H25" s="98">
        <f t="shared" si="3"/>
        <v>-0.61367761095528806</v>
      </c>
      <c r="I25" s="125"/>
      <c r="J25" s="83" t="s">
        <v>53</v>
      </c>
      <c r="K25" s="122"/>
      <c r="L25" s="63">
        <v>0</v>
      </c>
      <c r="M25" s="81" t="s">
        <v>52</v>
      </c>
      <c r="N25" s="87">
        <v>243.52</v>
      </c>
      <c r="O25" s="131"/>
      <c r="P25" s="83"/>
      <c r="X25" s="170"/>
    </row>
    <row r="26" spans="1:24" ht="18.95" customHeight="1">
      <c r="A26" s="105" t="s">
        <v>55</v>
      </c>
      <c r="B26" s="66"/>
      <c r="C26" s="104"/>
      <c r="D26" s="60"/>
      <c r="E26" s="110" t="s">
        <v>54</v>
      </c>
      <c r="F26" s="103"/>
      <c r="G26" s="103"/>
      <c r="H26" s="98"/>
      <c r="I26" s="126"/>
      <c r="J26" s="83" t="s">
        <v>55</v>
      </c>
      <c r="K26" s="122"/>
      <c r="L26" s="63">
        <v>0</v>
      </c>
      <c r="M26" s="81" t="s">
        <v>54</v>
      </c>
      <c r="N26" s="87">
        <v>260</v>
      </c>
      <c r="O26" s="132" t="e">
        <v>#REF!</v>
      </c>
      <c r="P26" s="83"/>
      <c r="X26" s="170"/>
    </row>
    <row r="27" spans="1:24" ht="18.95" customHeight="1">
      <c r="A27" s="105" t="s">
        <v>57</v>
      </c>
      <c r="B27" s="66"/>
      <c r="C27" s="104"/>
      <c r="D27" s="60"/>
      <c r="E27" s="110" t="s">
        <v>56</v>
      </c>
      <c r="F27" s="103"/>
      <c r="G27" s="103"/>
      <c r="H27" s="98"/>
      <c r="I27" s="126"/>
      <c r="J27" s="83" t="s">
        <v>57</v>
      </c>
      <c r="K27" s="122"/>
      <c r="L27" s="63">
        <v>-100</v>
      </c>
      <c r="M27" s="81" t="s">
        <v>56</v>
      </c>
      <c r="N27" s="87">
        <v>1860</v>
      </c>
      <c r="O27" s="132" t="e">
        <v>#REF!</v>
      </c>
      <c r="P27" s="83"/>
      <c r="X27" s="170"/>
    </row>
    <row r="28" spans="1:24" ht="18.95" customHeight="1">
      <c r="A28" s="105" t="s">
        <v>58</v>
      </c>
      <c r="B28" s="66"/>
      <c r="C28" s="104"/>
      <c r="D28" s="60"/>
      <c r="E28" s="112"/>
      <c r="F28" s="167"/>
      <c r="G28" s="103"/>
      <c r="H28" s="60"/>
      <c r="I28" s="126"/>
      <c r="J28" s="83" t="s">
        <v>58</v>
      </c>
      <c r="K28" s="122"/>
      <c r="L28" s="127">
        <v>0</v>
      </c>
      <c r="M28" s="127"/>
      <c r="N28" s="127"/>
      <c r="O28" s="132"/>
      <c r="P28" s="83"/>
      <c r="X28" s="170"/>
    </row>
    <row r="29" spans="1:24" ht="18.95" customHeight="1">
      <c r="A29" s="68" t="s">
        <v>59</v>
      </c>
      <c r="B29" s="66"/>
      <c r="C29" s="104"/>
      <c r="D29" s="60"/>
      <c r="E29" s="110"/>
      <c r="F29" s="167"/>
      <c r="G29" s="103"/>
      <c r="H29" s="60"/>
      <c r="I29" s="125"/>
      <c r="J29" s="83" t="s">
        <v>59</v>
      </c>
      <c r="K29" s="122"/>
      <c r="L29" s="63">
        <v>0</v>
      </c>
      <c r="M29" s="81"/>
      <c r="N29" s="87"/>
      <c r="O29" s="131"/>
      <c r="P29" s="83"/>
      <c r="X29" s="170"/>
    </row>
    <row r="30" spans="1:24" ht="18.95" customHeight="1">
      <c r="A30" s="58" t="s">
        <v>67</v>
      </c>
      <c r="B30" s="59">
        <f>B31+B35+B36+B37+B38</f>
        <v>5743.44</v>
      </c>
      <c r="C30" s="59">
        <f>C31+C35+C36+C37+C38</f>
        <v>7383.73</v>
      </c>
      <c r="D30" s="98">
        <f t="shared" ref="D30:D31" si="4">(B30-C30)/C30</f>
        <v>-0.22214923893479299</v>
      </c>
      <c r="E30" s="107" t="s">
        <v>68</v>
      </c>
      <c r="F30" s="157">
        <f>F31+F33+F34+F35</f>
        <v>28483.7</v>
      </c>
      <c r="G30" s="113">
        <f>G31+G33+G34+G35</f>
        <v>26292.2</v>
      </c>
      <c r="H30" s="98">
        <f t="shared" ref="H30:H35" si="5">(F30-G30)/G30</f>
        <v>8.3351716478651597E-2</v>
      </c>
      <c r="I30" s="121"/>
      <c r="J30" s="79" t="s">
        <v>67</v>
      </c>
      <c r="K30" s="122">
        <v>5886.83</v>
      </c>
      <c r="L30" s="58">
        <v>1.7</v>
      </c>
      <c r="M30" s="88" t="s">
        <v>68</v>
      </c>
      <c r="N30" s="87">
        <v>2772.29</v>
      </c>
      <c r="O30" s="58" t="e">
        <v>#REF!</v>
      </c>
      <c r="P30" s="79"/>
      <c r="X30" s="170"/>
    </row>
    <row r="31" spans="1:24" ht="18.95" customHeight="1">
      <c r="A31" s="65" t="s">
        <v>69</v>
      </c>
      <c r="B31" s="66">
        <f t="shared" ref="B31:C31" si="6">SUM(B32:B34)</f>
        <v>3189.04</v>
      </c>
      <c r="C31" s="66">
        <f t="shared" si="6"/>
        <v>4885.5600000000004</v>
      </c>
      <c r="D31" s="98">
        <f t="shared" si="4"/>
        <v>-0.347251901522036</v>
      </c>
      <c r="E31" s="114" t="s">
        <v>70</v>
      </c>
      <c r="F31" s="168">
        <v>27295.8</v>
      </c>
      <c r="G31" s="115">
        <v>23737.8</v>
      </c>
      <c r="H31" s="98">
        <f t="shared" si="5"/>
        <v>0.14988752116876899</v>
      </c>
      <c r="I31" s="128"/>
      <c r="J31" s="83" t="s">
        <v>69</v>
      </c>
      <c r="K31" s="122">
        <v>3521.4</v>
      </c>
      <c r="L31" s="65">
        <v>-29.5</v>
      </c>
      <c r="M31" s="89" t="s">
        <v>70</v>
      </c>
      <c r="N31" s="87">
        <v>2772.29</v>
      </c>
      <c r="O31" s="131" t="e">
        <v>#REF!</v>
      </c>
      <c r="P31" s="83"/>
      <c r="X31" s="170"/>
    </row>
    <row r="32" spans="1:24" ht="18.95" customHeight="1">
      <c r="A32" s="63" t="s">
        <v>71</v>
      </c>
      <c r="B32" s="64"/>
      <c r="C32" s="103"/>
      <c r="D32" s="60"/>
      <c r="E32" s="110" t="s">
        <v>72</v>
      </c>
      <c r="F32" s="167">
        <v>111.08</v>
      </c>
      <c r="G32" s="103">
        <v>47.8</v>
      </c>
      <c r="H32" s="98">
        <f t="shared" si="5"/>
        <v>1.32384937238494</v>
      </c>
      <c r="I32" s="124"/>
      <c r="J32" s="81" t="s">
        <v>71</v>
      </c>
      <c r="K32" s="122"/>
      <c r="L32" s="63"/>
      <c r="M32" s="81" t="s">
        <v>72</v>
      </c>
      <c r="N32" s="87">
        <v>2772.29</v>
      </c>
      <c r="O32" s="131" t="e">
        <v>#REF!</v>
      </c>
      <c r="P32" s="81"/>
      <c r="X32" s="170"/>
    </row>
    <row r="33" spans="1:16" ht="18.95" customHeight="1">
      <c r="A33" s="63" t="s">
        <v>73</v>
      </c>
      <c r="B33" s="64">
        <v>127.94</v>
      </c>
      <c r="C33" s="64">
        <v>583.41999999999996</v>
      </c>
      <c r="D33" s="98">
        <f t="shared" ref="D33:D34" si="7">(B33-C33)/C33</f>
        <v>-0.78070686640841902</v>
      </c>
      <c r="E33" s="114" t="s">
        <v>86</v>
      </c>
      <c r="F33" s="168"/>
      <c r="G33" s="115"/>
      <c r="H33" s="60"/>
      <c r="I33" s="124"/>
      <c r="J33" s="81" t="s">
        <v>73</v>
      </c>
      <c r="K33" s="122">
        <v>2366.81</v>
      </c>
      <c r="L33" s="65">
        <v>-7.3</v>
      </c>
      <c r="M33" s="89" t="s">
        <v>86</v>
      </c>
      <c r="N33" s="87"/>
      <c r="O33" s="131"/>
      <c r="P33" s="81"/>
    </row>
    <row r="34" spans="1:16" ht="18.95" customHeight="1">
      <c r="A34" s="63" t="s">
        <v>75</v>
      </c>
      <c r="B34" s="64">
        <v>3061.1</v>
      </c>
      <c r="C34" s="64">
        <v>4302.1400000000003</v>
      </c>
      <c r="D34" s="98">
        <f t="shared" si="7"/>
        <v>-0.28847038915516499</v>
      </c>
      <c r="E34" s="114" t="s">
        <v>76</v>
      </c>
      <c r="F34" s="168">
        <v>636.80999999999995</v>
      </c>
      <c r="G34" s="115">
        <v>1536.98</v>
      </c>
      <c r="H34" s="98">
        <f t="shared" si="5"/>
        <v>-0.58567450454787995</v>
      </c>
      <c r="I34" s="124"/>
      <c r="J34" s="81" t="s">
        <v>75</v>
      </c>
      <c r="K34" s="122">
        <v>1154.5899999999999</v>
      </c>
      <c r="L34" s="65">
        <v>-48.4</v>
      </c>
      <c r="M34" s="89" t="s">
        <v>76</v>
      </c>
      <c r="N34" s="87">
        <v>0</v>
      </c>
      <c r="O34" s="131"/>
      <c r="P34" s="81"/>
    </row>
    <row r="35" spans="1:16" ht="18.95" customHeight="1">
      <c r="A35" s="65" t="s">
        <v>77</v>
      </c>
      <c r="B35" s="64"/>
      <c r="C35" s="64"/>
      <c r="D35" s="60"/>
      <c r="E35" s="114" t="s">
        <v>78</v>
      </c>
      <c r="F35" s="168">
        <v>551.09</v>
      </c>
      <c r="G35" s="115">
        <v>1017.42</v>
      </c>
      <c r="H35" s="98">
        <f t="shared" si="5"/>
        <v>-0.45834561931159201</v>
      </c>
      <c r="I35" s="128"/>
      <c r="J35" s="81" t="s">
        <v>77</v>
      </c>
      <c r="K35" s="122"/>
      <c r="L35" s="65">
        <v>0</v>
      </c>
      <c r="M35" s="89" t="s">
        <v>78</v>
      </c>
      <c r="N35" s="87">
        <v>0</v>
      </c>
      <c r="O35" s="131"/>
      <c r="P35" s="81"/>
    </row>
    <row r="36" spans="1:16" ht="18.95" customHeight="1">
      <c r="A36" s="65" t="s">
        <v>79</v>
      </c>
      <c r="B36" s="72">
        <v>1536.98</v>
      </c>
      <c r="C36" s="64">
        <v>2355.88</v>
      </c>
      <c r="D36" s="98">
        <f t="shared" ref="D36:D37" si="8">(B36-C36)/C36</f>
        <v>-0.34759834966127301</v>
      </c>
      <c r="E36" s="114"/>
      <c r="F36" s="169"/>
      <c r="G36" s="117"/>
      <c r="H36" s="60"/>
      <c r="I36" s="128"/>
      <c r="J36" s="81" t="s">
        <v>79</v>
      </c>
      <c r="K36" s="122">
        <v>2188.0300000000002</v>
      </c>
      <c r="L36" s="65">
        <v>115.3</v>
      </c>
      <c r="M36" s="133"/>
      <c r="N36" s="80" t="e">
        <v>#REF!</v>
      </c>
      <c r="O36" s="131"/>
      <c r="P36" s="81"/>
    </row>
    <row r="37" spans="1:16" ht="18.95" customHeight="1">
      <c r="A37" s="67" t="s">
        <v>80</v>
      </c>
      <c r="B37" s="72">
        <v>1017.42</v>
      </c>
      <c r="C37" s="64">
        <v>142.29</v>
      </c>
      <c r="D37" s="98">
        <f t="shared" si="8"/>
        <v>6.1503267973856204</v>
      </c>
      <c r="E37" s="114"/>
      <c r="F37" s="169"/>
      <c r="G37" s="117"/>
      <c r="H37" s="60"/>
      <c r="I37" s="129"/>
      <c r="J37" s="81" t="s">
        <v>80</v>
      </c>
      <c r="K37" s="122">
        <v>177.4</v>
      </c>
      <c r="L37" s="65">
        <v>1348.2</v>
      </c>
      <c r="M37" s="133"/>
      <c r="N37" s="134" t="e">
        <v>#REF!</v>
      </c>
      <c r="O37" s="135"/>
      <c r="P37" s="81"/>
    </row>
    <row r="38" spans="1:16" ht="19.5" customHeight="1">
      <c r="A38" s="65" t="s">
        <v>87</v>
      </c>
      <c r="B38" s="66"/>
      <c r="C38" s="104"/>
      <c r="D38" s="60"/>
      <c r="E38" s="114"/>
      <c r="F38" s="169"/>
      <c r="G38" s="117"/>
      <c r="H38" s="60"/>
      <c r="I38" s="128"/>
      <c r="J38" s="83" t="s">
        <v>87</v>
      </c>
      <c r="K38" s="122">
        <v>0</v>
      </c>
      <c r="L38" s="65"/>
      <c r="M38" s="133"/>
      <c r="N38" s="134" t="e">
        <v>#REF!</v>
      </c>
      <c r="O38" s="131"/>
      <c r="P38" s="83"/>
    </row>
  </sheetData>
  <sheetProtection formatCells="0" insertHyperlinks="0" autoFilter="0"/>
  <autoFilter ref="A5:P38">
    <extLst/>
  </autoFilter>
  <mergeCells count="11">
    <mergeCell ref="A2:H2"/>
    <mergeCell ref="J2:P2"/>
    <mergeCell ref="D3:E3"/>
    <mergeCell ref="F3:H3"/>
    <mergeCell ref="K3:L3"/>
    <mergeCell ref="M3:N3"/>
    <mergeCell ref="A4:D4"/>
    <mergeCell ref="E4:H4"/>
    <mergeCell ref="I4:K4"/>
    <mergeCell ref="L4:N4"/>
    <mergeCell ref="O4:P4"/>
  </mergeCells>
  <phoneticPr fontId="59" type="noConversion"/>
  <printOptions horizontalCentered="1"/>
  <pageMargins left="0.70866141732283505" right="0.511811023622047" top="0.62992125984252001" bottom="0.62992125984252001" header="0.31496062992126" footer="0.31496062992126"/>
  <pageSetup paperSize="9" firstPageNumber="42" orientation="portrait" useFirstPageNumber="1"/>
  <headerFooter alignWithMargins="0">
    <oddHeader>&amp;L&amp;"方正黑体_GBK,常规"&amp;12附件5</oddHeader>
    <oddFooter>&amp;L&amp;"方正黑体_GBK,常规"&amp;14—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showZeros="0" workbookViewId="0">
      <selection activeCell="D21" sqref="D21:D24"/>
    </sheetView>
  </sheetViews>
  <sheetFormatPr defaultColWidth="9" defaultRowHeight="14.25"/>
  <cols>
    <col min="1" max="1" width="25.5" style="49" customWidth="1"/>
    <col min="2" max="2" width="11.25" style="50" customWidth="1"/>
    <col min="3" max="3" width="11.25" style="50" hidden="1" customWidth="1"/>
    <col min="4" max="4" width="9.125" style="165" customWidth="1"/>
    <col min="5" max="5" width="22.25" style="49" customWidth="1"/>
    <col min="6" max="6" width="11.375" style="50" customWidth="1"/>
    <col min="7" max="7" width="11.375" style="49" hidden="1" customWidth="1"/>
    <col min="8" max="8" width="8.75" style="49" customWidth="1"/>
    <col min="9" max="9" width="8.875" style="49" hidden="1" customWidth="1"/>
    <col min="10" max="10" width="25.5" style="49" hidden="1" customWidth="1"/>
    <col min="11" max="11" width="11.25" style="49" hidden="1" customWidth="1"/>
    <col min="12" max="12" width="9.125" style="49" hidden="1" customWidth="1"/>
    <col min="13" max="13" width="22.25" style="49" hidden="1" customWidth="1"/>
    <col min="14" max="14" width="11.375" style="49" hidden="1" customWidth="1"/>
    <col min="15" max="15" width="8.75" style="49" hidden="1" customWidth="1"/>
    <col min="16" max="19" width="9" style="49" hidden="1" customWidth="1"/>
    <col min="20" max="233" width="9" style="49"/>
    <col min="234" max="234" width="25.5" style="49" customWidth="1"/>
    <col min="235" max="235" width="8.5" style="49" customWidth="1"/>
    <col min="236" max="236" width="9.5" style="49" customWidth="1"/>
    <col min="237" max="237" width="6.75" style="49" customWidth="1"/>
    <col min="238" max="238" width="22.25" style="49" customWidth="1"/>
    <col min="239" max="240" width="9.5" style="49" customWidth="1"/>
    <col min="241" max="241" width="7.375" style="49" customWidth="1"/>
    <col min="242" max="242" width="12.625" style="49" customWidth="1"/>
    <col min="243" max="489" width="9" style="49"/>
    <col min="490" max="490" width="25.5" style="49" customWidth="1"/>
    <col min="491" max="491" width="8.5" style="49" customWidth="1"/>
    <col min="492" max="492" width="9.5" style="49" customWidth="1"/>
    <col min="493" max="493" width="6.75" style="49" customWidth="1"/>
    <col min="494" max="494" width="22.25" style="49" customWidth="1"/>
    <col min="495" max="496" width="9.5" style="49" customWidth="1"/>
    <col min="497" max="497" width="7.375" style="49" customWidth="1"/>
    <col min="498" max="498" width="12.625" style="49" customWidth="1"/>
    <col min="499" max="745" width="9" style="49"/>
    <col min="746" max="746" width="25.5" style="49" customWidth="1"/>
    <col min="747" max="747" width="8.5" style="49" customWidth="1"/>
    <col min="748" max="748" width="9.5" style="49" customWidth="1"/>
    <col min="749" max="749" width="6.75" style="49" customWidth="1"/>
    <col min="750" max="750" width="22.25" style="49" customWidth="1"/>
    <col min="751" max="752" width="9.5" style="49" customWidth="1"/>
    <col min="753" max="753" width="7.375" style="49" customWidth="1"/>
    <col min="754" max="754" width="12.625" style="49" customWidth="1"/>
    <col min="755" max="1001" width="9" style="49"/>
    <col min="1002" max="1002" width="25.5" style="49" customWidth="1"/>
    <col min="1003" max="1003" width="8.5" style="49" customWidth="1"/>
    <col min="1004" max="1004" width="9.5" style="49" customWidth="1"/>
    <col min="1005" max="1005" width="6.75" style="49" customWidth="1"/>
    <col min="1006" max="1006" width="22.25" style="49" customWidth="1"/>
    <col min="1007" max="1008" width="9.5" style="49" customWidth="1"/>
    <col min="1009" max="1009" width="7.375" style="49" customWidth="1"/>
    <col min="1010" max="1010" width="12.625" style="49" customWidth="1"/>
    <col min="1011" max="1257" width="9" style="49"/>
    <col min="1258" max="1258" width="25.5" style="49" customWidth="1"/>
    <col min="1259" max="1259" width="8.5" style="49" customWidth="1"/>
    <col min="1260" max="1260" width="9.5" style="49" customWidth="1"/>
    <col min="1261" max="1261" width="6.75" style="49" customWidth="1"/>
    <col min="1262" max="1262" width="22.25" style="49" customWidth="1"/>
    <col min="1263" max="1264" width="9.5" style="49" customWidth="1"/>
    <col min="1265" max="1265" width="7.375" style="49" customWidth="1"/>
    <col min="1266" max="1266" width="12.625" style="49" customWidth="1"/>
    <col min="1267" max="1513" width="9" style="49"/>
    <col min="1514" max="1514" width="25.5" style="49" customWidth="1"/>
    <col min="1515" max="1515" width="8.5" style="49" customWidth="1"/>
    <col min="1516" max="1516" width="9.5" style="49" customWidth="1"/>
    <col min="1517" max="1517" width="6.75" style="49" customWidth="1"/>
    <col min="1518" max="1518" width="22.25" style="49" customWidth="1"/>
    <col min="1519" max="1520" width="9.5" style="49" customWidth="1"/>
    <col min="1521" max="1521" width="7.375" style="49" customWidth="1"/>
    <col min="1522" max="1522" width="12.625" style="49" customWidth="1"/>
    <col min="1523" max="1769" width="9" style="49"/>
    <col min="1770" max="1770" width="25.5" style="49" customWidth="1"/>
    <col min="1771" max="1771" width="8.5" style="49" customWidth="1"/>
    <col min="1772" max="1772" width="9.5" style="49" customWidth="1"/>
    <col min="1773" max="1773" width="6.75" style="49" customWidth="1"/>
    <col min="1774" max="1774" width="22.25" style="49" customWidth="1"/>
    <col min="1775" max="1776" width="9.5" style="49" customWidth="1"/>
    <col min="1777" max="1777" width="7.375" style="49" customWidth="1"/>
    <col min="1778" max="1778" width="12.625" style="49" customWidth="1"/>
    <col min="1779" max="2025" width="9" style="49"/>
    <col min="2026" max="2026" width="25.5" style="49" customWidth="1"/>
    <col min="2027" max="2027" width="8.5" style="49" customWidth="1"/>
    <col min="2028" max="2028" width="9.5" style="49" customWidth="1"/>
    <col min="2029" max="2029" width="6.75" style="49" customWidth="1"/>
    <col min="2030" max="2030" width="22.25" style="49" customWidth="1"/>
    <col min="2031" max="2032" width="9.5" style="49" customWidth="1"/>
    <col min="2033" max="2033" width="7.375" style="49" customWidth="1"/>
    <col min="2034" max="2034" width="12.625" style="49" customWidth="1"/>
    <col min="2035" max="2281" width="9" style="49"/>
    <col min="2282" max="2282" width="25.5" style="49" customWidth="1"/>
    <col min="2283" max="2283" width="8.5" style="49" customWidth="1"/>
    <col min="2284" max="2284" width="9.5" style="49" customWidth="1"/>
    <col min="2285" max="2285" width="6.75" style="49" customWidth="1"/>
    <col min="2286" max="2286" width="22.25" style="49" customWidth="1"/>
    <col min="2287" max="2288" width="9.5" style="49" customWidth="1"/>
    <col min="2289" max="2289" width="7.375" style="49" customWidth="1"/>
    <col min="2290" max="2290" width="12.625" style="49" customWidth="1"/>
    <col min="2291" max="2537" width="9" style="49"/>
    <col min="2538" max="2538" width="25.5" style="49" customWidth="1"/>
    <col min="2539" max="2539" width="8.5" style="49" customWidth="1"/>
    <col min="2540" max="2540" width="9.5" style="49" customWidth="1"/>
    <col min="2541" max="2541" width="6.75" style="49" customWidth="1"/>
    <col min="2542" max="2542" width="22.25" style="49" customWidth="1"/>
    <col min="2543" max="2544" width="9.5" style="49" customWidth="1"/>
    <col min="2545" max="2545" width="7.375" style="49" customWidth="1"/>
    <col min="2546" max="2546" width="12.625" style="49" customWidth="1"/>
    <col min="2547" max="2793" width="9" style="49"/>
    <col min="2794" max="2794" width="25.5" style="49" customWidth="1"/>
    <col min="2795" max="2795" width="8.5" style="49" customWidth="1"/>
    <col min="2796" max="2796" width="9.5" style="49" customWidth="1"/>
    <col min="2797" max="2797" width="6.75" style="49" customWidth="1"/>
    <col min="2798" max="2798" width="22.25" style="49" customWidth="1"/>
    <col min="2799" max="2800" width="9.5" style="49" customWidth="1"/>
    <col min="2801" max="2801" width="7.375" style="49" customWidth="1"/>
    <col min="2802" max="2802" width="12.625" style="49" customWidth="1"/>
    <col min="2803" max="3049" width="9" style="49"/>
    <col min="3050" max="3050" width="25.5" style="49" customWidth="1"/>
    <col min="3051" max="3051" width="8.5" style="49" customWidth="1"/>
    <col min="3052" max="3052" width="9.5" style="49" customWidth="1"/>
    <col min="3053" max="3053" width="6.75" style="49" customWidth="1"/>
    <col min="3054" max="3054" width="22.25" style="49" customWidth="1"/>
    <col min="3055" max="3056" width="9.5" style="49" customWidth="1"/>
    <col min="3057" max="3057" width="7.375" style="49" customWidth="1"/>
    <col min="3058" max="3058" width="12.625" style="49" customWidth="1"/>
    <col min="3059" max="3305" width="9" style="49"/>
    <col min="3306" max="3306" width="25.5" style="49" customWidth="1"/>
    <col min="3307" max="3307" width="8.5" style="49" customWidth="1"/>
    <col min="3308" max="3308" width="9.5" style="49" customWidth="1"/>
    <col min="3309" max="3309" width="6.75" style="49" customWidth="1"/>
    <col min="3310" max="3310" width="22.25" style="49" customWidth="1"/>
    <col min="3311" max="3312" width="9.5" style="49" customWidth="1"/>
    <col min="3313" max="3313" width="7.375" style="49" customWidth="1"/>
    <col min="3314" max="3314" width="12.625" style="49" customWidth="1"/>
    <col min="3315" max="3561" width="9" style="49"/>
    <col min="3562" max="3562" width="25.5" style="49" customWidth="1"/>
    <col min="3563" max="3563" width="8.5" style="49" customWidth="1"/>
    <col min="3564" max="3564" width="9.5" style="49" customWidth="1"/>
    <col min="3565" max="3565" width="6.75" style="49" customWidth="1"/>
    <col min="3566" max="3566" width="22.25" style="49" customWidth="1"/>
    <col min="3567" max="3568" width="9.5" style="49" customWidth="1"/>
    <col min="3569" max="3569" width="7.375" style="49" customWidth="1"/>
    <col min="3570" max="3570" width="12.625" style="49" customWidth="1"/>
    <col min="3571" max="3817" width="9" style="49"/>
    <col min="3818" max="3818" width="25.5" style="49" customWidth="1"/>
    <col min="3819" max="3819" width="8.5" style="49" customWidth="1"/>
    <col min="3820" max="3820" width="9.5" style="49" customWidth="1"/>
    <col min="3821" max="3821" width="6.75" style="49" customWidth="1"/>
    <col min="3822" max="3822" width="22.25" style="49" customWidth="1"/>
    <col min="3823" max="3824" width="9.5" style="49" customWidth="1"/>
    <col min="3825" max="3825" width="7.375" style="49" customWidth="1"/>
    <col min="3826" max="3826" width="12.625" style="49" customWidth="1"/>
    <col min="3827" max="4073" width="9" style="49"/>
    <col min="4074" max="4074" width="25.5" style="49" customWidth="1"/>
    <col min="4075" max="4075" width="8.5" style="49" customWidth="1"/>
    <col min="4076" max="4076" width="9.5" style="49" customWidth="1"/>
    <col min="4077" max="4077" width="6.75" style="49" customWidth="1"/>
    <col min="4078" max="4078" width="22.25" style="49" customWidth="1"/>
    <col min="4079" max="4080" width="9.5" style="49" customWidth="1"/>
    <col min="4081" max="4081" width="7.375" style="49" customWidth="1"/>
    <col min="4082" max="4082" width="12.625" style="49" customWidth="1"/>
    <col min="4083" max="4329" width="9" style="49"/>
    <col min="4330" max="4330" width="25.5" style="49" customWidth="1"/>
    <col min="4331" max="4331" width="8.5" style="49" customWidth="1"/>
    <col min="4332" max="4332" width="9.5" style="49" customWidth="1"/>
    <col min="4333" max="4333" width="6.75" style="49" customWidth="1"/>
    <col min="4334" max="4334" width="22.25" style="49" customWidth="1"/>
    <col min="4335" max="4336" width="9.5" style="49" customWidth="1"/>
    <col min="4337" max="4337" width="7.375" style="49" customWidth="1"/>
    <col min="4338" max="4338" width="12.625" style="49" customWidth="1"/>
    <col min="4339" max="4585" width="9" style="49"/>
    <col min="4586" max="4586" width="25.5" style="49" customWidth="1"/>
    <col min="4587" max="4587" width="8.5" style="49" customWidth="1"/>
    <col min="4588" max="4588" width="9.5" style="49" customWidth="1"/>
    <col min="4589" max="4589" width="6.75" style="49" customWidth="1"/>
    <col min="4590" max="4590" width="22.25" style="49" customWidth="1"/>
    <col min="4591" max="4592" width="9.5" style="49" customWidth="1"/>
    <col min="4593" max="4593" width="7.375" style="49" customWidth="1"/>
    <col min="4594" max="4594" width="12.625" style="49" customWidth="1"/>
    <col min="4595" max="4841" width="9" style="49"/>
    <col min="4842" max="4842" width="25.5" style="49" customWidth="1"/>
    <col min="4843" max="4843" width="8.5" style="49" customWidth="1"/>
    <col min="4844" max="4844" width="9.5" style="49" customWidth="1"/>
    <col min="4845" max="4845" width="6.75" style="49" customWidth="1"/>
    <col min="4846" max="4846" width="22.25" style="49" customWidth="1"/>
    <col min="4847" max="4848" width="9.5" style="49" customWidth="1"/>
    <col min="4849" max="4849" width="7.375" style="49" customWidth="1"/>
    <col min="4850" max="4850" width="12.625" style="49" customWidth="1"/>
    <col min="4851" max="5097" width="9" style="49"/>
    <col min="5098" max="5098" width="25.5" style="49" customWidth="1"/>
    <col min="5099" max="5099" width="8.5" style="49" customWidth="1"/>
    <col min="5100" max="5100" width="9.5" style="49" customWidth="1"/>
    <col min="5101" max="5101" width="6.75" style="49" customWidth="1"/>
    <col min="5102" max="5102" width="22.25" style="49" customWidth="1"/>
    <col min="5103" max="5104" width="9.5" style="49" customWidth="1"/>
    <col min="5105" max="5105" width="7.375" style="49" customWidth="1"/>
    <col min="5106" max="5106" width="12.625" style="49" customWidth="1"/>
    <col min="5107" max="5353" width="9" style="49"/>
    <col min="5354" max="5354" width="25.5" style="49" customWidth="1"/>
    <col min="5355" max="5355" width="8.5" style="49" customWidth="1"/>
    <col min="5356" max="5356" width="9.5" style="49" customWidth="1"/>
    <col min="5357" max="5357" width="6.75" style="49" customWidth="1"/>
    <col min="5358" max="5358" width="22.25" style="49" customWidth="1"/>
    <col min="5359" max="5360" width="9.5" style="49" customWidth="1"/>
    <col min="5361" max="5361" width="7.375" style="49" customWidth="1"/>
    <col min="5362" max="5362" width="12.625" style="49" customWidth="1"/>
    <col min="5363" max="5609" width="9" style="49"/>
    <col min="5610" max="5610" width="25.5" style="49" customWidth="1"/>
    <col min="5611" max="5611" width="8.5" style="49" customWidth="1"/>
    <col min="5612" max="5612" width="9.5" style="49" customWidth="1"/>
    <col min="5613" max="5613" width="6.75" style="49" customWidth="1"/>
    <col min="5614" max="5614" width="22.25" style="49" customWidth="1"/>
    <col min="5615" max="5616" width="9.5" style="49" customWidth="1"/>
    <col min="5617" max="5617" width="7.375" style="49" customWidth="1"/>
    <col min="5618" max="5618" width="12.625" style="49" customWidth="1"/>
    <col min="5619" max="5865" width="9" style="49"/>
    <col min="5866" max="5866" width="25.5" style="49" customWidth="1"/>
    <col min="5867" max="5867" width="8.5" style="49" customWidth="1"/>
    <col min="5868" max="5868" width="9.5" style="49" customWidth="1"/>
    <col min="5869" max="5869" width="6.75" style="49" customWidth="1"/>
    <col min="5870" max="5870" width="22.25" style="49" customWidth="1"/>
    <col min="5871" max="5872" width="9.5" style="49" customWidth="1"/>
    <col min="5873" max="5873" width="7.375" style="49" customWidth="1"/>
    <col min="5874" max="5874" width="12.625" style="49" customWidth="1"/>
    <col min="5875" max="6121" width="9" style="49"/>
    <col min="6122" max="6122" width="25.5" style="49" customWidth="1"/>
    <col min="6123" max="6123" width="8.5" style="49" customWidth="1"/>
    <col min="6124" max="6124" width="9.5" style="49" customWidth="1"/>
    <col min="6125" max="6125" width="6.75" style="49" customWidth="1"/>
    <col min="6126" max="6126" width="22.25" style="49" customWidth="1"/>
    <col min="6127" max="6128" width="9.5" style="49" customWidth="1"/>
    <col min="6129" max="6129" width="7.375" style="49" customWidth="1"/>
    <col min="6130" max="6130" width="12.625" style="49" customWidth="1"/>
    <col min="6131" max="6377" width="9" style="49"/>
    <col min="6378" max="6378" width="25.5" style="49" customWidth="1"/>
    <col min="6379" max="6379" width="8.5" style="49" customWidth="1"/>
    <col min="6380" max="6380" width="9.5" style="49" customWidth="1"/>
    <col min="6381" max="6381" width="6.75" style="49" customWidth="1"/>
    <col min="6382" max="6382" width="22.25" style="49" customWidth="1"/>
    <col min="6383" max="6384" width="9.5" style="49" customWidth="1"/>
    <col min="6385" max="6385" width="7.375" style="49" customWidth="1"/>
    <col min="6386" max="6386" width="12.625" style="49" customWidth="1"/>
    <col min="6387" max="6633" width="9" style="49"/>
    <col min="6634" max="6634" width="25.5" style="49" customWidth="1"/>
    <col min="6635" max="6635" width="8.5" style="49" customWidth="1"/>
    <col min="6636" max="6636" width="9.5" style="49" customWidth="1"/>
    <col min="6637" max="6637" width="6.75" style="49" customWidth="1"/>
    <col min="6638" max="6638" width="22.25" style="49" customWidth="1"/>
    <col min="6639" max="6640" width="9.5" style="49" customWidth="1"/>
    <col min="6641" max="6641" width="7.375" style="49" customWidth="1"/>
    <col min="6642" max="6642" width="12.625" style="49" customWidth="1"/>
    <col min="6643" max="6889" width="9" style="49"/>
    <col min="6890" max="6890" width="25.5" style="49" customWidth="1"/>
    <col min="6891" max="6891" width="8.5" style="49" customWidth="1"/>
    <col min="6892" max="6892" width="9.5" style="49" customWidth="1"/>
    <col min="6893" max="6893" width="6.75" style="49" customWidth="1"/>
    <col min="6894" max="6894" width="22.25" style="49" customWidth="1"/>
    <col min="6895" max="6896" width="9.5" style="49" customWidth="1"/>
    <col min="6897" max="6897" width="7.375" style="49" customWidth="1"/>
    <col min="6898" max="6898" width="12.625" style="49" customWidth="1"/>
    <col min="6899" max="7145" width="9" style="49"/>
    <col min="7146" max="7146" width="25.5" style="49" customWidth="1"/>
    <col min="7147" max="7147" width="8.5" style="49" customWidth="1"/>
    <col min="7148" max="7148" width="9.5" style="49" customWidth="1"/>
    <col min="7149" max="7149" width="6.75" style="49" customWidth="1"/>
    <col min="7150" max="7150" width="22.25" style="49" customWidth="1"/>
    <col min="7151" max="7152" width="9.5" style="49" customWidth="1"/>
    <col min="7153" max="7153" width="7.375" style="49" customWidth="1"/>
    <col min="7154" max="7154" width="12.625" style="49" customWidth="1"/>
    <col min="7155" max="7401" width="9" style="49"/>
    <col min="7402" max="7402" width="25.5" style="49" customWidth="1"/>
    <col min="7403" max="7403" width="8.5" style="49" customWidth="1"/>
    <col min="7404" max="7404" width="9.5" style="49" customWidth="1"/>
    <col min="7405" max="7405" width="6.75" style="49" customWidth="1"/>
    <col min="7406" max="7406" width="22.25" style="49" customWidth="1"/>
    <col min="7407" max="7408" width="9.5" style="49" customWidth="1"/>
    <col min="7409" max="7409" width="7.375" style="49" customWidth="1"/>
    <col min="7410" max="7410" width="12.625" style="49" customWidth="1"/>
    <col min="7411" max="7657" width="9" style="49"/>
    <col min="7658" max="7658" width="25.5" style="49" customWidth="1"/>
    <col min="7659" max="7659" width="8.5" style="49" customWidth="1"/>
    <col min="7660" max="7660" width="9.5" style="49" customWidth="1"/>
    <col min="7661" max="7661" width="6.75" style="49" customWidth="1"/>
    <col min="7662" max="7662" width="22.25" style="49" customWidth="1"/>
    <col min="7663" max="7664" width="9.5" style="49" customWidth="1"/>
    <col min="7665" max="7665" width="7.375" style="49" customWidth="1"/>
    <col min="7666" max="7666" width="12.625" style="49" customWidth="1"/>
    <col min="7667" max="7913" width="9" style="49"/>
    <col min="7914" max="7914" width="25.5" style="49" customWidth="1"/>
    <col min="7915" max="7915" width="8.5" style="49" customWidth="1"/>
    <col min="7916" max="7916" width="9.5" style="49" customWidth="1"/>
    <col min="7917" max="7917" width="6.75" style="49" customWidth="1"/>
    <col min="7918" max="7918" width="22.25" style="49" customWidth="1"/>
    <col min="7919" max="7920" width="9.5" style="49" customWidth="1"/>
    <col min="7921" max="7921" width="7.375" style="49" customWidth="1"/>
    <col min="7922" max="7922" width="12.625" style="49" customWidth="1"/>
    <col min="7923" max="8169" width="9" style="49"/>
    <col min="8170" max="8170" width="25.5" style="49" customWidth="1"/>
    <col min="8171" max="8171" width="8.5" style="49" customWidth="1"/>
    <col min="8172" max="8172" width="9.5" style="49" customWidth="1"/>
    <col min="8173" max="8173" width="6.75" style="49" customWidth="1"/>
    <col min="8174" max="8174" width="22.25" style="49" customWidth="1"/>
    <col min="8175" max="8176" width="9.5" style="49" customWidth="1"/>
    <col min="8177" max="8177" width="7.375" style="49" customWidth="1"/>
    <col min="8178" max="8178" width="12.625" style="49" customWidth="1"/>
    <col min="8179" max="8425" width="9" style="49"/>
    <col min="8426" max="8426" width="25.5" style="49" customWidth="1"/>
    <col min="8427" max="8427" width="8.5" style="49" customWidth="1"/>
    <col min="8428" max="8428" width="9.5" style="49" customWidth="1"/>
    <col min="8429" max="8429" width="6.75" style="49" customWidth="1"/>
    <col min="8430" max="8430" width="22.25" style="49" customWidth="1"/>
    <col min="8431" max="8432" width="9.5" style="49" customWidth="1"/>
    <col min="8433" max="8433" width="7.375" style="49" customWidth="1"/>
    <col min="8434" max="8434" width="12.625" style="49" customWidth="1"/>
    <col min="8435" max="8681" width="9" style="49"/>
    <col min="8682" max="8682" width="25.5" style="49" customWidth="1"/>
    <col min="8683" max="8683" width="8.5" style="49" customWidth="1"/>
    <col min="8684" max="8684" width="9.5" style="49" customWidth="1"/>
    <col min="8685" max="8685" width="6.75" style="49" customWidth="1"/>
    <col min="8686" max="8686" width="22.25" style="49" customWidth="1"/>
    <col min="8687" max="8688" width="9.5" style="49" customWidth="1"/>
    <col min="8689" max="8689" width="7.375" style="49" customWidth="1"/>
    <col min="8690" max="8690" width="12.625" style="49" customWidth="1"/>
    <col min="8691" max="8937" width="9" style="49"/>
    <col min="8938" max="8938" width="25.5" style="49" customWidth="1"/>
    <col min="8939" max="8939" width="8.5" style="49" customWidth="1"/>
    <col min="8940" max="8940" width="9.5" style="49" customWidth="1"/>
    <col min="8941" max="8941" width="6.75" style="49" customWidth="1"/>
    <col min="8942" max="8942" width="22.25" style="49" customWidth="1"/>
    <col min="8943" max="8944" width="9.5" style="49" customWidth="1"/>
    <col min="8945" max="8945" width="7.375" style="49" customWidth="1"/>
    <col min="8946" max="8946" width="12.625" style="49" customWidth="1"/>
    <col min="8947" max="9193" width="9" style="49"/>
    <col min="9194" max="9194" width="25.5" style="49" customWidth="1"/>
    <col min="9195" max="9195" width="8.5" style="49" customWidth="1"/>
    <col min="9196" max="9196" width="9.5" style="49" customWidth="1"/>
    <col min="9197" max="9197" width="6.75" style="49" customWidth="1"/>
    <col min="9198" max="9198" width="22.25" style="49" customWidth="1"/>
    <col min="9199" max="9200" width="9.5" style="49" customWidth="1"/>
    <col min="9201" max="9201" width="7.375" style="49" customWidth="1"/>
    <col min="9202" max="9202" width="12.625" style="49" customWidth="1"/>
    <col min="9203" max="9449" width="9" style="49"/>
    <col min="9450" max="9450" width="25.5" style="49" customWidth="1"/>
    <col min="9451" max="9451" width="8.5" style="49" customWidth="1"/>
    <col min="9452" max="9452" width="9.5" style="49" customWidth="1"/>
    <col min="9453" max="9453" width="6.75" style="49" customWidth="1"/>
    <col min="9454" max="9454" width="22.25" style="49" customWidth="1"/>
    <col min="9455" max="9456" width="9.5" style="49" customWidth="1"/>
    <col min="9457" max="9457" width="7.375" style="49" customWidth="1"/>
    <col min="9458" max="9458" width="12.625" style="49" customWidth="1"/>
    <col min="9459" max="9705" width="9" style="49"/>
    <col min="9706" max="9706" width="25.5" style="49" customWidth="1"/>
    <col min="9707" max="9707" width="8.5" style="49" customWidth="1"/>
    <col min="9708" max="9708" width="9.5" style="49" customWidth="1"/>
    <col min="9709" max="9709" width="6.75" style="49" customWidth="1"/>
    <col min="9710" max="9710" width="22.25" style="49" customWidth="1"/>
    <col min="9711" max="9712" width="9.5" style="49" customWidth="1"/>
    <col min="9713" max="9713" width="7.375" style="49" customWidth="1"/>
    <col min="9714" max="9714" width="12.625" style="49" customWidth="1"/>
    <col min="9715" max="9961" width="9" style="49"/>
    <col min="9962" max="9962" width="25.5" style="49" customWidth="1"/>
    <col min="9963" max="9963" width="8.5" style="49" customWidth="1"/>
    <col min="9964" max="9964" width="9.5" style="49" customWidth="1"/>
    <col min="9965" max="9965" width="6.75" style="49" customWidth="1"/>
    <col min="9966" max="9966" width="22.25" style="49" customWidth="1"/>
    <col min="9967" max="9968" width="9.5" style="49" customWidth="1"/>
    <col min="9969" max="9969" width="7.375" style="49" customWidth="1"/>
    <col min="9970" max="9970" width="12.625" style="49" customWidth="1"/>
    <col min="9971" max="10217" width="9" style="49"/>
    <col min="10218" max="10218" width="25.5" style="49" customWidth="1"/>
    <col min="10219" max="10219" width="8.5" style="49" customWidth="1"/>
    <col min="10220" max="10220" width="9.5" style="49" customWidth="1"/>
    <col min="10221" max="10221" width="6.75" style="49" customWidth="1"/>
    <col min="10222" max="10222" width="22.25" style="49" customWidth="1"/>
    <col min="10223" max="10224" width="9.5" style="49" customWidth="1"/>
    <col min="10225" max="10225" width="7.375" style="49" customWidth="1"/>
    <col min="10226" max="10226" width="12.625" style="49" customWidth="1"/>
    <col min="10227" max="10473" width="9" style="49"/>
    <col min="10474" max="10474" width="25.5" style="49" customWidth="1"/>
    <col min="10475" max="10475" width="8.5" style="49" customWidth="1"/>
    <col min="10476" max="10476" width="9.5" style="49" customWidth="1"/>
    <col min="10477" max="10477" width="6.75" style="49" customWidth="1"/>
    <col min="10478" max="10478" width="22.25" style="49" customWidth="1"/>
    <col min="10479" max="10480" width="9.5" style="49" customWidth="1"/>
    <col min="10481" max="10481" width="7.375" style="49" customWidth="1"/>
    <col min="10482" max="10482" width="12.625" style="49" customWidth="1"/>
    <col min="10483" max="10729" width="9" style="49"/>
    <col min="10730" max="10730" width="25.5" style="49" customWidth="1"/>
    <col min="10731" max="10731" width="8.5" style="49" customWidth="1"/>
    <col min="10732" max="10732" width="9.5" style="49" customWidth="1"/>
    <col min="10733" max="10733" width="6.75" style="49" customWidth="1"/>
    <col min="10734" max="10734" width="22.25" style="49" customWidth="1"/>
    <col min="10735" max="10736" width="9.5" style="49" customWidth="1"/>
    <col min="10737" max="10737" width="7.375" style="49" customWidth="1"/>
    <col min="10738" max="10738" width="12.625" style="49" customWidth="1"/>
    <col min="10739" max="10985" width="9" style="49"/>
    <col min="10986" max="10986" width="25.5" style="49" customWidth="1"/>
    <col min="10987" max="10987" width="8.5" style="49" customWidth="1"/>
    <col min="10988" max="10988" width="9.5" style="49" customWidth="1"/>
    <col min="10989" max="10989" width="6.75" style="49" customWidth="1"/>
    <col min="10990" max="10990" width="22.25" style="49" customWidth="1"/>
    <col min="10991" max="10992" width="9.5" style="49" customWidth="1"/>
    <col min="10993" max="10993" width="7.375" style="49" customWidth="1"/>
    <col min="10994" max="10994" width="12.625" style="49" customWidth="1"/>
    <col min="10995" max="11241" width="9" style="49"/>
    <col min="11242" max="11242" width="25.5" style="49" customWidth="1"/>
    <col min="11243" max="11243" width="8.5" style="49" customWidth="1"/>
    <col min="11244" max="11244" width="9.5" style="49" customWidth="1"/>
    <col min="11245" max="11245" width="6.75" style="49" customWidth="1"/>
    <col min="11246" max="11246" width="22.25" style="49" customWidth="1"/>
    <col min="11247" max="11248" width="9.5" style="49" customWidth="1"/>
    <col min="11249" max="11249" width="7.375" style="49" customWidth="1"/>
    <col min="11250" max="11250" width="12.625" style="49" customWidth="1"/>
    <col min="11251" max="11497" width="9" style="49"/>
    <col min="11498" max="11498" width="25.5" style="49" customWidth="1"/>
    <col min="11499" max="11499" width="8.5" style="49" customWidth="1"/>
    <col min="11500" max="11500" width="9.5" style="49" customWidth="1"/>
    <col min="11501" max="11501" width="6.75" style="49" customWidth="1"/>
    <col min="11502" max="11502" width="22.25" style="49" customWidth="1"/>
    <col min="11503" max="11504" width="9.5" style="49" customWidth="1"/>
    <col min="11505" max="11505" width="7.375" style="49" customWidth="1"/>
    <col min="11506" max="11506" width="12.625" style="49" customWidth="1"/>
    <col min="11507" max="11753" width="9" style="49"/>
    <col min="11754" max="11754" width="25.5" style="49" customWidth="1"/>
    <col min="11755" max="11755" width="8.5" style="49" customWidth="1"/>
    <col min="11756" max="11756" width="9.5" style="49" customWidth="1"/>
    <col min="11757" max="11757" width="6.75" style="49" customWidth="1"/>
    <col min="11758" max="11758" width="22.25" style="49" customWidth="1"/>
    <col min="11759" max="11760" width="9.5" style="49" customWidth="1"/>
    <col min="11761" max="11761" width="7.375" style="49" customWidth="1"/>
    <col min="11762" max="11762" width="12.625" style="49" customWidth="1"/>
    <col min="11763" max="12009" width="9" style="49"/>
    <col min="12010" max="12010" width="25.5" style="49" customWidth="1"/>
    <col min="12011" max="12011" width="8.5" style="49" customWidth="1"/>
    <col min="12012" max="12012" width="9.5" style="49" customWidth="1"/>
    <col min="12013" max="12013" width="6.75" style="49" customWidth="1"/>
    <col min="12014" max="12014" width="22.25" style="49" customWidth="1"/>
    <col min="12015" max="12016" width="9.5" style="49" customWidth="1"/>
    <col min="12017" max="12017" width="7.375" style="49" customWidth="1"/>
    <col min="12018" max="12018" width="12.625" style="49" customWidth="1"/>
    <col min="12019" max="12265" width="9" style="49"/>
    <col min="12266" max="12266" width="25.5" style="49" customWidth="1"/>
    <col min="12267" max="12267" width="8.5" style="49" customWidth="1"/>
    <col min="12268" max="12268" width="9.5" style="49" customWidth="1"/>
    <col min="12269" max="12269" width="6.75" style="49" customWidth="1"/>
    <col min="12270" max="12270" width="22.25" style="49" customWidth="1"/>
    <col min="12271" max="12272" width="9.5" style="49" customWidth="1"/>
    <col min="12273" max="12273" width="7.375" style="49" customWidth="1"/>
    <col min="12274" max="12274" width="12.625" style="49" customWidth="1"/>
    <col min="12275" max="12521" width="9" style="49"/>
    <col min="12522" max="12522" width="25.5" style="49" customWidth="1"/>
    <col min="12523" max="12523" width="8.5" style="49" customWidth="1"/>
    <col min="12524" max="12524" width="9.5" style="49" customWidth="1"/>
    <col min="12525" max="12525" width="6.75" style="49" customWidth="1"/>
    <col min="12526" max="12526" width="22.25" style="49" customWidth="1"/>
    <col min="12527" max="12528" width="9.5" style="49" customWidth="1"/>
    <col min="12529" max="12529" width="7.375" style="49" customWidth="1"/>
    <col min="12530" max="12530" width="12.625" style="49" customWidth="1"/>
    <col min="12531" max="12777" width="9" style="49"/>
    <col min="12778" max="12778" width="25.5" style="49" customWidth="1"/>
    <col min="12779" max="12779" width="8.5" style="49" customWidth="1"/>
    <col min="12780" max="12780" width="9.5" style="49" customWidth="1"/>
    <col min="12781" max="12781" width="6.75" style="49" customWidth="1"/>
    <col min="12782" max="12782" width="22.25" style="49" customWidth="1"/>
    <col min="12783" max="12784" width="9.5" style="49" customWidth="1"/>
    <col min="12785" max="12785" width="7.375" style="49" customWidth="1"/>
    <col min="12786" max="12786" width="12.625" style="49" customWidth="1"/>
    <col min="12787" max="13033" width="9" style="49"/>
    <col min="13034" max="13034" width="25.5" style="49" customWidth="1"/>
    <col min="13035" max="13035" width="8.5" style="49" customWidth="1"/>
    <col min="13036" max="13036" width="9.5" style="49" customWidth="1"/>
    <col min="13037" max="13037" width="6.75" style="49" customWidth="1"/>
    <col min="13038" max="13038" width="22.25" style="49" customWidth="1"/>
    <col min="13039" max="13040" width="9.5" style="49" customWidth="1"/>
    <col min="13041" max="13041" width="7.375" style="49" customWidth="1"/>
    <col min="13042" max="13042" width="12.625" style="49" customWidth="1"/>
    <col min="13043" max="13289" width="9" style="49"/>
    <col min="13290" max="13290" width="25.5" style="49" customWidth="1"/>
    <col min="13291" max="13291" width="8.5" style="49" customWidth="1"/>
    <col min="13292" max="13292" width="9.5" style="49" customWidth="1"/>
    <col min="13293" max="13293" width="6.75" style="49" customWidth="1"/>
    <col min="13294" max="13294" width="22.25" style="49" customWidth="1"/>
    <col min="13295" max="13296" width="9.5" style="49" customWidth="1"/>
    <col min="13297" max="13297" width="7.375" style="49" customWidth="1"/>
    <col min="13298" max="13298" width="12.625" style="49" customWidth="1"/>
    <col min="13299" max="13545" width="9" style="49"/>
    <col min="13546" max="13546" width="25.5" style="49" customWidth="1"/>
    <col min="13547" max="13547" width="8.5" style="49" customWidth="1"/>
    <col min="13548" max="13548" width="9.5" style="49" customWidth="1"/>
    <col min="13549" max="13549" width="6.75" style="49" customWidth="1"/>
    <col min="13550" max="13550" width="22.25" style="49" customWidth="1"/>
    <col min="13551" max="13552" width="9.5" style="49" customWidth="1"/>
    <col min="13553" max="13553" width="7.375" style="49" customWidth="1"/>
    <col min="13554" max="13554" width="12.625" style="49" customWidth="1"/>
    <col min="13555" max="13801" width="9" style="49"/>
    <col min="13802" max="13802" width="25.5" style="49" customWidth="1"/>
    <col min="13803" max="13803" width="8.5" style="49" customWidth="1"/>
    <col min="13804" max="13804" width="9.5" style="49" customWidth="1"/>
    <col min="13805" max="13805" width="6.75" style="49" customWidth="1"/>
    <col min="13806" max="13806" width="22.25" style="49" customWidth="1"/>
    <col min="13807" max="13808" width="9.5" style="49" customWidth="1"/>
    <col min="13809" max="13809" width="7.375" style="49" customWidth="1"/>
    <col min="13810" max="13810" width="12.625" style="49" customWidth="1"/>
    <col min="13811" max="14057" width="9" style="49"/>
    <col min="14058" max="14058" width="25.5" style="49" customWidth="1"/>
    <col min="14059" max="14059" width="8.5" style="49" customWidth="1"/>
    <col min="14060" max="14060" width="9.5" style="49" customWidth="1"/>
    <col min="14061" max="14061" width="6.75" style="49" customWidth="1"/>
    <col min="14062" max="14062" width="22.25" style="49" customWidth="1"/>
    <col min="14063" max="14064" width="9.5" style="49" customWidth="1"/>
    <col min="14065" max="14065" width="7.375" style="49" customWidth="1"/>
    <col min="14066" max="14066" width="12.625" style="49" customWidth="1"/>
    <col min="14067" max="14313" width="9" style="49"/>
    <col min="14314" max="14314" width="25.5" style="49" customWidth="1"/>
    <col min="14315" max="14315" width="8.5" style="49" customWidth="1"/>
    <col min="14316" max="14316" width="9.5" style="49" customWidth="1"/>
    <col min="14317" max="14317" width="6.75" style="49" customWidth="1"/>
    <col min="14318" max="14318" width="22.25" style="49" customWidth="1"/>
    <col min="14319" max="14320" width="9.5" style="49" customWidth="1"/>
    <col min="14321" max="14321" width="7.375" style="49" customWidth="1"/>
    <col min="14322" max="14322" width="12.625" style="49" customWidth="1"/>
    <col min="14323" max="14569" width="9" style="49"/>
    <col min="14570" max="14570" width="25.5" style="49" customWidth="1"/>
    <col min="14571" max="14571" width="8.5" style="49" customWidth="1"/>
    <col min="14572" max="14572" width="9.5" style="49" customWidth="1"/>
    <col min="14573" max="14573" width="6.75" style="49" customWidth="1"/>
    <col min="14574" max="14574" width="22.25" style="49" customWidth="1"/>
    <col min="14575" max="14576" width="9.5" style="49" customWidth="1"/>
    <col min="14577" max="14577" width="7.375" style="49" customWidth="1"/>
    <col min="14578" max="14578" width="12.625" style="49" customWidth="1"/>
    <col min="14579" max="14825" width="9" style="49"/>
    <col min="14826" max="14826" width="25.5" style="49" customWidth="1"/>
    <col min="14827" max="14827" width="8.5" style="49" customWidth="1"/>
    <col min="14828" max="14828" width="9.5" style="49" customWidth="1"/>
    <col min="14829" max="14829" width="6.75" style="49" customWidth="1"/>
    <col min="14830" max="14830" width="22.25" style="49" customWidth="1"/>
    <col min="14831" max="14832" width="9.5" style="49" customWidth="1"/>
    <col min="14833" max="14833" width="7.375" style="49" customWidth="1"/>
    <col min="14834" max="14834" width="12.625" style="49" customWidth="1"/>
    <col min="14835" max="15081" width="9" style="49"/>
    <col min="15082" max="15082" width="25.5" style="49" customWidth="1"/>
    <col min="15083" max="15083" width="8.5" style="49" customWidth="1"/>
    <col min="15084" max="15084" width="9.5" style="49" customWidth="1"/>
    <col min="15085" max="15085" width="6.75" style="49" customWidth="1"/>
    <col min="15086" max="15086" width="22.25" style="49" customWidth="1"/>
    <col min="15087" max="15088" width="9.5" style="49" customWidth="1"/>
    <col min="15089" max="15089" width="7.375" style="49" customWidth="1"/>
    <col min="15090" max="15090" width="12.625" style="49" customWidth="1"/>
    <col min="15091" max="15337" width="9" style="49"/>
    <col min="15338" max="15338" width="25.5" style="49" customWidth="1"/>
    <col min="15339" max="15339" width="8.5" style="49" customWidth="1"/>
    <col min="15340" max="15340" width="9.5" style="49" customWidth="1"/>
    <col min="15341" max="15341" width="6.75" style="49" customWidth="1"/>
    <col min="15342" max="15342" width="22.25" style="49" customWidth="1"/>
    <col min="15343" max="15344" width="9.5" style="49" customWidth="1"/>
    <col min="15345" max="15345" width="7.375" style="49" customWidth="1"/>
    <col min="15346" max="15346" width="12.625" style="49" customWidth="1"/>
    <col min="15347" max="15593" width="9" style="49"/>
    <col min="15594" max="15594" width="25.5" style="49" customWidth="1"/>
    <col min="15595" max="15595" width="8.5" style="49" customWidth="1"/>
    <col min="15596" max="15596" width="9.5" style="49" customWidth="1"/>
    <col min="15597" max="15597" width="6.75" style="49" customWidth="1"/>
    <col min="15598" max="15598" width="22.25" style="49" customWidth="1"/>
    <col min="15599" max="15600" width="9.5" style="49" customWidth="1"/>
    <col min="15601" max="15601" width="7.375" style="49" customWidth="1"/>
    <col min="15602" max="15602" width="12.625" style="49" customWidth="1"/>
    <col min="15603" max="15849" width="9" style="49"/>
    <col min="15850" max="15850" width="25.5" style="49" customWidth="1"/>
    <col min="15851" max="15851" width="8.5" style="49" customWidth="1"/>
    <col min="15852" max="15852" width="9.5" style="49" customWidth="1"/>
    <col min="15853" max="15853" width="6.75" style="49" customWidth="1"/>
    <col min="15854" max="15854" width="22.25" style="49" customWidth="1"/>
    <col min="15855" max="15856" width="9.5" style="49" customWidth="1"/>
    <col min="15857" max="15857" width="7.375" style="49" customWidth="1"/>
    <col min="15858" max="15858" width="12.625" style="49" customWidth="1"/>
    <col min="15859" max="16105" width="9" style="49"/>
    <col min="16106" max="16106" width="25.5" style="49" customWidth="1"/>
    <col min="16107" max="16107" width="8.5" style="49" customWidth="1"/>
    <col min="16108" max="16108" width="9.5" style="49" customWidth="1"/>
    <col min="16109" max="16109" width="6.75" style="49" customWidth="1"/>
    <col min="16110" max="16110" width="22.25" style="49" customWidth="1"/>
    <col min="16111" max="16112" width="9.5" style="49" customWidth="1"/>
    <col min="16113" max="16113" width="7.375" style="49" customWidth="1"/>
    <col min="16114" max="16114" width="12.625" style="49" customWidth="1"/>
    <col min="16115" max="16384" width="9" style="49"/>
  </cols>
  <sheetData>
    <row r="1" spans="1:15" ht="21">
      <c r="A1" s="29" t="s">
        <v>88</v>
      </c>
    </row>
    <row r="2" spans="1:15" ht="24">
      <c r="A2" s="177" t="s">
        <v>89</v>
      </c>
      <c r="B2" s="177"/>
      <c r="C2" s="177"/>
      <c r="D2" s="177"/>
      <c r="E2" s="177"/>
      <c r="F2" s="177"/>
      <c r="G2" s="177"/>
      <c r="H2" s="177"/>
      <c r="I2" s="52"/>
      <c r="J2" s="177" t="s">
        <v>90</v>
      </c>
      <c r="K2" s="177"/>
      <c r="L2" s="177"/>
      <c r="M2" s="177"/>
      <c r="N2" s="177"/>
      <c r="O2" s="177"/>
    </row>
    <row r="3" spans="1:15" s="48" customFormat="1" ht="18.75" customHeight="1">
      <c r="A3" s="53" t="s">
        <v>3</v>
      </c>
      <c r="B3" s="54"/>
      <c r="C3" s="54"/>
      <c r="D3" s="180"/>
      <c r="E3" s="180"/>
      <c r="F3" s="179" t="s">
        <v>4</v>
      </c>
      <c r="G3" s="179"/>
      <c r="H3" s="179"/>
      <c r="I3" s="74"/>
      <c r="J3" s="53" t="s">
        <v>5</v>
      </c>
      <c r="K3" s="75"/>
      <c r="L3" s="180"/>
      <c r="M3" s="180"/>
      <c r="N3" s="179" t="s">
        <v>4</v>
      </c>
      <c r="O3" s="179"/>
    </row>
    <row r="4" spans="1:15" ht="20.25" customHeight="1">
      <c r="A4" s="175" t="s">
        <v>6</v>
      </c>
      <c r="B4" s="175"/>
      <c r="C4" s="175"/>
      <c r="D4" s="175"/>
      <c r="E4" s="175" t="s">
        <v>7</v>
      </c>
      <c r="F4" s="175"/>
      <c r="G4" s="175"/>
      <c r="H4" s="175"/>
      <c r="I4" s="76"/>
      <c r="J4" s="175" t="s">
        <v>6</v>
      </c>
      <c r="K4" s="175"/>
      <c r="L4" s="175"/>
      <c r="M4" s="175" t="s">
        <v>7</v>
      </c>
      <c r="N4" s="175"/>
      <c r="O4" s="175"/>
    </row>
    <row r="5" spans="1:15" ht="28.5" customHeight="1">
      <c r="A5" s="55" t="s">
        <v>8</v>
      </c>
      <c r="B5" s="144" t="s">
        <v>9</v>
      </c>
      <c r="C5" s="56" t="s">
        <v>10</v>
      </c>
      <c r="D5" s="57" t="s">
        <v>11</v>
      </c>
      <c r="E5" s="55" t="s">
        <v>8</v>
      </c>
      <c r="F5" s="144" t="s">
        <v>9</v>
      </c>
      <c r="G5" s="56" t="s">
        <v>10</v>
      </c>
      <c r="H5" s="56" t="s">
        <v>11</v>
      </c>
      <c r="I5" s="77"/>
      <c r="J5" s="55" t="s">
        <v>8</v>
      </c>
      <c r="K5" s="56" t="s">
        <v>12</v>
      </c>
      <c r="L5" s="56" t="s">
        <v>11</v>
      </c>
      <c r="M5" s="55" t="s">
        <v>8</v>
      </c>
      <c r="N5" s="56" t="s">
        <v>12</v>
      </c>
      <c r="O5" s="56" t="s">
        <v>11</v>
      </c>
    </row>
    <row r="6" spans="1:15" ht="18.95" customHeight="1">
      <c r="A6" s="58" t="s">
        <v>13</v>
      </c>
      <c r="B6" s="59">
        <f>SUM(B7+B15)</f>
        <v>442.55</v>
      </c>
      <c r="C6" s="59">
        <f>SUM(C7+C15)</f>
        <v>1114.71</v>
      </c>
      <c r="D6" s="98">
        <f t="shared" ref="D6" si="0">(B6-C6)/C6</f>
        <v>-0.60299091243462433</v>
      </c>
      <c r="E6" s="58" t="s">
        <v>14</v>
      </c>
      <c r="F6" s="71">
        <f>F7+F15</f>
        <v>442.55</v>
      </c>
      <c r="G6" s="71">
        <f>G7+G15</f>
        <v>1114.71</v>
      </c>
      <c r="H6" s="100">
        <f>(F6-G6)/G6</f>
        <v>-0.60299091243462433</v>
      </c>
      <c r="I6" s="78"/>
      <c r="J6" s="58" t="s">
        <v>13</v>
      </c>
      <c r="K6" s="79">
        <f>SUM(K7+K15)</f>
        <v>1156.26</v>
      </c>
      <c r="L6" s="80" t="e">
        <f>(K6/P6-1)*100</f>
        <v>#DIV/0!</v>
      </c>
      <c r="M6" s="58" t="s">
        <v>14</v>
      </c>
      <c r="N6" s="85">
        <f>N7+N15</f>
        <v>1156.26</v>
      </c>
      <c r="O6" s="80" t="e">
        <f>(N6/Q6-1)*100</f>
        <v>#DIV/0!</v>
      </c>
    </row>
    <row r="7" spans="1:15" ht="18.95" customHeight="1">
      <c r="A7" s="61" t="s">
        <v>62</v>
      </c>
      <c r="B7" s="59"/>
      <c r="C7" s="59"/>
      <c r="D7" s="166"/>
      <c r="E7" s="61" t="s">
        <v>63</v>
      </c>
      <c r="F7" s="71">
        <f>SUM(F8:F14)</f>
        <v>431.4</v>
      </c>
      <c r="G7" s="71">
        <f>SUM(G8:G14)</f>
        <v>1051.8400000000001</v>
      </c>
      <c r="H7" s="100">
        <f>(F7-G7)/G7</f>
        <v>-0.5898615759050807</v>
      </c>
      <c r="I7" s="78"/>
      <c r="J7" s="61" t="s">
        <v>62</v>
      </c>
      <c r="K7" s="79"/>
      <c r="L7" s="80"/>
      <c r="M7" s="61" t="s">
        <v>63</v>
      </c>
      <c r="N7" s="85">
        <f>SUM(N8:N14)</f>
        <v>1156.26</v>
      </c>
      <c r="O7" s="80" t="e">
        <f>(N7/Q7-1)*100</f>
        <v>#DIV/0!</v>
      </c>
    </row>
    <row r="8" spans="1:15" ht="18.95" customHeight="1">
      <c r="A8" s="61"/>
      <c r="B8" s="59"/>
      <c r="C8" s="59"/>
      <c r="D8" s="166"/>
      <c r="E8" s="63" t="s">
        <v>30</v>
      </c>
      <c r="F8" s="72"/>
      <c r="G8" s="86"/>
      <c r="H8" s="166"/>
      <c r="I8" s="78"/>
      <c r="J8" s="61"/>
      <c r="K8" s="79"/>
      <c r="L8" s="80"/>
      <c r="M8" s="63" t="s">
        <v>30</v>
      </c>
      <c r="N8" s="86"/>
      <c r="O8" s="87"/>
    </row>
    <row r="9" spans="1:15" ht="18.95" customHeight="1">
      <c r="A9" s="63"/>
      <c r="B9" s="64"/>
      <c r="C9" s="64"/>
      <c r="D9" s="166"/>
      <c r="E9" s="63" t="s">
        <v>32</v>
      </c>
      <c r="F9" s="72"/>
      <c r="G9" s="86"/>
      <c r="H9" s="166"/>
      <c r="I9" s="78"/>
      <c r="J9" s="63"/>
      <c r="K9" s="81"/>
      <c r="L9" s="80"/>
      <c r="M9" s="63" t="s">
        <v>32</v>
      </c>
      <c r="N9" s="86"/>
      <c r="O9" s="87"/>
    </row>
    <row r="10" spans="1:15" ht="18.95" customHeight="1">
      <c r="A10" s="63"/>
      <c r="B10" s="64"/>
      <c r="C10" s="64"/>
      <c r="D10" s="166"/>
      <c r="E10" s="63" t="s">
        <v>38</v>
      </c>
      <c r="F10" s="72">
        <v>386.17</v>
      </c>
      <c r="G10" s="86">
        <v>973.21</v>
      </c>
      <c r="H10" s="100">
        <f t="shared" ref="H10:H12" si="1">(F10-G10)/G10</f>
        <v>-0.60319972051253068</v>
      </c>
      <c r="I10" s="78"/>
      <c r="J10" s="63"/>
      <c r="K10" s="81"/>
      <c r="L10" s="80"/>
      <c r="M10" s="63" t="s">
        <v>38</v>
      </c>
      <c r="N10" s="86">
        <v>895.26</v>
      </c>
      <c r="O10" s="80" t="e">
        <f>(N10/Q10-1)*100</f>
        <v>#DIV/0!</v>
      </c>
    </row>
    <row r="11" spans="1:15" ht="18.95" customHeight="1">
      <c r="A11" s="63"/>
      <c r="B11" s="64"/>
      <c r="C11" s="64"/>
      <c r="D11" s="166"/>
      <c r="E11" s="63" t="s">
        <v>40</v>
      </c>
      <c r="F11" s="72"/>
      <c r="G11" s="86"/>
      <c r="H11" s="166"/>
      <c r="I11" s="78"/>
      <c r="J11" s="63"/>
      <c r="K11" s="81"/>
      <c r="L11" s="80"/>
      <c r="M11" s="63" t="s">
        <v>40</v>
      </c>
      <c r="N11" s="86">
        <v>261</v>
      </c>
      <c r="O11" s="80" t="e">
        <f>(N11/Q11-1)*100</f>
        <v>#DIV/0!</v>
      </c>
    </row>
    <row r="12" spans="1:15" ht="18.95" customHeight="1">
      <c r="A12" s="63"/>
      <c r="B12" s="64"/>
      <c r="C12" s="64"/>
      <c r="D12" s="166"/>
      <c r="E12" s="63" t="s">
        <v>56</v>
      </c>
      <c r="F12" s="72">
        <v>45.23</v>
      </c>
      <c r="G12" s="86">
        <v>78.63</v>
      </c>
      <c r="H12" s="100">
        <f t="shared" si="1"/>
        <v>-0.42477425918860484</v>
      </c>
      <c r="I12" s="78"/>
      <c r="J12" s="63"/>
      <c r="K12" s="81"/>
      <c r="L12" s="80"/>
      <c r="M12" s="63" t="s">
        <v>56</v>
      </c>
      <c r="N12" s="86"/>
      <c r="O12" s="80"/>
    </row>
    <row r="13" spans="1:15" ht="18.95" customHeight="1">
      <c r="A13" s="63"/>
      <c r="B13" s="64"/>
      <c r="C13" s="64"/>
      <c r="D13" s="166"/>
      <c r="E13" s="63" t="s">
        <v>65</v>
      </c>
      <c r="F13" s="72"/>
      <c r="G13" s="86"/>
      <c r="H13" s="166"/>
      <c r="I13" s="82"/>
      <c r="J13" s="63"/>
      <c r="K13" s="81"/>
      <c r="L13" s="80"/>
      <c r="M13" s="63" t="s">
        <v>65</v>
      </c>
      <c r="N13" s="86"/>
      <c r="O13" s="80"/>
    </row>
    <row r="14" spans="1:15" ht="18.95" customHeight="1">
      <c r="A14" s="63"/>
      <c r="B14" s="64"/>
      <c r="C14" s="64"/>
      <c r="D14" s="166"/>
      <c r="E14" s="63" t="s">
        <v>66</v>
      </c>
      <c r="F14" s="72"/>
      <c r="G14" s="86"/>
      <c r="H14" s="166"/>
      <c r="I14" s="82"/>
      <c r="J14" s="63"/>
      <c r="K14" s="81"/>
      <c r="L14" s="80"/>
      <c r="M14" s="63" t="s">
        <v>66</v>
      </c>
      <c r="N14" s="86"/>
      <c r="O14" s="80"/>
    </row>
    <row r="15" spans="1:15" ht="18.95" customHeight="1">
      <c r="A15" s="58" t="s">
        <v>67</v>
      </c>
      <c r="B15" s="59">
        <f>B16+B18+B19</f>
        <v>442.55</v>
      </c>
      <c r="C15" s="59">
        <f>C16+C18+C19</f>
        <v>1114.71</v>
      </c>
      <c r="D15" s="98">
        <f t="shared" ref="D15:D17" si="2">(B15-C15)/C15</f>
        <v>-0.60299091243462433</v>
      </c>
      <c r="E15" s="58" t="s">
        <v>68</v>
      </c>
      <c r="F15" s="71">
        <f>F16+F18+F19+F20</f>
        <v>11.15</v>
      </c>
      <c r="G15" s="71">
        <f>G16+G18+G19+G20</f>
        <v>62.87</v>
      </c>
      <c r="H15" s="166"/>
      <c r="I15" s="78"/>
      <c r="J15" s="58" t="s">
        <v>67</v>
      </c>
      <c r="K15" s="79">
        <f>K16+K18+K19</f>
        <v>1156.26</v>
      </c>
      <c r="L15" s="80" t="e">
        <f>(K15/P15-1)*100</f>
        <v>#DIV/0!</v>
      </c>
      <c r="M15" s="58" t="s">
        <v>68</v>
      </c>
      <c r="N15" s="88">
        <f>N16+N18+N19+N20</f>
        <v>0</v>
      </c>
      <c r="O15" s="87"/>
    </row>
    <row r="16" spans="1:15" ht="18.95" customHeight="1">
      <c r="A16" s="65" t="s">
        <v>69</v>
      </c>
      <c r="B16" s="66">
        <f>B17</f>
        <v>379.68</v>
      </c>
      <c r="C16" s="66">
        <f>C17</f>
        <v>1114.71</v>
      </c>
      <c r="D16" s="100">
        <f t="shared" si="2"/>
        <v>-0.6593912318001991</v>
      </c>
      <c r="E16" s="65" t="s">
        <v>70</v>
      </c>
      <c r="F16" s="72">
        <f>F17</f>
        <v>1.1499999999999999</v>
      </c>
      <c r="G16" s="89"/>
      <c r="H16" s="166"/>
      <c r="I16" s="82"/>
      <c r="J16" s="65" t="s">
        <v>69</v>
      </c>
      <c r="K16" s="83">
        <f>K17</f>
        <v>0</v>
      </c>
      <c r="L16" s="80"/>
      <c r="M16" s="65" t="s">
        <v>70</v>
      </c>
      <c r="N16" s="89">
        <f>N17</f>
        <v>0</v>
      </c>
      <c r="O16" s="80"/>
    </row>
    <row r="17" spans="1:15" ht="18.95" customHeight="1">
      <c r="A17" s="63" t="s">
        <v>75</v>
      </c>
      <c r="B17" s="66">
        <v>379.68</v>
      </c>
      <c r="C17" s="66">
        <v>1114.71</v>
      </c>
      <c r="D17" s="100">
        <f t="shared" si="2"/>
        <v>-0.6593912318001991</v>
      </c>
      <c r="E17" s="63" t="s">
        <v>72</v>
      </c>
      <c r="F17" s="72">
        <v>1.1499999999999999</v>
      </c>
      <c r="G17" s="89"/>
      <c r="H17" s="166"/>
      <c r="I17" s="82"/>
      <c r="J17" s="63" t="s">
        <v>75</v>
      </c>
      <c r="K17" s="83"/>
      <c r="L17" s="80"/>
      <c r="M17" s="63" t="s">
        <v>72</v>
      </c>
      <c r="N17" s="89"/>
      <c r="O17" s="80"/>
    </row>
    <row r="18" spans="1:15" ht="18.95" customHeight="1">
      <c r="A18" s="65" t="s">
        <v>77</v>
      </c>
      <c r="B18" s="66"/>
      <c r="C18" s="66"/>
      <c r="D18" s="166"/>
      <c r="E18" s="65" t="s">
        <v>74</v>
      </c>
      <c r="F18" s="72"/>
      <c r="G18" s="89"/>
      <c r="H18" s="166"/>
      <c r="I18" s="82"/>
      <c r="J18" s="65" t="s">
        <v>77</v>
      </c>
      <c r="K18" s="83"/>
      <c r="L18" s="80"/>
      <c r="M18" s="65" t="s">
        <v>74</v>
      </c>
      <c r="N18" s="89"/>
      <c r="O18" s="80"/>
    </row>
    <row r="19" spans="1:15" ht="18.95" customHeight="1">
      <c r="A19" s="67" t="s">
        <v>80</v>
      </c>
      <c r="B19" s="66">
        <v>62.87</v>
      </c>
      <c r="C19" s="66"/>
      <c r="D19" s="166"/>
      <c r="E19" s="65" t="s">
        <v>91</v>
      </c>
      <c r="F19" s="72">
        <f>'[5]2019年渝北区基金预算'!D18</f>
        <v>0</v>
      </c>
      <c r="G19" s="89"/>
      <c r="H19" s="166"/>
      <c r="I19" s="82"/>
      <c r="J19" s="67" t="s">
        <v>80</v>
      </c>
      <c r="K19" s="83">
        <v>1156.26</v>
      </c>
      <c r="L19" s="80" t="e">
        <f>(K19/P19-1)*100</f>
        <v>#DIV/0!</v>
      </c>
      <c r="M19" s="65" t="s">
        <v>91</v>
      </c>
      <c r="N19" s="89"/>
      <c r="O19" s="80"/>
    </row>
    <row r="20" spans="1:15" ht="18.95" customHeight="1">
      <c r="A20" s="68"/>
      <c r="B20" s="69"/>
      <c r="C20" s="69"/>
      <c r="D20" s="166"/>
      <c r="E20" s="65" t="s">
        <v>78</v>
      </c>
      <c r="F20" s="72">
        <v>10</v>
      </c>
      <c r="G20" s="89">
        <v>62.87</v>
      </c>
      <c r="H20" s="100">
        <f t="shared" ref="H20" si="3">(F20-G20)/G20</f>
        <v>-0.84094162557658658</v>
      </c>
      <c r="I20" s="82"/>
      <c r="J20" s="68"/>
      <c r="K20" s="84"/>
      <c r="L20" s="80"/>
      <c r="M20" s="65" t="s">
        <v>78</v>
      </c>
      <c r="N20" s="89"/>
      <c r="O20" s="80"/>
    </row>
    <row r="21" spans="1:15" ht="33" customHeight="1">
      <c r="A21" s="70"/>
    </row>
  </sheetData>
  <sheetProtection formatCells="0" insertHyperlinks="0" autoFilter="0"/>
  <autoFilter ref="A5:O20">
    <extLst/>
  </autoFilter>
  <mergeCells count="10">
    <mergeCell ref="A4:D4"/>
    <mergeCell ref="E4:H4"/>
    <mergeCell ref="J4:L4"/>
    <mergeCell ref="M4:O4"/>
    <mergeCell ref="A2:H2"/>
    <mergeCell ref="J2:O2"/>
    <mergeCell ref="D3:E3"/>
    <mergeCell ref="F3:H3"/>
    <mergeCell ref="L3:M3"/>
    <mergeCell ref="N3:O3"/>
  </mergeCells>
  <phoneticPr fontId="59" type="noConversion"/>
  <printOptions horizontalCentered="1"/>
  <pageMargins left="0.70866141732283505" right="0.511811023622047" top="0.62992125984252001" bottom="0.62992125984252001" header="0.31496062992126" footer="0.31496062992126"/>
  <pageSetup paperSize="9" firstPageNumber="43" orientation="portrait" useFirstPageNumber="1"/>
  <headerFooter alignWithMargins="0">
    <oddHeader>&amp;L&amp;"方正黑体_GBK,常规"&amp;12附件6</oddHeader>
    <oddFooter>&amp;R&amp;"方正黑体_GBK,常规"&amp;14—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5"/>
  <sheetViews>
    <sheetView showZeros="0" workbookViewId="0">
      <pane xSplit="1" ySplit="5" topLeftCell="B6" activePane="bottomRight" state="frozen"/>
      <selection pane="topRight"/>
      <selection pane="bottomLeft"/>
      <selection pane="bottomRight" activeCell="F43" sqref="F43"/>
    </sheetView>
  </sheetViews>
  <sheetFormatPr defaultColWidth="9" defaultRowHeight="14.25"/>
  <cols>
    <col min="1" max="1" width="30.375" style="137" customWidth="1"/>
    <col min="2" max="2" width="12.375" style="102" customWidth="1"/>
    <col min="3" max="3" width="12.375" style="102" hidden="1" customWidth="1"/>
    <col min="4" max="4" width="10.625" style="138" customWidth="1"/>
    <col min="5" max="5" width="27.125" style="137" customWidth="1"/>
    <col min="6" max="6" width="13" style="102" customWidth="1"/>
    <col min="7" max="7" width="13" style="102" hidden="1" customWidth="1"/>
    <col min="8" max="8" width="11.75" style="138" customWidth="1"/>
    <col min="9" max="9" width="9.5" style="139" hidden="1" customWidth="1"/>
    <col min="10" max="10" width="22.25" style="137" hidden="1" customWidth="1"/>
    <col min="11" max="11" width="8.5" style="140" hidden="1" customWidth="1"/>
    <col min="12" max="12" width="14.25" style="137" hidden="1" customWidth="1"/>
    <col min="13" max="13" width="18.875" style="137" hidden="1" customWidth="1"/>
    <col min="14" max="14" width="8.5" style="137" hidden="1" customWidth="1"/>
    <col min="15" max="15" width="18" style="137" hidden="1" customWidth="1"/>
    <col min="16" max="16" width="12.375" style="137" hidden="1" customWidth="1"/>
    <col min="17" max="254" width="9" style="137"/>
    <col min="255" max="255" width="25.5" style="137" customWidth="1"/>
    <col min="256" max="256" width="8.5" style="137" customWidth="1"/>
    <col min="257" max="257" width="9.5" style="137" customWidth="1"/>
    <col min="258" max="258" width="6.75" style="137" customWidth="1"/>
    <col min="259" max="259" width="22.25" style="137" customWidth="1"/>
    <col min="260" max="261" width="9.5" style="137" customWidth="1"/>
    <col min="262" max="262" width="7.375" style="137" customWidth="1"/>
    <col min="263" max="263" width="12.625" style="137" customWidth="1"/>
    <col min="264" max="510" width="9" style="137"/>
    <col min="511" max="511" width="25.5" style="137" customWidth="1"/>
    <col min="512" max="512" width="8.5" style="137" customWidth="1"/>
    <col min="513" max="513" width="9.5" style="137" customWidth="1"/>
    <col min="514" max="514" width="6.75" style="137" customWidth="1"/>
    <col min="515" max="515" width="22.25" style="137" customWidth="1"/>
    <col min="516" max="517" width="9.5" style="137" customWidth="1"/>
    <col min="518" max="518" width="7.375" style="137" customWidth="1"/>
    <col min="519" max="519" width="12.625" style="137" customWidth="1"/>
    <col min="520" max="766" width="9" style="137"/>
    <col min="767" max="767" width="25.5" style="137" customWidth="1"/>
    <col min="768" max="768" width="8.5" style="137" customWidth="1"/>
    <col min="769" max="769" width="9.5" style="137" customWidth="1"/>
    <col min="770" max="770" width="6.75" style="137" customWidth="1"/>
    <col min="771" max="771" width="22.25" style="137" customWidth="1"/>
    <col min="772" max="773" width="9.5" style="137" customWidth="1"/>
    <col min="774" max="774" width="7.375" style="137" customWidth="1"/>
    <col min="775" max="775" width="12.625" style="137" customWidth="1"/>
    <col min="776" max="1022" width="9" style="137"/>
    <col min="1023" max="1023" width="25.5" style="137" customWidth="1"/>
    <col min="1024" max="1024" width="8.5" style="137" customWidth="1"/>
    <col min="1025" max="1025" width="9.5" style="137" customWidth="1"/>
    <col min="1026" max="1026" width="6.75" style="137" customWidth="1"/>
    <col min="1027" max="1027" width="22.25" style="137" customWidth="1"/>
    <col min="1028" max="1029" width="9.5" style="137" customWidth="1"/>
    <col min="1030" max="1030" width="7.375" style="137" customWidth="1"/>
    <col min="1031" max="1031" width="12.625" style="137" customWidth="1"/>
    <col min="1032" max="1278" width="9" style="137"/>
    <col min="1279" max="1279" width="25.5" style="137" customWidth="1"/>
    <col min="1280" max="1280" width="8.5" style="137" customWidth="1"/>
    <col min="1281" max="1281" width="9.5" style="137" customWidth="1"/>
    <col min="1282" max="1282" width="6.75" style="137" customWidth="1"/>
    <col min="1283" max="1283" width="22.25" style="137" customWidth="1"/>
    <col min="1284" max="1285" width="9.5" style="137" customWidth="1"/>
    <col min="1286" max="1286" width="7.375" style="137" customWidth="1"/>
    <col min="1287" max="1287" width="12.625" style="137" customWidth="1"/>
    <col min="1288" max="1534" width="9" style="137"/>
    <col min="1535" max="1535" width="25.5" style="137" customWidth="1"/>
    <col min="1536" max="1536" width="8.5" style="137" customWidth="1"/>
    <col min="1537" max="1537" width="9.5" style="137" customWidth="1"/>
    <col min="1538" max="1538" width="6.75" style="137" customWidth="1"/>
    <col min="1539" max="1539" width="22.25" style="137" customWidth="1"/>
    <col min="1540" max="1541" width="9.5" style="137" customWidth="1"/>
    <col min="1542" max="1542" width="7.375" style="137" customWidth="1"/>
    <col min="1543" max="1543" width="12.625" style="137" customWidth="1"/>
    <col min="1544" max="1790" width="9" style="137"/>
    <col min="1791" max="1791" width="25.5" style="137" customWidth="1"/>
    <col min="1792" max="1792" width="8.5" style="137" customWidth="1"/>
    <col min="1793" max="1793" width="9.5" style="137" customWidth="1"/>
    <col min="1794" max="1794" width="6.75" style="137" customWidth="1"/>
    <col min="1795" max="1795" width="22.25" style="137" customWidth="1"/>
    <col min="1796" max="1797" width="9.5" style="137" customWidth="1"/>
    <col min="1798" max="1798" width="7.375" style="137" customWidth="1"/>
    <col min="1799" max="1799" width="12.625" style="137" customWidth="1"/>
    <col min="1800" max="2046" width="9" style="137"/>
    <col min="2047" max="2047" width="25.5" style="137" customWidth="1"/>
    <col min="2048" max="2048" width="8.5" style="137" customWidth="1"/>
    <col min="2049" max="2049" width="9.5" style="137" customWidth="1"/>
    <col min="2050" max="2050" width="6.75" style="137" customWidth="1"/>
    <col min="2051" max="2051" width="22.25" style="137" customWidth="1"/>
    <col min="2052" max="2053" width="9.5" style="137" customWidth="1"/>
    <col min="2054" max="2054" width="7.375" style="137" customWidth="1"/>
    <col min="2055" max="2055" width="12.625" style="137" customWidth="1"/>
    <col min="2056" max="2302" width="9" style="137"/>
    <col min="2303" max="2303" width="25.5" style="137" customWidth="1"/>
    <col min="2304" max="2304" width="8.5" style="137" customWidth="1"/>
    <col min="2305" max="2305" width="9.5" style="137" customWidth="1"/>
    <col min="2306" max="2306" width="6.75" style="137" customWidth="1"/>
    <col min="2307" max="2307" width="22.25" style="137" customWidth="1"/>
    <col min="2308" max="2309" width="9.5" style="137" customWidth="1"/>
    <col min="2310" max="2310" width="7.375" style="137" customWidth="1"/>
    <col min="2311" max="2311" width="12.625" style="137" customWidth="1"/>
    <col min="2312" max="2558" width="9" style="137"/>
    <col min="2559" max="2559" width="25.5" style="137" customWidth="1"/>
    <col min="2560" max="2560" width="8.5" style="137" customWidth="1"/>
    <col min="2561" max="2561" width="9.5" style="137" customWidth="1"/>
    <col min="2562" max="2562" width="6.75" style="137" customWidth="1"/>
    <col min="2563" max="2563" width="22.25" style="137" customWidth="1"/>
    <col min="2564" max="2565" width="9.5" style="137" customWidth="1"/>
    <col min="2566" max="2566" width="7.375" style="137" customWidth="1"/>
    <col min="2567" max="2567" width="12.625" style="137" customWidth="1"/>
    <col min="2568" max="2814" width="9" style="137"/>
    <col min="2815" max="2815" width="25.5" style="137" customWidth="1"/>
    <col min="2816" max="2816" width="8.5" style="137" customWidth="1"/>
    <col min="2817" max="2817" width="9.5" style="137" customWidth="1"/>
    <col min="2818" max="2818" width="6.75" style="137" customWidth="1"/>
    <col min="2819" max="2819" width="22.25" style="137" customWidth="1"/>
    <col min="2820" max="2821" width="9.5" style="137" customWidth="1"/>
    <col min="2822" max="2822" width="7.375" style="137" customWidth="1"/>
    <col min="2823" max="2823" width="12.625" style="137" customWidth="1"/>
    <col min="2824" max="3070" width="9" style="137"/>
    <col min="3071" max="3071" width="25.5" style="137" customWidth="1"/>
    <col min="3072" max="3072" width="8.5" style="137" customWidth="1"/>
    <col min="3073" max="3073" width="9.5" style="137" customWidth="1"/>
    <col min="3074" max="3074" width="6.75" style="137" customWidth="1"/>
    <col min="3075" max="3075" width="22.25" style="137" customWidth="1"/>
    <col min="3076" max="3077" width="9.5" style="137" customWidth="1"/>
    <col min="3078" max="3078" width="7.375" style="137" customWidth="1"/>
    <col min="3079" max="3079" width="12.625" style="137" customWidth="1"/>
    <col min="3080" max="3326" width="9" style="137"/>
    <col min="3327" max="3327" width="25.5" style="137" customWidth="1"/>
    <col min="3328" max="3328" width="8.5" style="137" customWidth="1"/>
    <col min="3329" max="3329" width="9.5" style="137" customWidth="1"/>
    <col min="3330" max="3330" width="6.75" style="137" customWidth="1"/>
    <col min="3331" max="3331" width="22.25" style="137" customWidth="1"/>
    <col min="3332" max="3333" width="9.5" style="137" customWidth="1"/>
    <col min="3334" max="3334" width="7.375" style="137" customWidth="1"/>
    <col min="3335" max="3335" width="12.625" style="137" customWidth="1"/>
    <col min="3336" max="3582" width="9" style="137"/>
    <col min="3583" max="3583" width="25.5" style="137" customWidth="1"/>
    <col min="3584" max="3584" width="8.5" style="137" customWidth="1"/>
    <col min="3585" max="3585" width="9.5" style="137" customWidth="1"/>
    <col min="3586" max="3586" width="6.75" style="137" customWidth="1"/>
    <col min="3587" max="3587" width="22.25" style="137" customWidth="1"/>
    <col min="3588" max="3589" width="9.5" style="137" customWidth="1"/>
    <col min="3590" max="3590" width="7.375" style="137" customWidth="1"/>
    <col min="3591" max="3591" width="12.625" style="137" customWidth="1"/>
    <col min="3592" max="3838" width="9" style="137"/>
    <col min="3839" max="3839" width="25.5" style="137" customWidth="1"/>
    <col min="3840" max="3840" width="8.5" style="137" customWidth="1"/>
    <col min="3841" max="3841" width="9.5" style="137" customWidth="1"/>
    <col min="3842" max="3842" width="6.75" style="137" customWidth="1"/>
    <col min="3843" max="3843" width="22.25" style="137" customWidth="1"/>
    <col min="3844" max="3845" width="9.5" style="137" customWidth="1"/>
    <col min="3846" max="3846" width="7.375" style="137" customWidth="1"/>
    <col min="3847" max="3847" width="12.625" style="137" customWidth="1"/>
    <col min="3848" max="4094" width="9" style="137"/>
    <col min="4095" max="4095" width="25.5" style="137" customWidth="1"/>
    <col min="4096" max="4096" width="8.5" style="137" customWidth="1"/>
    <col min="4097" max="4097" width="9.5" style="137" customWidth="1"/>
    <col min="4098" max="4098" width="6.75" style="137" customWidth="1"/>
    <col min="4099" max="4099" width="22.25" style="137" customWidth="1"/>
    <col min="4100" max="4101" width="9.5" style="137" customWidth="1"/>
    <col min="4102" max="4102" width="7.375" style="137" customWidth="1"/>
    <col min="4103" max="4103" width="12.625" style="137" customWidth="1"/>
    <col min="4104" max="4350" width="9" style="137"/>
    <col min="4351" max="4351" width="25.5" style="137" customWidth="1"/>
    <col min="4352" max="4352" width="8.5" style="137" customWidth="1"/>
    <col min="4353" max="4353" width="9.5" style="137" customWidth="1"/>
    <col min="4354" max="4354" width="6.75" style="137" customWidth="1"/>
    <col min="4355" max="4355" width="22.25" style="137" customWidth="1"/>
    <col min="4356" max="4357" width="9.5" style="137" customWidth="1"/>
    <col min="4358" max="4358" width="7.375" style="137" customWidth="1"/>
    <col min="4359" max="4359" width="12.625" style="137" customWidth="1"/>
    <col min="4360" max="4606" width="9" style="137"/>
    <col min="4607" max="4607" width="25.5" style="137" customWidth="1"/>
    <col min="4608" max="4608" width="8.5" style="137" customWidth="1"/>
    <col min="4609" max="4609" width="9.5" style="137" customWidth="1"/>
    <col min="4610" max="4610" width="6.75" style="137" customWidth="1"/>
    <col min="4611" max="4611" width="22.25" style="137" customWidth="1"/>
    <col min="4612" max="4613" width="9.5" style="137" customWidth="1"/>
    <col min="4614" max="4614" width="7.375" style="137" customWidth="1"/>
    <col min="4615" max="4615" width="12.625" style="137" customWidth="1"/>
    <col min="4616" max="4862" width="9" style="137"/>
    <col min="4863" max="4863" width="25.5" style="137" customWidth="1"/>
    <col min="4864" max="4864" width="8.5" style="137" customWidth="1"/>
    <col min="4865" max="4865" width="9.5" style="137" customWidth="1"/>
    <col min="4866" max="4866" width="6.75" style="137" customWidth="1"/>
    <col min="4867" max="4867" width="22.25" style="137" customWidth="1"/>
    <col min="4868" max="4869" width="9.5" style="137" customWidth="1"/>
    <col min="4870" max="4870" width="7.375" style="137" customWidth="1"/>
    <col min="4871" max="4871" width="12.625" style="137" customWidth="1"/>
    <col min="4872" max="5118" width="9" style="137"/>
    <col min="5119" max="5119" width="25.5" style="137" customWidth="1"/>
    <col min="5120" max="5120" width="8.5" style="137" customWidth="1"/>
    <col min="5121" max="5121" width="9.5" style="137" customWidth="1"/>
    <col min="5122" max="5122" width="6.75" style="137" customWidth="1"/>
    <col min="5123" max="5123" width="22.25" style="137" customWidth="1"/>
    <col min="5124" max="5125" width="9.5" style="137" customWidth="1"/>
    <col min="5126" max="5126" width="7.375" style="137" customWidth="1"/>
    <col min="5127" max="5127" width="12.625" style="137" customWidth="1"/>
    <col min="5128" max="5374" width="9" style="137"/>
    <col min="5375" max="5375" width="25.5" style="137" customWidth="1"/>
    <col min="5376" max="5376" width="8.5" style="137" customWidth="1"/>
    <col min="5377" max="5377" width="9.5" style="137" customWidth="1"/>
    <col min="5378" max="5378" width="6.75" style="137" customWidth="1"/>
    <col min="5379" max="5379" width="22.25" style="137" customWidth="1"/>
    <col min="5380" max="5381" width="9.5" style="137" customWidth="1"/>
    <col min="5382" max="5382" width="7.375" style="137" customWidth="1"/>
    <col min="5383" max="5383" width="12.625" style="137" customWidth="1"/>
    <col min="5384" max="5630" width="9" style="137"/>
    <col min="5631" max="5631" width="25.5" style="137" customWidth="1"/>
    <col min="5632" max="5632" width="8.5" style="137" customWidth="1"/>
    <col min="5633" max="5633" width="9.5" style="137" customWidth="1"/>
    <col min="5634" max="5634" width="6.75" style="137" customWidth="1"/>
    <col min="5635" max="5635" width="22.25" style="137" customWidth="1"/>
    <col min="5636" max="5637" width="9.5" style="137" customWidth="1"/>
    <col min="5638" max="5638" width="7.375" style="137" customWidth="1"/>
    <col min="5639" max="5639" width="12.625" style="137" customWidth="1"/>
    <col min="5640" max="5886" width="9" style="137"/>
    <col min="5887" max="5887" width="25.5" style="137" customWidth="1"/>
    <col min="5888" max="5888" width="8.5" style="137" customWidth="1"/>
    <col min="5889" max="5889" width="9.5" style="137" customWidth="1"/>
    <col min="5890" max="5890" width="6.75" style="137" customWidth="1"/>
    <col min="5891" max="5891" width="22.25" style="137" customWidth="1"/>
    <col min="5892" max="5893" width="9.5" style="137" customWidth="1"/>
    <col min="5894" max="5894" width="7.375" style="137" customWidth="1"/>
    <col min="5895" max="5895" width="12.625" style="137" customWidth="1"/>
    <col min="5896" max="6142" width="9" style="137"/>
    <col min="6143" max="6143" width="25.5" style="137" customWidth="1"/>
    <col min="6144" max="6144" width="8.5" style="137" customWidth="1"/>
    <col min="6145" max="6145" width="9.5" style="137" customWidth="1"/>
    <col min="6146" max="6146" width="6.75" style="137" customWidth="1"/>
    <col min="6147" max="6147" width="22.25" style="137" customWidth="1"/>
    <col min="6148" max="6149" width="9.5" style="137" customWidth="1"/>
    <col min="6150" max="6150" width="7.375" style="137" customWidth="1"/>
    <col min="6151" max="6151" width="12.625" style="137" customWidth="1"/>
    <col min="6152" max="6398" width="9" style="137"/>
    <col min="6399" max="6399" width="25.5" style="137" customWidth="1"/>
    <col min="6400" max="6400" width="8.5" style="137" customWidth="1"/>
    <col min="6401" max="6401" width="9.5" style="137" customWidth="1"/>
    <col min="6402" max="6402" width="6.75" style="137" customWidth="1"/>
    <col min="6403" max="6403" width="22.25" style="137" customWidth="1"/>
    <col min="6404" max="6405" width="9.5" style="137" customWidth="1"/>
    <col min="6406" max="6406" width="7.375" style="137" customWidth="1"/>
    <col min="6407" max="6407" width="12.625" style="137" customWidth="1"/>
    <col min="6408" max="6654" width="9" style="137"/>
    <col min="6655" max="6655" width="25.5" style="137" customWidth="1"/>
    <col min="6656" max="6656" width="8.5" style="137" customWidth="1"/>
    <col min="6657" max="6657" width="9.5" style="137" customWidth="1"/>
    <col min="6658" max="6658" width="6.75" style="137" customWidth="1"/>
    <col min="6659" max="6659" width="22.25" style="137" customWidth="1"/>
    <col min="6660" max="6661" width="9.5" style="137" customWidth="1"/>
    <col min="6662" max="6662" width="7.375" style="137" customWidth="1"/>
    <col min="6663" max="6663" width="12.625" style="137" customWidth="1"/>
    <col min="6664" max="6910" width="9" style="137"/>
    <col min="6911" max="6911" width="25.5" style="137" customWidth="1"/>
    <col min="6912" max="6912" width="8.5" style="137" customWidth="1"/>
    <col min="6913" max="6913" width="9.5" style="137" customWidth="1"/>
    <col min="6914" max="6914" width="6.75" style="137" customWidth="1"/>
    <col min="6915" max="6915" width="22.25" style="137" customWidth="1"/>
    <col min="6916" max="6917" width="9.5" style="137" customWidth="1"/>
    <col min="6918" max="6918" width="7.375" style="137" customWidth="1"/>
    <col min="6919" max="6919" width="12.625" style="137" customWidth="1"/>
    <col min="6920" max="7166" width="9" style="137"/>
    <col min="7167" max="7167" width="25.5" style="137" customWidth="1"/>
    <col min="7168" max="7168" width="8.5" style="137" customWidth="1"/>
    <col min="7169" max="7169" width="9.5" style="137" customWidth="1"/>
    <col min="7170" max="7170" width="6.75" style="137" customWidth="1"/>
    <col min="7171" max="7171" width="22.25" style="137" customWidth="1"/>
    <col min="7172" max="7173" width="9.5" style="137" customWidth="1"/>
    <col min="7174" max="7174" width="7.375" style="137" customWidth="1"/>
    <col min="7175" max="7175" width="12.625" style="137" customWidth="1"/>
    <col min="7176" max="7422" width="9" style="137"/>
    <col min="7423" max="7423" width="25.5" style="137" customWidth="1"/>
    <col min="7424" max="7424" width="8.5" style="137" customWidth="1"/>
    <col min="7425" max="7425" width="9.5" style="137" customWidth="1"/>
    <col min="7426" max="7426" width="6.75" style="137" customWidth="1"/>
    <col min="7427" max="7427" width="22.25" style="137" customWidth="1"/>
    <col min="7428" max="7429" width="9.5" style="137" customWidth="1"/>
    <col min="7430" max="7430" width="7.375" style="137" customWidth="1"/>
    <col min="7431" max="7431" width="12.625" style="137" customWidth="1"/>
    <col min="7432" max="7678" width="9" style="137"/>
    <col min="7679" max="7679" width="25.5" style="137" customWidth="1"/>
    <col min="7680" max="7680" width="8.5" style="137" customWidth="1"/>
    <col min="7681" max="7681" width="9.5" style="137" customWidth="1"/>
    <col min="7682" max="7682" width="6.75" style="137" customWidth="1"/>
    <col min="7683" max="7683" width="22.25" style="137" customWidth="1"/>
    <col min="7684" max="7685" width="9.5" style="137" customWidth="1"/>
    <col min="7686" max="7686" width="7.375" style="137" customWidth="1"/>
    <col min="7687" max="7687" width="12.625" style="137" customWidth="1"/>
    <col min="7688" max="7934" width="9" style="137"/>
    <col min="7935" max="7935" width="25.5" style="137" customWidth="1"/>
    <col min="7936" max="7936" width="8.5" style="137" customWidth="1"/>
    <col min="7937" max="7937" width="9.5" style="137" customWidth="1"/>
    <col min="7938" max="7938" width="6.75" style="137" customWidth="1"/>
    <col min="7939" max="7939" width="22.25" style="137" customWidth="1"/>
    <col min="7940" max="7941" width="9.5" style="137" customWidth="1"/>
    <col min="7942" max="7942" width="7.375" style="137" customWidth="1"/>
    <col min="7943" max="7943" width="12.625" style="137" customWidth="1"/>
    <col min="7944" max="8190" width="9" style="137"/>
    <col min="8191" max="8191" width="25.5" style="137" customWidth="1"/>
    <col min="8192" max="8192" width="8.5" style="137" customWidth="1"/>
    <col min="8193" max="8193" width="9.5" style="137" customWidth="1"/>
    <col min="8194" max="8194" width="6.75" style="137" customWidth="1"/>
    <col min="8195" max="8195" width="22.25" style="137" customWidth="1"/>
    <col min="8196" max="8197" width="9.5" style="137" customWidth="1"/>
    <col min="8198" max="8198" width="7.375" style="137" customWidth="1"/>
    <col min="8199" max="8199" width="12.625" style="137" customWidth="1"/>
    <col min="8200" max="8446" width="9" style="137"/>
    <col min="8447" max="8447" width="25.5" style="137" customWidth="1"/>
    <col min="8448" max="8448" width="8.5" style="137" customWidth="1"/>
    <col min="8449" max="8449" width="9.5" style="137" customWidth="1"/>
    <col min="8450" max="8450" width="6.75" style="137" customWidth="1"/>
    <col min="8451" max="8451" width="22.25" style="137" customWidth="1"/>
    <col min="8452" max="8453" width="9.5" style="137" customWidth="1"/>
    <col min="8454" max="8454" width="7.375" style="137" customWidth="1"/>
    <col min="8455" max="8455" width="12.625" style="137" customWidth="1"/>
    <col min="8456" max="8702" width="9" style="137"/>
    <col min="8703" max="8703" width="25.5" style="137" customWidth="1"/>
    <col min="8704" max="8704" width="8.5" style="137" customWidth="1"/>
    <col min="8705" max="8705" width="9.5" style="137" customWidth="1"/>
    <col min="8706" max="8706" width="6.75" style="137" customWidth="1"/>
    <col min="8707" max="8707" width="22.25" style="137" customWidth="1"/>
    <col min="8708" max="8709" width="9.5" style="137" customWidth="1"/>
    <col min="8710" max="8710" width="7.375" style="137" customWidth="1"/>
    <col min="8711" max="8711" width="12.625" style="137" customWidth="1"/>
    <col min="8712" max="8958" width="9" style="137"/>
    <col min="8959" max="8959" width="25.5" style="137" customWidth="1"/>
    <col min="8960" max="8960" width="8.5" style="137" customWidth="1"/>
    <col min="8961" max="8961" width="9.5" style="137" customWidth="1"/>
    <col min="8962" max="8962" width="6.75" style="137" customWidth="1"/>
    <col min="8963" max="8963" width="22.25" style="137" customWidth="1"/>
    <col min="8964" max="8965" width="9.5" style="137" customWidth="1"/>
    <col min="8966" max="8966" width="7.375" style="137" customWidth="1"/>
    <col min="8967" max="8967" width="12.625" style="137" customWidth="1"/>
    <col min="8968" max="9214" width="9" style="137"/>
    <col min="9215" max="9215" width="25.5" style="137" customWidth="1"/>
    <col min="9216" max="9216" width="8.5" style="137" customWidth="1"/>
    <col min="9217" max="9217" width="9.5" style="137" customWidth="1"/>
    <col min="9218" max="9218" width="6.75" style="137" customWidth="1"/>
    <col min="9219" max="9219" width="22.25" style="137" customWidth="1"/>
    <col min="9220" max="9221" width="9.5" style="137" customWidth="1"/>
    <col min="9222" max="9222" width="7.375" style="137" customWidth="1"/>
    <col min="9223" max="9223" width="12.625" style="137" customWidth="1"/>
    <col min="9224" max="9470" width="9" style="137"/>
    <col min="9471" max="9471" width="25.5" style="137" customWidth="1"/>
    <col min="9472" max="9472" width="8.5" style="137" customWidth="1"/>
    <col min="9473" max="9473" width="9.5" style="137" customWidth="1"/>
    <col min="9474" max="9474" width="6.75" style="137" customWidth="1"/>
    <col min="9475" max="9475" width="22.25" style="137" customWidth="1"/>
    <col min="9476" max="9477" width="9.5" style="137" customWidth="1"/>
    <col min="9478" max="9478" width="7.375" style="137" customWidth="1"/>
    <col min="9479" max="9479" width="12.625" style="137" customWidth="1"/>
    <col min="9480" max="9726" width="9" style="137"/>
    <col min="9727" max="9727" width="25.5" style="137" customWidth="1"/>
    <col min="9728" max="9728" width="8.5" style="137" customWidth="1"/>
    <col min="9729" max="9729" width="9.5" style="137" customWidth="1"/>
    <col min="9730" max="9730" width="6.75" style="137" customWidth="1"/>
    <col min="9731" max="9731" width="22.25" style="137" customWidth="1"/>
    <col min="9732" max="9733" width="9.5" style="137" customWidth="1"/>
    <col min="9734" max="9734" width="7.375" style="137" customWidth="1"/>
    <col min="9735" max="9735" width="12.625" style="137" customWidth="1"/>
    <col min="9736" max="9982" width="9" style="137"/>
    <col min="9983" max="9983" width="25.5" style="137" customWidth="1"/>
    <col min="9984" max="9984" width="8.5" style="137" customWidth="1"/>
    <col min="9985" max="9985" width="9.5" style="137" customWidth="1"/>
    <col min="9986" max="9986" width="6.75" style="137" customWidth="1"/>
    <col min="9987" max="9987" width="22.25" style="137" customWidth="1"/>
    <col min="9988" max="9989" width="9.5" style="137" customWidth="1"/>
    <col min="9990" max="9990" width="7.375" style="137" customWidth="1"/>
    <col min="9991" max="9991" width="12.625" style="137" customWidth="1"/>
    <col min="9992" max="10238" width="9" style="137"/>
    <col min="10239" max="10239" width="25.5" style="137" customWidth="1"/>
    <col min="10240" max="10240" width="8.5" style="137" customWidth="1"/>
    <col min="10241" max="10241" width="9.5" style="137" customWidth="1"/>
    <col min="10242" max="10242" width="6.75" style="137" customWidth="1"/>
    <col min="10243" max="10243" width="22.25" style="137" customWidth="1"/>
    <col min="10244" max="10245" width="9.5" style="137" customWidth="1"/>
    <col min="10246" max="10246" width="7.375" style="137" customWidth="1"/>
    <col min="10247" max="10247" width="12.625" style="137" customWidth="1"/>
    <col min="10248" max="10494" width="9" style="137"/>
    <col min="10495" max="10495" width="25.5" style="137" customWidth="1"/>
    <col min="10496" max="10496" width="8.5" style="137" customWidth="1"/>
    <col min="10497" max="10497" width="9.5" style="137" customWidth="1"/>
    <col min="10498" max="10498" width="6.75" style="137" customWidth="1"/>
    <col min="10499" max="10499" width="22.25" style="137" customWidth="1"/>
    <col min="10500" max="10501" width="9.5" style="137" customWidth="1"/>
    <col min="10502" max="10502" width="7.375" style="137" customWidth="1"/>
    <col min="10503" max="10503" width="12.625" style="137" customWidth="1"/>
    <col min="10504" max="10750" width="9" style="137"/>
    <col min="10751" max="10751" width="25.5" style="137" customWidth="1"/>
    <col min="10752" max="10752" width="8.5" style="137" customWidth="1"/>
    <col min="10753" max="10753" width="9.5" style="137" customWidth="1"/>
    <col min="10754" max="10754" width="6.75" style="137" customWidth="1"/>
    <col min="10755" max="10755" width="22.25" style="137" customWidth="1"/>
    <col min="10756" max="10757" width="9.5" style="137" customWidth="1"/>
    <col min="10758" max="10758" width="7.375" style="137" customWidth="1"/>
    <col min="10759" max="10759" width="12.625" style="137" customWidth="1"/>
    <col min="10760" max="11006" width="9" style="137"/>
    <col min="11007" max="11007" width="25.5" style="137" customWidth="1"/>
    <col min="11008" max="11008" width="8.5" style="137" customWidth="1"/>
    <col min="11009" max="11009" width="9.5" style="137" customWidth="1"/>
    <col min="11010" max="11010" width="6.75" style="137" customWidth="1"/>
    <col min="11011" max="11011" width="22.25" style="137" customWidth="1"/>
    <col min="11012" max="11013" width="9.5" style="137" customWidth="1"/>
    <col min="11014" max="11014" width="7.375" style="137" customWidth="1"/>
    <col min="11015" max="11015" width="12.625" style="137" customWidth="1"/>
    <col min="11016" max="11262" width="9" style="137"/>
    <col min="11263" max="11263" width="25.5" style="137" customWidth="1"/>
    <col min="11264" max="11264" width="8.5" style="137" customWidth="1"/>
    <col min="11265" max="11265" width="9.5" style="137" customWidth="1"/>
    <col min="11266" max="11266" width="6.75" style="137" customWidth="1"/>
    <col min="11267" max="11267" width="22.25" style="137" customWidth="1"/>
    <col min="11268" max="11269" width="9.5" style="137" customWidth="1"/>
    <col min="11270" max="11270" width="7.375" style="137" customWidth="1"/>
    <col min="11271" max="11271" width="12.625" style="137" customWidth="1"/>
    <col min="11272" max="11518" width="9" style="137"/>
    <col min="11519" max="11519" width="25.5" style="137" customWidth="1"/>
    <col min="11520" max="11520" width="8.5" style="137" customWidth="1"/>
    <col min="11521" max="11521" width="9.5" style="137" customWidth="1"/>
    <col min="11522" max="11522" width="6.75" style="137" customWidth="1"/>
    <col min="11523" max="11523" width="22.25" style="137" customWidth="1"/>
    <col min="11524" max="11525" width="9.5" style="137" customWidth="1"/>
    <col min="11526" max="11526" width="7.375" style="137" customWidth="1"/>
    <col min="11527" max="11527" width="12.625" style="137" customWidth="1"/>
    <col min="11528" max="11774" width="9" style="137"/>
    <col min="11775" max="11775" width="25.5" style="137" customWidth="1"/>
    <col min="11776" max="11776" width="8.5" style="137" customWidth="1"/>
    <col min="11777" max="11777" width="9.5" style="137" customWidth="1"/>
    <col min="11778" max="11778" width="6.75" style="137" customWidth="1"/>
    <col min="11779" max="11779" width="22.25" style="137" customWidth="1"/>
    <col min="11780" max="11781" width="9.5" style="137" customWidth="1"/>
    <col min="11782" max="11782" width="7.375" style="137" customWidth="1"/>
    <col min="11783" max="11783" width="12.625" style="137" customWidth="1"/>
    <col min="11784" max="12030" width="9" style="137"/>
    <col min="12031" max="12031" width="25.5" style="137" customWidth="1"/>
    <col min="12032" max="12032" width="8.5" style="137" customWidth="1"/>
    <col min="12033" max="12033" width="9.5" style="137" customWidth="1"/>
    <col min="12034" max="12034" width="6.75" style="137" customWidth="1"/>
    <col min="12035" max="12035" width="22.25" style="137" customWidth="1"/>
    <col min="12036" max="12037" width="9.5" style="137" customWidth="1"/>
    <col min="12038" max="12038" width="7.375" style="137" customWidth="1"/>
    <col min="12039" max="12039" width="12.625" style="137" customWidth="1"/>
    <col min="12040" max="12286" width="9" style="137"/>
    <col min="12287" max="12287" width="25.5" style="137" customWidth="1"/>
    <col min="12288" max="12288" width="8.5" style="137" customWidth="1"/>
    <col min="12289" max="12289" width="9.5" style="137" customWidth="1"/>
    <col min="12290" max="12290" width="6.75" style="137" customWidth="1"/>
    <col min="12291" max="12291" width="22.25" style="137" customWidth="1"/>
    <col min="12292" max="12293" width="9.5" style="137" customWidth="1"/>
    <col min="12294" max="12294" width="7.375" style="137" customWidth="1"/>
    <col min="12295" max="12295" width="12.625" style="137" customWidth="1"/>
    <col min="12296" max="12542" width="9" style="137"/>
    <col min="12543" max="12543" width="25.5" style="137" customWidth="1"/>
    <col min="12544" max="12544" width="8.5" style="137" customWidth="1"/>
    <col min="12545" max="12545" width="9.5" style="137" customWidth="1"/>
    <col min="12546" max="12546" width="6.75" style="137" customWidth="1"/>
    <col min="12547" max="12547" width="22.25" style="137" customWidth="1"/>
    <col min="12548" max="12549" width="9.5" style="137" customWidth="1"/>
    <col min="12550" max="12550" width="7.375" style="137" customWidth="1"/>
    <col min="12551" max="12551" width="12.625" style="137" customWidth="1"/>
    <col min="12552" max="12798" width="9" style="137"/>
    <col min="12799" max="12799" width="25.5" style="137" customWidth="1"/>
    <col min="12800" max="12800" width="8.5" style="137" customWidth="1"/>
    <col min="12801" max="12801" width="9.5" style="137" customWidth="1"/>
    <col min="12802" max="12802" width="6.75" style="137" customWidth="1"/>
    <col min="12803" max="12803" width="22.25" style="137" customWidth="1"/>
    <col min="12804" max="12805" width="9.5" style="137" customWidth="1"/>
    <col min="12806" max="12806" width="7.375" style="137" customWidth="1"/>
    <col min="12807" max="12807" width="12.625" style="137" customWidth="1"/>
    <col min="12808" max="13054" width="9" style="137"/>
    <col min="13055" max="13055" width="25.5" style="137" customWidth="1"/>
    <col min="13056" max="13056" width="8.5" style="137" customWidth="1"/>
    <col min="13057" max="13057" width="9.5" style="137" customWidth="1"/>
    <col min="13058" max="13058" width="6.75" style="137" customWidth="1"/>
    <col min="13059" max="13059" width="22.25" style="137" customWidth="1"/>
    <col min="13060" max="13061" width="9.5" style="137" customWidth="1"/>
    <col min="13062" max="13062" width="7.375" style="137" customWidth="1"/>
    <col min="13063" max="13063" width="12.625" style="137" customWidth="1"/>
    <col min="13064" max="13310" width="9" style="137"/>
    <col min="13311" max="13311" width="25.5" style="137" customWidth="1"/>
    <col min="13312" max="13312" width="8.5" style="137" customWidth="1"/>
    <col min="13313" max="13313" width="9.5" style="137" customWidth="1"/>
    <col min="13314" max="13314" width="6.75" style="137" customWidth="1"/>
    <col min="13315" max="13315" width="22.25" style="137" customWidth="1"/>
    <col min="13316" max="13317" width="9.5" style="137" customWidth="1"/>
    <col min="13318" max="13318" width="7.375" style="137" customWidth="1"/>
    <col min="13319" max="13319" width="12.625" style="137" customWidth="1"/>
    <col min="13320" max="13566" width="9" style="137"/>
    <col min="13567" max="13567" width="25.5" style="137" customWidth="1"/>
    <col min="13568" max="13568" width="8.5" style="137" customWidth="1"/>
    <col min="13569" max="13569" width="9.5" style="137" customWidth="1"/>
    <col min="13570" max="13570" width="6.75" style="137" customWidth="1"/>
    <col min="13571" max="13571" width="22.25" style="137" customWidth="1"/>
    <col min="13572" max="13573" width="9.5" style="137" customWidth="1"/>
    <col min="13574" max="13574" width="7.375" style="137" customWidth="1"/>
    <col min="13575" max="13575" width="12.625" style="137" customWidth="1"/>
    <col min="13576" max="13822" width="9" style="137"/>
    <col min="13823" max="13823" width="25.5" style="137" customWidth="1"/>
    <col min="13824" max="13824" width="8.5" style="137" customWidth="1"/>
    <col min="13825" max="13825" width="9.5" style="137" customWidth="1"/>
    <col min="13826" max="13826" width="6.75" style="137" customWidth="1"/>
    <col min="13827" max="13827" width="22.25" style="137" customWidth="1"/>
    <col min="13828" max="13829" width="9.5" style="137" customWidth="1"/>
    <col min="13830" max="13830" width="7.375" style="137" customWidth="1"/>
    <col min="13831" max="13831" width="12.625" style="137" customWidth="1"/>
    <col min="13832" max="14078" width="9" style="137"/>
    <col min="14079" max="14079" width="25.5" style="137" customWidth="1"/>
    <col min="14080" max="14080" width="8.5" style="137" customWidth="1"/>
    <col min="14081" max="14081" width="9.5" style="137" customWidth="1"/>
    <col min="14082" max="14082" width="6.75" style="137" customWidth="1"/>
    <col min="14083" max="14083" width="22.25" style="137" customWidth="1"/>
    <col min="14084" max="14085" width="9.5" style="137" customWidth="1"/>
    <col min="14086" max="14086" width="7.375" style="137" customWidth="1"/>
    <col min="14087" max="14087" width="12.625" style="137" customWidth="1"/>
    <col min="14088" max="14334" width="9" style="137"/>
    <col min="14335" max="14335" width="25.5" style="137" customWidth="1"/>
    <col min="14336" max="14336" width="8.5" style="137" customWidth="1"/>
    <col min="14337" max="14337" width="9.5" style="137" customWidth="1"/>
    <col min="14338" max="14338" width="6.75" style="137" customWidth="1"/>
    <col min="14339" max="14339" width="22.25" style="137" customWidth="1"/>
    <col min="14340" max="14341" width="9.5" style="137" customWidth="1"/>
    <col min="14342" max="14342" width="7.375" style="137" customWidth="1"/>
    <col min="14343" max="14343" width="12.625" style="137" customWidth="1"/>
    <col min="14344" max="14590" width="9" style="137"/>
    <col min="14591" max="14591" width="25.5" style="137" customWidth="1"/>
    <col min="14592" max="14592" width="8.5" style="137" customWidth="1"/>
    <col min="14593" max="14593" width="9.5" style="137" customWidth="1"/>
    <col min="14594" max="14594" width="6.75" style="137" customWidth="1"/>
    <col min="14595" max="14595" width="22.25" style="137" customWidth="1"/>
    <col min="14596" max="14597" width="9.5" style="137" customWidth="1"/>
    <col min="14598" max="14598" width="7.375" style="137" customWidth="1"/>
    <col min="14599" max="14599" width="12.625" style="137" customWidth="1"/>
    <col min="14600" max="14846" width="9" style="137"/>
    <col min="14847" max="14847" width="25.5" style="137" customWidth="1"/>
    <col min="14848" max="14848" width="8.5" style="137" customWidth="1"/>
    <col min="14849" max="14849" width="9.5" style="137" customWidth="1"/>
    <col min="14850" max="14850" width="6.75" style="137" customWidth="1"/>
    <col min="14851" max="14851" width="22.25" style="137" customWidth="1"/>
    <col min="14852" max="14853" width="9.5" style="137" customWidth="1"/>
    <col min="14854" max="14854" width="7.375" style="137" customWidth="1"/>
    <col min="14855" max="14855" width="12.625" style="137" customWidth="1"/>
    <col min="14856" max="15102" width="9" style="137"/>
    <col min="15103" max="15103" width="25.5" style="137" customWidth="1"/>
    <col min="15104" max="15104" width="8.5" style="137" customWidth="1"/>
    <col min="15105" max="15105" width="9.5" style="137" customWidth="1"/>
    <col min="15106" max="15106" width="6.75" style="137" customWidth="1"/>
    <col min="15107" max="15107" width="22.25" style="137" customWidth="1"/>
    <col min="15108" max="15109" width="9.5" style="137" customWidth="1"/>
    <col min="15110" max="15110" width="7.375" style="137" customWidth="1"/>
    <col min="15111" max="15111" width="12.625" style="137" customWidth="1"/>
    <col min="15112" max="15358" width="9" style="137"/>
    <col min="15359" max="15359" width="25.5" style="137" customWidth="1"/>
    <col min="15360" max="15360" width="8.5" style="137" customWidth="1"/>
    <col min="15361" max="15361" width="9.5" style="137" customWidth="1"/>
    <col min="15362" max="15362" width="6.75" style="137" customWidth="1"/>
    <col min="15363" max="15363" width="22.25" style="137" customWidth="1"/>
    <col min="15364" max="15365" width="9.5" style="137" customWidth="1"/>
    <col min="15366" max="15366" width="7.375" style="137" customWidth="1"/>
    <col min="15367" max="15367" width="12.625" style="137" customWidth="1"/>
    <col min="15368" max="15614" width="9" style="137"/>
    <col min="15615" max="15615" width="25.5" style="137" customWidth="1"/>
    <col min="15616" max="15616" width="8.5" style="137" customWidth="1"/>
    <col min="15617" max="15617" width="9.5" style="137" customWidth="1"/>
    <col min="15618" max="15618" width="6.75" style="137" customWidth="1"/>
    <col min="15619" max="15619" width="22.25" style="137" customWidth="1"/>
    <col min="15620" max="15621" width="9.5" style="137" customWidth="1"/>
    <col min="15622" max="15622" width="7.375" style="137" customWidth="1"/>
    <col min="15623" max="15623" width="12.625" style="137" customWidth="1"/>
    <col min="15624" max="15870" width="9" style="137"/>
    <col min="15871" max="15871" width="25.5" style="137" customWidth="1"/>
    <col min="15872" max="15872" width="8.5" style="137" customWidth="1"/>
    <col min="15873" max="15873" width="9.5" style="137" customWidth="1"/>
    <col min="15874" max="15874" width="6.75" style="137" customWidth="1"/>
    <col min="15875" max="15875" width="22.25" style="137" customWidth="1"/>
    <col min="15876" max="15877" width="9.5" style="137" customWidth="1"/>
    <col min="15878" max="15878" width="7.375" style="137" customWidth="1"/>
    <col min="15879" max="15879" width="12.625" style="137" customWidth="1"/>
    <col min="15880" max="16126" width="9" style="137"/>
    <col min="16127" max="16127" width="25.5" style="137" customWidth="1"/>
    <col min="16128" max="16128" width="8.5" style="137" customWidth="1"/>
    <col min="16129" max="16129" width="9.5" style="137" customWidth="1"/>
    <col min="16130" max="16130" width="6.75" style="137" customWidth="1"/>
    <col min="16131" max="16131" width="22.25" style="137" customWidth="1"/>
    <col min="16132" max="16133" width="9.5" style="137" customWidth="1"/>
    <col min="16134" max="16134" width="7.375" style="137" customWidth="1"/>
    <col min="16135" max="16135" width="12.625" style="137" customWidth="1"/>
    <col min="16136" max="16384" width="9" style="137"/>
  </cols>
  <sheetData>
    <row r="1" spans="1:16" ht="21">
      <c r="A1" s="29" t="s">
        <v>92</v>
      </c>
    </row>
    <row r="2" spans="1:16" ht="24">
      <c r="A2" s="171" t="s">
        <v>93</v>
      </c>
      <c r="B2" s="171"/>
      <c r="C2" s="171"/>
      <c r="D2" s="171"/>
      <c r="E2" s="171"/>
      <c r="F2" s="171"/>
      <c r="G2" s="171"/>
      <c r="H2" s="171"/>
      <c r="I2" s="151"/>
      <c r="J2" s="171" t="s">
        <v>2</v>
      </c>
      <c r="K2" s="171"/>
      <c r="L2" s="171"/>
      <c r="M2" s="171"/>
      <c r="N2" s="171"/>
      <c r="O2" s="171"/>
      <c r="P2" s="171"/>
    </row>
    <row r="3" spans="1:16" s="136" customFormat="1" ht="18.75" customHeight="1">
      <c r="A3" s="141" t="s">
        <v>3</v>
      </c>
      <c r="B3" s="142"/>
      <c r="C3" s="142"/>
      <c r="D3" s="143"/>
      <c r="E3" s="142"/>
      <c r="F3" s="181" t="s">
        <v>4</v>
      </c>
      <c r="G3" s="181"/>
      <c r="H3" s="181"/>
      <c r="I3" s="152"/>
      <c r="J3" s="153" t="s">
        <v>5</v>
      </c>
      <c r="K3" s="154"/>
      <c r="L3" s="142"/>
      <c r="M3" s="172"/>
      <c r="N3" s="172" t="s">
        <v>4</v>
      </c>
      <c r="O3" s="141"/>
      <c r="P3" s="153"/>
    </row>
    <row r="4" spans="1:16" ht="17.25" customHeight="1">
      <c r="A4" s="173" t="s">
        <v>6</v>
      </c>
      <c r="B4" s="173"/>
      <c r="C4" s="173"/>
      <c r="D4" s="173"/>
      <c r="E4" s="173" t="s">
        <v>7</v>
      </c>
      <c r="F4" s="173"/>
      <c r="G4" s="173"/>
      <c r="H4" s="173"/>
      <c r="I4" s="173"/>
      <c r="J4" s="173" t="s">
        <v>6</v>
      </c>
      <c r="K4" s="173"/>
      <c r="L4" s="173"/>
      <c r="M4" s="173" t="s">
        <v>7</v>
      </c>
      <c r="N4" s="173"/>
      <c r="O4" s="173"/>
      <c r="P4" s="174"/>
    </row>
    <row r="5" spans="1:16" ht="20.25" customHeight="1">
      <c r="A5" s="130" t="s">
        <v>8</v>
      </c>
      <c r="B5" s="144" t="s">
        <v>12</v>
      </c>
      <c r="C5" s="144" t="s">
        <v>94</v>
      </c>
      <c r="D5" s="145" t="s">
        <v>11</v>
      </c>
      <c r="E5" s="130" t="s">
        <v>8</v>
      </c>
      <c r="F5" s="144" t="s">
        <v>12</v>
      </c>
      <c r="G5" s="144" t="s">
        <v>94</v>
      </c>
      <c r="H5" s="145" t="s">
        <v>11</v>
      </c>
      <c r="I5" s="121"/>
      <c r="J5" s="144" t="s">
        <v>8</v>
      </c>
      <c r="K5" s="155" t="s">
        <v>12</v>
      </c>
      <c r="L5" s="130" t="s">
        <v>11</v>
      </c>
      <c r="M5" s="144" t="s">
        <v>8</v>
      </c>
      <c r="N5" s="144" t="s">
        <v>12</v>
      </c>
      <c r="O5" s="130" t="s">
        <v>11</v>
      </c>
      <c r="P5" s="144"/>
    </row>
    <row r="6" spans="1:16" ht="15.95" customHeight="1">
      <c r="A6" s="58" t="s">
        <v>13</v>
      </c>
      <c r="B6" s="59">
        <f>B7+B41</f>
        <v>35249.15</v>
      </c>
      <c r="C6" s="59">
        <f>C7+C41</f>
        <v>34356.19</v>
      </c>
      <c r="D6" s="98">
        <f>(B6-C6)/C6</f>
        <v>2.5991240588668273E-2</v>
      </c>
      <c r="E6" s="58" t="s">
        <v>14</v>
      </c>
      <c r="F6" s="59">
        <f>F7+F41</f>
        <v>35249.15</v>
      </c>
      <c r="G6" s="59">
        <f>G7+G41</f>
        <v>34356.19</v>
      </c>
      <c r="H6" s="98">
        <f>(F6-G6)/G6</f>
        <v>2.5991240588668273E-2</v>
      </c>
      <c r="I6" s="121"/>
      <c r="J6" s="79" t="s">
        <v>13</v>
      </c>
      <c r="K6" s="156">
        <v>15953.09</v>
      </c>
      <c r="L6" s="58">
        <v>13.607709870063699</v>
      </c>
      <c r="M6" s="79" t="s">
        <v>14</v>
      </c>
      <c r="N6" s="161">
        <v>15953.09</v>
      </c>
      <c r="O6" s="58">
        <v>13.607709870063699</v>
      </c>
      <c r="P6" s="79"/>
    </row>
    <row r="7" spans="1:16" ht="15.95" customHeight="1">
      <c r="A7" s="58" t="s">
        <v>15</v>
      </c>
      <c r="B7" s="59">
        <f>B33+B8+B32</f>
        <v>33069.42</v>
      </c>
      <c r="C7" s="59">
        <f>C33+C8+C32</f>
        <v>30645.87</v>
      </c>
      <c r="D7" s="98">
        <f t="shared" ref="D7:D10" si="0">(B7-C7)/C7</f>
        <v>7.9082434272546201E-2</v>
      </c>
      <c r="E7" s="58" t="s">
        <v>16</v>
      </c>
      <c r="F7" s="59">
        <f>F33+F8+F32</f>
        <v>7285.45</v>
      </c>
      <c r="G7" s="59">
        <f>G33+G8+G32</f>
        <v>9045.23</v>
      </c>
      <c r="H7" s="98">
        <f t="shared" ref="H7:H27" si="1">(F7-G7)/G7</f>
        <v>-0.19455337232994599</v>
      </c>
      <c r="I7" s="121"/>
      <c r="J7" s="79" t="s">
        <v>15</v>
      </c>
      <c r="K7" s="156">
        <v>10066.26</v>
      </c>
      <c r="L7" s="58">
        <v>26.271779625936102</v>
      </c>
      <c r="M7" s="79" t="s">
        <v>16</v>
      </c>
      <c r="N7" s="161">
        <v>13180.8</v>
      </c>
      <c r="O7" s="58">
        <v>27.2344311383026</v>
      </c>
      <c r="P7" s="79"/>
    </row>
    <row r="8" spans="1:16" ht="15.95" customHeight="1">
      <c r="A8" s="99" t="s">
        <v>17</v>
      </c>
      <c r="B8" s="59">
        <f>B9+B23</f>
        <v>33069.42</v>
      </c>
      <c r="C8" s="59">
        <f>C9+C23</f>
        <v>30583</v>
      </c>
      <c r="D8" s="98">
        <f t="shared" si="0"/>
        <v>8.13007226236796E-2</v>
      </c>
      <c r="E8" s="61" t="s">
        <v>18</v>
      </c>
      <c r="F8" s="59">
        <f>SUM(F9:F31)</f>
        <v>7124.31</v>
      </c>
      <c r="G8" s="59">
        <f>SUM(G9:G31)</f>
        <v>8982.36</v>
      </c>
      <c r="H8" s="98">
        <f t="shared" si="1"/>
        <v>-0.20685543665584499</v>
      </c>
      <c r="I8" s="123"/>
      <c r="J8" s="79" t="s">
        <v>17</v>
      </c>
      <c r="K8" s="157">
        <v>8910</v>
      </c>
      <c r="L8" s="61">
        <v>-9.5</v>
      </c>
      <c r="M8" s="79" t="s">
        <v>18</v>
      </c>
      <c r="N8" s="161">
        <v>12024.54</v>
      </c>
      <c r="O8" s="99">
        <v>25.904030758405799</v>
      </c>
      <c r="P8" s="79"/>
    </row>
    <row r="9" spans="1:16" ht="15.95" customHeight="1">
      <c r="A9" s="63" t="s">
        <v>19</v>
      </c>
      <c r="B9" s="66">
        <f>SUM(B10:B22)</f>
        <v>33069.42</v>
      </c>
      <c r="C9" s="66">
        <f>SUM(C10:C22)</f>
        <v>30583</v>
      </c>
      <c r="D9" s="98">
        <f t="shared" si="0"/>
        <v>8.13007226236796E-2</v>
      </c>
      <c r="E9" s="63" t="s">
        <v>20</v>
      </c>
      <c r="F9" s="111">
        <v>1351.98</v>
      </c>
      <c r="G9" s="103">
        <v>1521.58</v>
      </c>
      <c r="H9" s="100">
        <f t="shared" si="1"/>
        <v>-0.1114630844254</v>
      </c>
      <c r="I9" s="124"/>
      <c r="J9" s="83" t="s">
        <v>19</v>
      </c>
      <c r="K9" s="158">
        <v>8910</v>
      </c>
      <c r="L9" s="63">
        <v>-9.4</v>
      </c>
      <c r="M9" s="81" t="s">
        <v>20</v>
      </c>
      <c r="N9" s="161">
        <v>2527.4</v>
      </c>
      <c r="O9" s="63">
        <v>51.2643265403836</v>
      </c>
      <c r="P9" s="83"/>
    </row>
    <row r="10" spans="1:16" ht="15.95" customHeight="1">
      <c r="A10" s="68" t="s">
        <v>21</v>
      </c>
      <c r="B10" s="101">
        <v>12565.26</v>
      </c>
      <c r="C10" s="101">
        <v>9728.2846000000009</v>
      </c>
      <c r="D10" s="100">
        <f t="shared" si="0"/>
        <v>0.29162134092993103</v>
      </c>
      <c r="E10" s="63" t="s">
        <v>22</v>
      </c>
      <c r="F10" s="111">
        <v>1.33</v>
      </c>
      <c r="G10" s="103">
        <v>0</v>
      </c>
      <c r="H10" s="100">
        <v>1</v>
      </c>
      <c r="I10" s="125"/>
      <c r="J10" s="81" t="s">
        <v>21</v>
      </c>
      <c r="K10" s="156">
        <v>2700</v>
      </c>
      <c r="L10" s="63">
        <v>68.75</v>
      </c>
      <c r="M10" s="81" t="s">
        <v>22</v>
      </c>
      <c r="N10" s="161">
        <v>17.940000000000001</v>
      </c>
      <c r="O10" s="68">
        <v>27.324343506032701</v>
      </c>
      <c r="P10" s="81"/>
    </row>
    <row r="11" spans="1:16" ht="15.95" customHeight="1">
      <c r="A11" s="68" t="s">
        <v>23</v>
      </c>
      <c r="B11" s="101"/>
      <c r="D11" s="100"/>
      <c r="E11" s="63" t="s">
        <v>24</v>
      </c>
      <c r="F11" s="111">
        <v>258.37</v>
      </c>
      <c r="G11" s="103">
        <v>352.56</v>
      </c>
      <c r="H11" s="100">
        <f t="shared" si="1"/>
        <v>-0.26716019968232402</v>
      </c>
      <c r="I11" s="125"/>
      <c r="J11" s="81" t="s">
        <v>23</v>
      </c>
      <c r="K11" s="158"/>
      <c r="L11" s="63">
        <v>-100</v>
      </c>
      <c r="M11" s="81" t="s">
        <v>24</v>
      </c>
      <c r="N11" s="161">
        <v>418.2</v>
      </c>
      <c r="O11" s="68">
        <v>-14.7470134953317</v>
      </c>
      <c r="P11" s="81"/>
    </row>
    <row r="12" spans="1:16" ht="15.95" customHeight="1">
      <c r="A12" s="68" t="s">
        <v>25</v>
      </c>
      <c r="B12" s="101">
        <v>10740.55</v>
      </c>
      <c r="C12" s="101">
        <v>9584.0023999999994</v>
      </c>
      <c r="D12" s="100">
        <f t="shared" ref="D12:D13" si="2">(B12-C12)/C12</f>
        <v>0.120674802836026</v>
      </c>
      <c r="E12" s="63" t="s">
        <v>26</v>
      </c>
      <c r="F12" s="111"/>
      <c r="G12" s="103"/>
      <c r="H12" s="100"/>
      <c r="I12" s="125"/>
      <c r="J12" s="81" t="s">
        <v>25</v>
      </c>
      <c r="K12" s="156">
        <v>2500</v>
      </c>
      <c r="L12" s="63">
        <v>16.2790697674419</v>
      </c>
      <c r="M12" s="81" t="s">
        <v>26</v>
      </c>
      <c r="N12" s="161"/>
      <c r="O12" s="68"/>
      <c r="P12" s="81"/>
    </row>
    <row r="13" spans="1:16" ht="15.95" customHeight="1">
      <c r="A13" s="68" t="s">
        <v>27</v>
      </c>
      <c r="B13" s="101">
        <v>3165.97</v>
      </c>
      <c r="C13" s="101">
        <v>5344.9678000000004</v>
      </c>
      <c r="D13" s="100">
        <f t="shared" si="2"/>
        <v>-0.40767276465164098</v>
      </c>
      <c r="E13" s="63" t="s">
        <v>28</v>
      </c>
      <c r="F13" s="111"/>
      <c r="G13" s="103"/>
      <c r="H13" s="100"/>
      <c r="I13" s="125"/>
      <c r="J13" s="81" t="s">
        <v>27</v>
      </c>
      <c r="K13" s="156">
        <v>1700</v>
      </c>
      <c r="L13" s="63">
        <v>-10.526315789473699</v>
      </c>
      <c r="M13" s="81" t="s">
        <v>28</v>
      </c>
      <c r="N13" s="161"/>
      <c r="O13" s="68"/>
      <c r="P13" s="81"/>
    </row>
    <row r="14" spans="1:16" ht="15.95" customHeight="1">
      <c r="A14" s="68" t="s">
        <v>29</v>
      </c>
      <c r="B14" s="101">
        <v>0</v>
      </c>
      <c r="C14" s="101">
        <v>0</v>
      </c>
      <c r="D14" s="100"/>
      <c r="E14" s="63" t="s">
        <v>30</v>
      </c>
      <c r="F14" s="111">
        <v>149.65</v>
      </c>
      <c r="G14" s="103">
        <v>211.02</v>
      </c>
      <c r="H14" s="100">
        <f t="shared" si="1"/>
        <v>-0.29082551416927299</v>
      </c>
      <c r="I14" s="125"/>
      <c r="J14" s="81" t="s">
        <v>29</v>
      </c>
      <c r="K14" s="158"/>
      <c r="L14" s="63">
        <v>0</v>
      </c>
      <c r="M14" s="81" t="s">
        <v>30</v>
      </c>
      <c r="N14" s="161">
        <v>298.16000000000003</v>
      </c>
      <c r="O14" s="68">
        <v>67.364580409767001</v>
      </c>
      <c r="P14" s="81"/>
    </row>
    <row r="15" spans="1:16" ht="15.95" customHeight="1">
      <c r="A15" s="68" t="s">
        <v>31</v>
      </c>
      <c r="B15" s="101"/>
      <c r="C15" s="101"/>
      <c r="D15" s="100"/>
      <c r="E15" s="63" t="s">
        <v>32</v>
      </c>
      <c r="F15" s="111">
        <v>1737.13</v>
      </c>
      <c r="G15" s="103">
        <v>1677.16</v>
      </c>
      <c r="H15" s="100">
        <f t="shared" si="1"/>
        <v>3.5756874716783099E-2</v>
      </c>
      <c r="I15" s="125"/>
      <c r="J15" s="81" t="s">
        <v>31</v>
      </c>
      <c r="K15" s="158"/>
      <c r="L15" s="63">
        <v>0</v>
      </c>
      <c r="M15" s="81" t="s">
        <v>32</v>
      </c>
      <c r="N15" s="161">
        <v>1586.11</v>
      </c>
      <c r="O15" s="68">
        <v>16.868064663493399</v>
      </c>
      <c r="P15" s="81"/>
    </row>
    <row r="16" spans="1:16" ht="15.95" customHeight="1">
      <c r="A16" s="68" t="s">
        <v>33</v>
      </c>
      <c r="B16" s="101">
        <v>1928.81</v>
      </c>
      <c r="C16" s="101">
        <v>2031.4311</v>
      </c>
      <c r="D16" s="100">
        <f>(B16-C16)/C16</f>
        <v>-5.0516653013730102E-2</v>
      </c>
      <c r="E16" s="63" t="s">
        <v>34</v>
      </c>
      <c r="F16" s="111">
        <v>217.53</v>
      </c>
      <c r="G16" s="103">
        <v>520.67999999999995</v>
      </c>
      <c r="H16" s="100">
        <f t="shared" si="1"/>
        <v>-0.58221940539294803</v>
      </c>
      <c r="I16" s="125"/>
      <c r="J16" s="81" t="s">
        <v>33</v>
      </c>
      <c r="K16" s="156">
        <v>10</v>
      </c>
      <c r="L16" s="63">
        <v>-50</v>
      </c>
      <c r="M16" s="81" t="s">
        <v>34</v>
      </c>
      <c r="N16" s="161">
        <v>514.32000000000005</v>
      </c>
      <c r="O16" s="68">
        <v>2.5052316890882098</v>
      </c>
      <c r="P16" s="81"/>
    </row>
    <row r="17" spans="1:16" ht="15.95" customHeight="1">
      <c r="A17" s="68" t="s">
        <v>35</v>
      </c>
      <c r="B17" s="101"/>
      <c r="C17" s="101"/>
      <c r="D17" s="100"/>
      <c r="E17" s="63" t="s">
        <v>36</v>
      </c>
      <c r="F17" s="111">
        <v>145.55000000000001</v>
      </c>
      <c r="G17" s="103">
        <v>185.52</v>
      </c>
      <c r="H17" s="100">
        <f t="shared" si="1"/>
        <v>-0.21544846916774499</v>
      </c>
      <c r="I17" s="125"/>
      <c r="J17" s="81" t="s">
        <v>35</v>
      </c>
      <c r="K17" s="158"/>
      <c r="L17" s="63">
        <v>0</v>
      </c>
      <c r="M17" s="81" t="s">
        <v>36</v>
      </c>
      <c r="N17" s="161">
        <v>145.55000000000001</v>
      </c>
      <c r="O17" s="68"/>
      <c r="P17" s="81"/>
    </row>
    <row r="18" spans="1:16" ht="15.95" customHeight="1">
      <c r="A18" s="68" t="s">
        <v>37</v>
      </c>
      <c r="B18" s="101">
        <v>4668.83</v>
      </c>
      <c r="C18" s="101">
        <v>3894.3141000000001</v>
      </c>
      <c r="D18" s="100">
        <f>(B18-C18)/C18</f>
        <v>0.19888377776204499</v>
      </c>
      <c r="E18" s="63" t="s">
        <v>38</v>
      </c>
      <c r="F18" s="111">
        <v>797.51</v>
      </c>
      <c r="G18" s="103">
        <v>966.86</v>
      </c>
      <c r="H18" s="100">
        <f t="shared" si="1"/>
        <v>-0.17515462424756401</v>
      </c>
      <c r="I18" s="125"/>
      <c r="J18" s="81" t="s">
        <v>37</v>
      </c>
      <c r="K18" s="156">
        <v>2000</v>
      </c>
      <c r="L18" s="63">
        <v>33.9584728734092</v>
      </c>
      <c r="M18" s="81" t="s">
        <v>38</v>
      </c>
      <c r="N18" s="161">
        <v>1593.77</v>
      </c>
      <c r="O18" s="68">
        <v>-11.9819078493204</v>
      </c>
      <c r="P18" s="81"/>
    </row>
    <row r="19" spans="1:16" ht="15.95" customHeight="1">
      <c r="A19" s="68" t="s">
        <v>39</v>
      </c>
      <c r="B19" s="64"/>
      <c r="C19" s="64"/>
      <c r="D19" s="98"/>
      <c r="E19" s="63" t="s">
        <v>40</v>
      </c>
      <c r="F19" s="111">
        <v>1544.53</v>
      </c>
      <c r="G19" s="103">
        <v>2126.1799999999998</v>
      </c>
      <c r="H19" s="100">
        <f t="shared" si="1"/>
        <v>-0.27356573761393699</v>
      </c>
      <c r="I19" s="125"/>
      <c r="J19" s="81" t="s">
        <v>39</v>
      </c>
      <c r="K19" s="158"/>
      <c r="L19" s="63">
        <v>0</v>
      </c>
      <c r="M19" s="81" t="s">
        <v>40</v>
      </c>
      <c r="N19" s="161">
        <v>2017.52</v>
      </c>
      <c r="O19" s="68">
        <v>-23.7947028872739</v>
      </c>
      <c r="P19" s="81"/>
    </row>
    <row r="20" spans="1:16" ht="15.95" customHeight="1">
      <c r="A20" s="68" t="s">
        <v>41</v>
      </c>
      <c r="B20" s="64"/>
      <c r="C20" s="64"/>
      <c r="D20" s="98"/>
      <c r="E20" s="63" t="s">
        <v>42</v>
      </c>
      <c r="F20" s="111">
        <v>420.12</v>
      </c>
      <c r="G20" s="103">
        <v>723.01</v>
      </c>
      <c r="H20" s="100">
        <f t="shared" si="1"/>
        <v>-0.418929198766269</v>
      </c>
      <c r="I20" s="125"/>
      <c r="J20" s="81" t="s">
        <v>41</v>
      </c>
      <c r="K20" s="158"/>
      <c r="L20" s="63">
        <v>0</v>
      </c>
      <c r="M20" s="81" t="s">
        <v>42</v>
      </c>
      <c r="N20" s="161">
        <v>360</v>
      </c>
      <c r="O20" s="68">
        <v>-15.294117647058799</v>
      </c>
      <c r="P20" s="81"/>
    </row>
    <row r="21" spans="1:16" ht="15.95" customHeight="1">
      <c r="A21" s="68" t="s">
        <v>43</v>
      </c>
      <c r="B21" s="64"/>
      <c r="C21" s="64"/>
      <c r="D21" s="98"/>
      <c r="E21" s="63" t="s">
        <v>44</v>
      </c>
      <c r="F21" s="111"/>
      <c r="G21" s="103"/>
      <c r="H21" s="100"/>
      <c r="I21" s="125"/>
      <c r="J21" s="81" t="s">
        <v>43</v>
      </c>
      <c r="K21" s="158"/>
      <c r="L21" s="63">
        <v>0</v>
      </c>
      <c r="M21" s="81" t="s">
        <v>44</v>
      </c>
      <c r="N21" s="161"/>
      <c r="O21" s="68"/>
      <c r="P21" s="81"/>
    </row>
    <row r="22" spans="1:16" ht="15.95" customHeight="1">
      <c r="A22" s="68" t="s">
        <v>45</v>
      </c>
      <c r="B22" s="64"/>
      <c r="C22" s="64"/>
      <c r="D22" s="98"/>
      <c r="E22" s="63" t="s">
        <v>46</v>
      </c>
      <c r="F22" s="111"/>
      <c r="G22" s="103"/>
      <c r="H22" s="100"/>
      <c r="I22" s="125"/>
      <c r="J22" s="81" t="s">
        <v>45</v>
      </c>
      <c r="K22" s="158"/>
      <c r="L22" s="63">
        <v>0</v>
      </c>
      <c r="M22" s="81" t="s">
        <v>46</v>
      </c>
      <c r="N22" s="161"/>
      <c r="O22" s="68"/>
      <c r="P22" s="81"/>
    </row>
    <row r="23" spans="1:16" ht="15.95" customHeight="1">
      <c r="A23" s="63" t="s">
        <v>47</v>
      </c>
      <c r="B23" s="64">
        <f>SUM(B24:B30)</f>
        <v>0</v>
      </c>
      <c r="C23" s="64"/>
      <c r="D23" s="98"/>
      <c r="E23" s="63" t="s">
        <v>48</v>
      </c>
      <c r="F23" s="111"/>
      <c r="G23" s="103"/>
      <c r="H23" s="100"/>
      <c r="I23" s="124"/>
      <c r="J23" s="81" t="s">
        <v>47</v>
      </c>
      <c r="K23" s="158">
        <v>0</v>
      </c>
      <c r="L23" s="63">
        <v>-100</v>
      </c>
      <c r="M23" s="81" t="s">
        <v>48</v>
      </c>
      <c r="N23" s="161">
        <v>85.95</v>
      </c>
      <c r="O23" s="63">
        <v>443.29962073324901</v>
      </c>
      <c r="P23" s="81"/>
    </row>
    <row r="24" spans="1:16" ht="15.95" customHeight="1">
      <c r="A24" s="68" t="s">
        <v>49</v>
      </c>
      <c r="B24" s="64"/>
      <c r="C24" s="64"/>
      <c r="D24" s="98"/>
      <c r="E24" s="63" t="s">
        <v>50</v>
      </c>
      <c r="F24" s="111">
        <v>150.52000000000001</v>
      </c>
      <c r="G24" s="103">
        <v>165.08</v>
      </c>
      <c r="H24" s="100">
        <f t="shared" si="1"/>
        <v>-8.8199660770535496E-2</v>
      </c>
      <c r="I24" s="125"/>
      <c r="J24" s="81" t="s">
        <v>49</v>
      </c>
      <c r="K24" s="158"/>
      <c r="L24" s="63">
        <v>0</v>
      </c>
      <c r="M24" s="81" t="s">
        <v>50</v>
      </c>
      <c r="N24" s="161">
        <v>96.1</v>
      </c>
      <c r="O24" s="68">
        <v>10.650546919977</v>
      </c>
      <c r="P24" s="81"/>
    </row>
    <row r="25" spans="1:16" ht="15.95" customHeight="1">
      <c r="A25" s="68" t="s">
        <v>51</v>
      </c>
      <c r="B25" s="64"/>
      <c r="C25" s="64"/>
      <c r="D25" s="98"/>
      <c r="E25" s="63" t="s">
        <v>52</v>
      </c>
      <c r="F25" s="111">
        <v>101.95</v>
      </c>
      <c r="G25" s="103">
        <v>114.42</v>
      </c>
      <c r="H25" s="100">
        <f t="shared" si="1"/>
        <v>-0.108984443279147</v>
      </c>
      <c r="I25" s="125"/>
      <c r="J25" s="81" t="s">
        <v>51</v>
      </c>
      <c r="K25" s="158"/>
      <c r="L25" s="63">
        <v>0</v>
      </c>
      <c r="M25" s="81" t="s">
        <v>52</v>
      </c>
      <c r="N25" s="161">
        <v>243.52</v>
      </c>
      <c r="O25" s="68"/>
      <c r="P25" s="81"/>
    </row>
    <row r="26" spans="1:16" ht="15.95" customHeight="1">
      <c r="A26" s="68" t="s">
        <v>53</v>
      </c>
      <c r="B26" s="64"/>
      <c r="C26" s="64"/>
      <c r="D26" s="98"/>
      <c r="E26" s="63" t="s">
        <v>54</v>
      </c>
      <c r="F26" s="111">
        <v>120</v>
      </c>
      <c r="G26" s="103">
        <v>0</v>
      </c>
      <c r="H26" s="100">
        <v>1</v>
      </c>
      <c r="I26" s="125"/>
      <c r="J26" s="81" t="s">
        <v>53</v>
      </c>
      <c r="K26" s="158"/>
      <c r="L26" s="63">
        <v>0</v>
      </c>
      <c r="M26" s="81" t="s">
        <v>54</v>
      </c>
      <c r="N26" s="161">
        <v>260</v>
      </c>
      <c r="O26" s="68">
        <v>4</v>
      </c>
      <c r="P26" s="81"/>
    </row>
    <row r="27" spans="1:16" ht="15.95" customHeight="1">
      <c r="A27" s="105" t="s">
        <v>55</v>
      </c>
      <c r="B27" s="64"/>
      <c r="C27" s="64"/>
      <c r="D27" s="98"/>
      <c r="E27" s="63" t="s">
        <v>56</v>
      </c>
      <c r="F27" s="111">
        <v>128.13999999999999</v>
      </c>
      <c r="G27" s="103">
        <v>418.29</v>
      </c>
      <c r="H27" s="100">
        <f t="shared" si="1"/>
        <v>-0.69365751033971701</v>
      </c>
      <c r="I27" s="126"/>
      <c r="J27" s="81" t="s">
        <v>55</v>
      </c>
      <c r="K27" s="158"/>
      <c r="L27" s="63">
        <v>-100</v>
      </c>
      <c r="M27" s="81" t="s">
        <v>56</v>
      </c>
      <c r="N27" s="161">
        <v>1860</v>
      </c>
      <c r="O27" s="105">
        <v>1811.22071516646</v>
      </c>
      <c r="P27" s="81"/>
    </row>
    <row r="28" spans="1:16" ht="15.95" customHeight="1">
      <c r="A28" s="105" t="s">
        <v>57</v>
      </c>
      <c r="B28" s="64"/>
      <c r="C28" s="64"/>
      <c r="D28" s="98"/>
      <c r="E28" s="63"/>
      <c r="F28" s="116"/>
      <c r="G28" s="103"/>
      <c r="H28" s="98"/>
      <c r="I28" s="126"/>
      <c r="J28" s="81" t="s">
        <v>57</v>
      </c>
      <c r="K28" s="158"/>
      <c r="L28" s="63">
        <v>0</v>
      </c>
      <c r="M28" s="81"/>
      <c r="N28" s="161"/>
      <c r="O28" s="105"/>
      <c r="P28" s="81"/>
    </row>
    <row r="29" spans="1:16" ht="15.95" customHeight="1">
      <c r="A29" s="105" t="s">
        <v>58</v>
      </c>
      <c r="B29" s="64"/>
      <c r="C29" s="64"/>
      <c r="D29" s="98"/>
      <c r="E29" s="63"/>
      <c r="F29" s="148"/>
      <c r="G29" s="64"/>
      <c r="H29" s="98"/>
      <c r="I29" s="126"/>
      <c r="J29" s="81" t="s">
        <v>58</v>
      </c>
      <c r="K29" s="158"/>
      <c r="L29" s="63">
        <v>0</v>
      </c>
      <c r="M29" s="81"/>
      <c r="N29" s="161"/>
      <c r="O29" s="105"/>
      <c r="P29" s="81"/>
    </row>
    <row r="30" spans="1:16" ht="15.95" customHeight="1">
      <c r="A30" s="68" t="s">
        <v>59</v>
      </c>
      <c r="B30" s="64"/>
      <c r="C30" s="64"/>
      <c r="D30" s="98"/>
      <c r="E30" s="63"/>
      <c r="F30" s="64"/>
      <c r="G30" s="64"/>
      <c r="H30" s="98"/>
      <c r="I30" s="125"/>
      <c r="J30" s="81" t="s">
        <v>59</v>
      </c>
      <c r="K30" s="158"/>
      <c r="L30" s="63">
        <v>0</v>
      </c>
      <c r="M30" s="81"/>
      <c r="N30" s="161"/>
      <c r="O30" s="68"/>
      <c r="P30" s="81"/>
    </row>
    <row r="31" spans="1:16" ht="15.95" customHeight="1">
      <c r="A31" s="68"/>
      <c r="B31" s="64"/>
      <c r="C31" s="64"/>
      <c r="D31" s="98"/>
      <c r="E31" s="63"/>
      <c r="F31" s="64"/>
      <c r="G31" s="64"/>
      <c r="H31" s="98"/>
      <c r="I31" s="125"/>
      <c r="J31" s="81"/>
      <c r="K31" s="158"/>
      <c r="L31" s="63">
        <v>0</v>
      </c>
      <c r="M31" s="81"/>
      <c r="N31" s="161"/>
      <c r="O31" s="68"/>
      <c r="P31" s="81"/>
    </row>
    <row r="32" spans="1:16" ht="15.95" customHeight="1">
      <c r="A32" s="61" t="s">
        <v>60</v>
      </c>
      <c r="B32" s="64">
        <f>'[5]2019年渝北区政府预算'!B31</f>
        <v>0</v>
      </c>
      <c r="C32" s="64"/>
      <c r="D32" s="98"/>
      <c r="E32" s="61" t="s">
        <v>61</v>
      </c>
      <c r="F32" s="64">
        <f>'[5]2019年渝北区政府预算'!D31</f>
        <v>0</v>
      </c>
      <c r="G32" s="64"/>
      <c r="H32" s="98"/>
      <c r="I32" s="159"/>
      <c r="J32" s="81" t="s">
        <v>60</v>
      </c>
      <c r="K32" s="158">
        <v>0</v>
      </c>
      <c r="L32" s="61"/>
      <c r="M32" s="81" t="s">
        <v>61</v>
      </c>
      <c r="N32" s="161">
        <v>0</v>
      </c>
      <c r="O32" s="61"/>
      <c r="P32" s="81"/>
    </row>
    <row r="33" spans="1:20" ht="15.95" customHeight="1">
      <c r="A33" s="61" t="s">
        <v>62</v>
      </c>
      <c r="B33" s="64">
        <f>B34</f>
        <v>0</v>
      </c>
      <c r="C33" s="64">
        <f>C34</f>
        <v>62.87</v>
      </c>
      <c r="D33" s="98"/>
      <c r="E33" s="61" t="s">
        <v>63</v>
      </c>
      <c r="F33" s="59">
        <f>SUM(F34:F40)</f>
        <v>161.13999999999999</v>
      </c>
      <c r="G33" s="59">
        <f>SUM(G34:G40)</f>
        <v>62.87</v>
      </c>
      <c r="H33" s="98"/>
      <c r="I33" s="159"/>
      <c r="J33" s="81" t="s">
        <v>62</v>
      </c>
      <c r="K33" s="156">
        <v>1156.26</v>
      </c>
      <c r="L33" s="61">
        <v>42.942267276548399</v>
      </c>
      <c r="M33" s="79" t="s">
        <v>63</v>
      </c>
      <c r="N33" s="161">
        <v>1156.26</v>
      </c>
      <c r="O33" s="61"/>
      <c r="P33" s="81"/>
    </row>
    <row r="34" spans="1:20" ht="15.95" customHeight="1">
      <c r="A34" s="61" t="s">
        <v>64</v>
      </c>
      <c r="B34" s="64"/>
      <c r="C34" s="64">
        <v>62.87</v>
      </c>
      <c r="D34" s="100"/>
      <c r="E34" s="63" t="s">
        <v>30</v>
      </c>
      <c r="F34" s="66"/>
      <c r="G34" s="66"/>
      <c r="H34" s="98"/>
      <c r="I34" s="159"/>
      <c r="J34" s="81" t="s">
        <v>64</v>
      </c>
      <c r="K34" s="156">
        <v>1156.26</v>
      </c>
      <c r="L34" s="63">
        <v>42.942267276548399</v>
      </c>
      <c r="M34" s="83" t="s">
        <v>30</v>
      </c>
      <c r="N34" s="161"/>
      <c r="O34" s="61"/>
      <c r="P34" s="81"/>
    </row>
    <row r="35" spans="1:20" ht="15.95" customHeight="1">
      <c r="A35" s="63"/>
      <c r="B35" s="64"/>
      <c r="C35" s="64"/>
      <c r="D35" s="98"/>
      <c r="E35" s="63" t="s">
        <v>32</v>
      </c>
      <c r="F35" s="66"/>
      <c r="G35" s="66"/>
      <c r="H35" s="98"/>
      <c r="I35" s="124"/>
      <c r="J35" s="81"/>
      <c r="K35" s="158"/>
      <c r="L35" s="63"/>
      <c r="M35" s="83" t="s">
        <v>32</v>
      </c>
      <c r="N35" s="161"/>
      <c r="O35" s="63"/>
      <c r="P35" s="81"/>
    </row>
    <row r="36" spans="1:20" ht="15.95" customHeight="1">
      <c r="A36" s="63"/>
      <c r="B36" s="64"/>
      <c r="C36" s="64"/>
      <c r="D36" s="98"/>
      <c r="E36" s="63" t="s">
        <v>38</v>
      </c>
      <c r="F36" s="72">
        <v>161.13999999999999</v>
      </c>
      <c r="G36" s="72">
        <v>18.98</v>
      </c>
      <c r="H36" s="98"/>
      <c r="I36" s="124"/>
      <c r="J36" s="81"/>
      <c r="K36" s="158"/>
      <c r="L36" s="63"/>
      <c r="M36" s="86" t="s">
        <v>38</v>
      </c>
      <c r="N36" s="161">
        <v>895.26</v>
      </c>
      <c r="O36" s="63"/>
      <c r="P36" s="81"/>
    </row>
    <row r="37" spans="1:20" ht="15.95" customHeight="1">
      <c r="A37" s="63"/>
      <c r="B37" s="64"/>
      <c r="C37" s="64"/>
      <c r="D37" s="98"/>
      <c r="E37" s="63" t="s">
        <v>40</v>
      </c>
      <c r="F37" s="72"/>
      <c r="G37" s="72"/>
      <c r="H37" s="98"/>
      <c r="I37" s="124"/>
      <c r="J37" s="81"/>
      <c r="K37" s="158"/>
      <c r="L37" s="63"/>
      <c r="M37" s="86" t="s">
        <v>40</v>
      </c>
      <c r="N37" s="161">
        <v>261</v>
      </c>
      <c r="O37" s="63"/>
      <c r="P37" s="81"/>
    </row>
    <row r="38" spans="1:20" ht="15.95" customHeight="1">
      <c r="A38" s="63"/>
      <c r="B38" s="64"/>
      <c r="C38" s="64"/>
      <c r="D38" s="98"/>
      <c r="E38" s="63" t="s">
        <v>56</v>
      </c>
      <c r="F38" s="72"/>
      <c r="G38" s="72">
        <v>43.89</v>
      </c>
      <c r="H38" s="98"/>
      <c r="I38" s="124"/>
      <c r="J38" s="81"/>
      <c r="K38" s="158"/>
      <c r="L38" s="63"/>
      <c r="M38" s="86" t="s">
        <v>56</v>
      </c>
      <c r="N38" s="161"/>
      <c r="O38" s="63"/>
      <c r="P38" s="81"/>
    </row>
    <row r="39" spans="1:20" ht="15.95" customHeight="1">
      <c r="A39" s="63"/>
      <c r="B39" s="64"/>
      <c r="C39" s="64"/>
      <c r="D39" s="98"/>
      <c r="E39" s="63" t="s">
        <v>65</v>
      </c>
      <c r="F39" s="66"/>
      <c r="G39" s="66"/>
      <c r="H39" s="98"/>
      <c r="I39" s="124"/>
      <c r="J39" s="81"/>
      <c r="K39" s="158"/>
      <c r="L39" s="63"/>
      <c r="M39" s="83" t="s">
        <v>65</v>
      </c>
      <c r="N39" s="161"/>
      <c r="O39" s="63"/>
      <c r="P39" s="81"/>
    </row>
    <row r="40" spans="1:20" ht="15.95" customHeight="1">
      <c r="A40" s="63"/>
      <c r="B40" s="64"/>
      <c r="C40" s="64"/>
      <c r="D40" s="98"/>
      <c r="E40" s="63" t="s">
        <v>66</v>
      </c>
      <c r="F40" s="66"/>
      <c r="G40" s="66"/>
      <c r="H40" s="98"/>
      <c r="I40" s="124"/>
      <c r="J40" s="81"/>
      <c r="K40" s="158"/>
      <c r="L40" s="63"/>
      <c r="M40" s="83" t="s">
        <v>66</v>
      </c>
      <c r="N40" s="161"/>
      <c r="O40" s="63"/>
      <c r="P40" s="81"/>
    </row>
    <row r="41" spans="1:20" ht="15.95" customHeight="1">
      <c r="A41" s="58" t="s">
        <v>67</v>
      </c>
      <c r="B41" s="59">
        <f>B42+B46+B47+B48</f>
        <v>2179.73</v>
      </c>
      <c r="C41" s="59">
        <f>C42+C46+C47+C48</f>
        <v>3710.32</v>
      </c>
      <c r="D41" s="98">
        <f t="shared" ref="D41:D48" si="3">(B41-C41)/C41</f>
        <v>-0.41252237003816383</v>
      </c>
      <c r="E41" s="58" t="s">
        <v>68</v>
      </c>
      <c r="F41" s="59">
        <f t="shared" ref="F41:G41" si="4">F42+F44+F45+F46</f>
        <v>27963.7</v>
      </c>
      <c r="G41" s="59">
        <f t="shared" si="4"/>
        <v>25310.959999999999</v>
      </c>
      <c r="H41" s="98">
        <f t="shared" ref="H41" si="5">(F41/N41-1)</f>
        <v>9.0868595998254147</v>
      </c>
      <c r="I41" s="121"/>
      <c r="J41" s="79" t="s">
        <v>67</v>
      </c>
      <c r="K41" s="156">
        <v>5886.83</v>
      </c>
      <c r="L41" s="58">
        <v>-3.02337917355807</v>
      </c>
      <c r="M41" s="79" t="s">
        <v>68</v>
      </c>
      <c r="N41" s="161">
        <v>2772.29</v>
      </c>
      <c r="O41" s="58">
        <v>-24.723308352340599</v>
      </c>
      <c r="P41" s="79"/>
    </row>
    <row r="42" spans="1:20" ht="15.95" customHeight="1">
      <c r="A42" s="65" t="s">
        <v>69</v>
      </c>
      <c r="B42" s="66">
        <f t="shared" ref="B42:C42" si="6">SUM(B43:B45)</f>
        <v>981.82999999999993</v>
      </c>
      <c r="C42" s="66">
        <f t="shared" si="6"/>
        <v>1155.92</v>
      </c>
      <c r="D42" s="100">
        <f t="shared" si="3"/>
        <v>-0.15060730846425369</v>
      </c>
      <c r="E42" s="65" t="s">
        <v>70</v>
      </c>
      <c r="F42" s="66">
        <v>27963.7</v>
      </c>
      <c r="G42" s="66">
        <f t="shared" ref="G42" si="7">G43</f>
        <v>25310.959999999999</v>
      </c>
      <c r="H42" s="100">
        <f t="shared" ref="H42" si="8">(F42-G42)/G42</f>
        <v>0.10480598128241686</v>
      </c>
      <c r="I42" s="128"/>
      <c r="J42" s="83" t="s">
        <v>69</v>
      </c>
      <c r="K42" s="156">
        <v>3521.4</v>
      </c>
      <c r="L42" s="65">
        <v>0.86040969708078796</v>
      </c>
      <c r="M42" s="83" t="s">
        <v>70</v>
      </c>
      <c r="N42" s="161">
        <v>2772.29</v>
      </c>
      <c r="O42" s="65">
        <v>-24.723308352340599</v>
      </c>
      <c r="P42" s="83"/>
    </row>
    <row r="43" spans="1:20" ht="15.95" customHeight="1">
      <c r="A43" s="63" t="s">
        <v>71</v>
      </c>
      <c r="B43" s="64"/>
      <c r="C43" s="64"/>
      <c r="D43" s="98"/>
      <c r="E43" s="63" t="s">
        <v>72</v>
      </c>
      <c r="F43" s="116"/>
      <c r="G43" s="116">
        <v>25310.959999999999</v>
      </c>
      <c r="H43" s="98"/>
      <c r="I43" s="124"/>
      <c r="J43" s="81" t="s">
        <v>71</v>
      </c>
      <c r="K43" s="158"/>
      <c r="L43" s="63">
        <v>0</v>
      </c>
      <c r="M43" s="81" t="s">
        <v>72</v>
      </c>
      <c r="N43" s="161">
        <v>2772.29</v>
      </c>
      <c r="O43" s="63">
        <v>-24.723308352340599</v>
      </c>
      <c r="P43" s="81"/>
      <c r="T43" s="29"/>
    </row>
    <row r="44" spans="1:20" ht="15.95" customHeight="1">
      <c r="A44" s="63" t="s">
        <v>73</v>
      </c>
      <c r="B44" s="64">
        <v>205.3</v>
      </c>
      <c r="C44" s="64">
        <v>93.5</v>
      </c>
      <c r="D44" s="100">
        <f t="shared" si="3"/>
        <v>1.1957219251336899</v>
      </c>
      <c r="E44" s="65" t="s">
        <v>74</v>
      </c>
      <c r="F44" s="64"/>
      <c r="G44" s="64"/>
      <c r="H44" s="98"/>
      <c r="I44" s="124"/>
      <c r="J44" s="81" t="s">
        <v>73</v>
      </c>
      <c r="K44" s="156">
        <v>2366.81</v>
      </c>
      <c r="L44" s="65">
        <v>11.9159640818797</v>
      </c>
      <c r="M44" s="81" t="s">
        <v>74</v>
      </c>
      <c r="N44" s="162"/>
      <c r="O44" s="63"/>
      <c r="P44" s="81"/>
    </row>
    <row r="45" spans="1:20" ht="15.95" customHeight="1">
      <c r="A45" s="63" t="s">
        <v>75</v>
      </c>
      <c r="B45" s="64">
        <v>776.53</v>
      </c>
      <c r="C45" s="64">
        <v>1062.42</v>
      </c>
      <c r="D45" s="100">
        <f t="shared" si="3"/>
        <v>-0.26909320231170403</v>
      </c>
      <c r="E45" s="65" t="s">
        <v>76</v>
      </c>
      <c r="F45" s="64">
        <f>'[5]2019年渝北区政府预算'!D44</f>
        <v>0</v>
      </c>
      <c r="G45" s="64"/>
      <c r="H45" s="98"/>
      <c r="I45" s="124"/>
      <c r="J45" s="81" t="s">
        <v>75</v>
      </c>
      <c r="K45" s="156">
        <v>1154.5899999999999</v>
      </c>
      <c r="L45" s="65">
        <v>-16.124368893247599</v>
      </c>
      <c r="M45" s="81" t="s">
        <v>76</v>
      </c>
      <c r="N45" s="162">
        <v>0</v>
      </c>
      <c r="O45" s="63"/>
      <c r="P45" s="81"/>
    </row>
    <row r="46" spans="1:20" ht="15.95" customHeight="1">
      <c r="A46" s="65" t="s">
        <v>77</v>
      </c>
      <c r="B46" s="64"/>
      <c r="C46" s="64"/>
      <c r="D46" s="100"/>
      <c r="E46" s="65" t="s">
        <v>78</v>
      </c>
      <c r="F46" s="64">
        <f>'[5]2019年渝北区政府预算'!D44</f>
        <v>0</v>
      </c>
      <c r="G46" s="64"/>
      <c r="H46" s="98"/>
      <c r="I46" s="128"/>
      <c r="J46" s="81" t="s">
        <v>77</v>
      </c>
      <c r="K46" s="158"/>
      <c r="L46" s="65">
        <v>0</v>
      </c>
      <c r="M46" s="81" t="s">
        <v>78</v>
      </c>
      <c r="N46" s="162">
        <v>0</v>
      </c>
      <c r="O46" s="65"/>
      <c r="P46" s="81"/>
    </row>
    <row r="47" spans="1:20" ht="15.95" customHeight="1">
      <c r="A47" s="65" t="s">
        <v>79</v>
      </c>
      <c r="B47" s="72">
        <v>636.80999999999995</v>
      </c>
      <c r="C47" s="72">
        <v>1536.98</v>
      </c>
      <c r="D47" s="100">
        <f t="shared" si="3"/>
        <v>-0.58567450454787995</v>
      </c>
      <c r="E47" s="65"/>
      <c r="F47" s="149">
        <f>'[5]2019年渝北区政府预算'!D45</f>
        <v>0</v>
      </c>
      <c r="G47" s="149"/>
      <c r="H47" s="98"/>
      <c r="I47" s="128"/>
      <c r="J47" s="81" t="s">
        <v>79</v>
      </c>
      <c r="K47" s="156">
        <v>2188.0300000000002</v>
      </c>
      <c r="L47" s="65">
        <v>2.9036490789121001</v>
      </c>
      <c r="M47" s="163"/>
      <c r="N47" s="162">
        <v>0</v>
      </c>
      <c r="O47" s="65"/>
      <c r="P47" s="81"/>
    </row>
    <row r="48" spans="1:20">
      <c r="A48" s="65" t="s">
        <v>80</v>
      </c>
      <c r="B48" s="72">
        <v>561.09</v>
      </c>
      <c r="C48" s="72">
        <v>1017.42</v>
      </c>
      <c r="D48" s="100">
        <f t="shared" si="3"/>
        <v>-0.44851683670460601</v>
      </c>
      <c r="E48" s="65"/>
      <c r="F48" s="149"/>
      <c r="G48" s="149"/>
      <c r="H48" s="98"/>
      <c r="I48" s="128"/>
      <c r="J48" s="81" t="s">
        <v>80</v>
      </c>
      <c r="K48" s="156">
        <v>177.4</v>
      </c>
      <c r="L48" s="65">
        <v>-60.813765987055703</v>
      </c>
      <c r="M48" s="163"/>
      <c r="N48" s="162"/>
      <c r="O48" s="65"/>
      <c r="P48" s="81"/>
    </row>
    <row r="49" spans="2:16">
      <c r="B49" s="146"/>
      <c r="C49" s="146"/>
      <c r="J49" s="150"/>
      <c r="P49" s="150"/>
    </row>
    <row r="50" spans="2:16">
      <c r="B50" s="147"/>
      <c r="C50" s="147"/>
      <c r="F50" s="146"/>
      <c r="G50" s="146"/>
      <c r="J50" s="160"/>
      <c r="M50" s="150"/>
      <c r="P50" s="160"/>
    </row>
    <row r="51" spans="2:16">
      <c r="F51" s="146"/>
      <c r="G51" s="146"/>
      <c r="M51" s="150"/>
      <c r="N51" s="164"/>
    </row>
    <row r="52" spans="2:16">
      <c r="E52" s="150"/>
      <c r="F52" s="146"/>
      <c r="G52" s="146"/>
      <c r="L52" s="150"/>
      <c r="M52" s="150"/>
    </row>
    <row r="55" spans="2:16">
      <c r="E55" s="150"/>
      <c r="F55" s="146"/>
      <c r="G55" s="146"/>
      <c r="L55" s="150"/>
      <c r="M55" s="150"/>
    </row>
  </sheetData>
  <sheetProtection formatCells="0" insertHyperlinks="0" autoFilter="0"/>
  <autoFilter ref="A5:P48">
    <extLst/>
  </autoFilter>
  <mergeCells count="9">
    <mergeCell ref="A2:H2"/>
    <mergeCell ref="J2:P2"/>
    <mergeCell ref="F3:H3"/>
    <mergeCell ref="M3:N3"/>
    <mergeCell ref="A4:D4"/>
    <mergeCell ref="E4:H4"/>
    <mergeCell ref="I4:K4"/>
    <mergeCell ref="L4:N4"/>
    <mergeCell ref="O4:P4"/>
  </mergeCells>
  <phoneticPr fontId="59" type="noConversion"/>
  <printOptions horizontalCentered="1"/>
  <pageMargins left="0.31496062992126" right="0.31496062992126" top="0.59055118110236204" bottom="0.74803149606299202" header="0.31496062992126" footer="0.31496062992126"/>
  <pageSetup paperSize="9" scale="94" firstPageNumber="41" orientation="portrait" useFirstPageNumber="1"/>
  <headerFooter alignWithMargins="0">
    <oddHeader>&amp;L&amp;"方正黑体_GBK,常规"&amp;12附件4</oddHeader>
    <oddFooter>&amp;R&amp;"方正黑体_GBK,常规"&amp;14—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38"/>
  <sheetViews>
    <sheetView showZeros="0" tabSelected="1" topLeftCell="A19" workbookViewId="0">
      <selection activeCell="F32" sqref="F32"/>
    </sheetView>
  </sheetViews>
  <sheetFormatPr defaultColWidth="9" defaultRowHeight="14.25"/>
  <cols>
    <col min="1" max="1" width="25.5" style="49" customWidth="1"/>
    <col min="2" max="2" width="11.125" style="90" customWidth="1"/>
    <col min="3" max="3" width="13.5" style="91" hidden="1" customWidth="1"/>
    <col min="4" max="4" width="11" style="91" customWidth="1"/>
    <col min="5" max="5" width="22.625" style="92" customWidth="1"/>
    <col min="6" max="6" width="13.5" style="91" customWidth="1"/>
    <col min="7" max="7" width="13.5" style="91" hidden="1" customWidth="1"/>
    <col min="8" max="8" width="13.5" style="51" customWidth="1"/>
    <col min="9" max="9" width="11.625" style="93" hidden="1" customWidth="1"/>
    <col min="10" max="10" width="13.5" style="49" hidden="1" customWidth="1"/>
    <col min="11" max="11" width="8.5" style="49" hidden="1" customWidth="1"/>
    <col min="12" max="12" width="8.875" style="49" hidden="1" customWidth="1"/>
    <col min="13" max="13" width="13.125" style="49" hidden="1" customWidth="1"/>
    <col min="14" max="14" width="8.5" style="49" hidden="1" customWidth="1"/>
    <col min="15" max="15" width="12.25" style="50" hidden="1" customWidth="1"/>
    <col min="16" max="16" width="13.5" style="49" hidden="1" customWidth="1"/>
    <col min="17" max="17" width="9" style="49" hidden="1" customWidth="1"/>
    <col min="18" max="231" width="9" style="49"/>
    <col min="232" max="232" width="25.5" style="49" customWidth="1"/>
    <col min="233" max="233" width="8.5" style="49" customWidth="1"/>
    <col min="234" max="234" width="9.5" style="49" customWidth="1"/>
    <col min="235" max="235" width="6.75" style="49" customWidth="1"/>
    <col min="236" max="236" width="22.25" style="49" customWidth="1"/>
    <col min="237" max="238" width="9.5" style="49" customWidth="1"/>
    <col min="239" max="239" width="7.375" style="49" customWidth="1"/>
    <col min="240" max="240" width="12.625" style="49" customWidth="1"/>
    <col min="241" max="487" width="9" style="49"/>
    <col min="488" max="488" width="25.5" style="49" customWidth="1"/>
    <col min="489" max="489" width="8.5" style="49" customWidth="1"/>
    <col min="490" max="490" width="9.5" style="49" customWidth="1"/>
    <col min="491" max="491" width="6.75" style="49" customWidth="1"/>
    <col min="492" max="492" width="22.25" style="49" customWidth="1"/>
    <col min="493" max="494" width="9.5" style="49" customWidth="1"/>
    <col min="495" max="495" width="7.375" style="49" customWidth="1"/>
    <col min="496" max="496" width="12.625" style="49" customWidth="1"/>
    <col min="497" max="743" width="9" style="49"/>
    <col min="744" max="744" width="25.5" style="49" customWidth="1"/>
    <col min="745" max="745" width="8.5" style="49" customWidth="1"/>
    <col min="746" max="746" width="9.5" style="49" customWidth="1"/>
    <col min="747" max="747" width="6.75" style="49" customWidth="1"/>
    <col min="748" max="748" width="22.25" style="49" customWidth="1"/>
    <col min="749" max="750" width="9.5" style="49" customWidth="1"/>
    <col min="751" max="751" width="7.375" style="49" customWidth="1"/>
    <col min="752" max="752" width="12.625" style="49" customWidth="1"/>
    <col min="753" max="999" width="9" style="49"/>
    <col min="1000" max="1000" width="25.5" style="49" customWidth="1"/>
    <col min="1001" max="1001" width="8.5" style="49" customWidth="1"/>
    <col min="1002" max="1002" width="9.5" style="49" customWidth="1"/>
    <col min="1003" max="1003" width="6.75" style="49" customWidth="1"/>
    <col min="1004" max="1004" width="22.25" style="49" customWidth="1"/>
    <col min="1005" max="1006" width="9.5" style="49" customWidth="1"/>
    <col min="1007" max="1007" width="7.375" style="49" customWidth="1"/>
    <col min="1008" max="1008" width="12.625" style="49" customWidth="1"/>
    <col min="1009" max="1255" width="9" style="49"/>
    <col min="1256" max="1256" width="25.5" style="49" customWidth="1"/>
    <col min="1257" max="1257" width="8.5" style="49" customWidth="1"/>
    <col min="1258" max="1258" width="9.5" style="49" customWidth="1"/>
    <col min="1259" max="1259" width="6.75" style="49" customWidth="1"/>
    <col min="1260" max="1260" width="22.25" style="49" customWidth="1"/>
    <col min="1261" max="1262" width="9.5" style="49" customWidth="1"/>
    <col min="1263" max="1263" width="7.375" style="49" customWidth="1"/>
    <col min="1264" max="1264" width="12.625" style="49" customWidth="1"/>
    <col min="1265" max="1511" width="9" style="49"/>
    <col min="1512" max="1512" width="25.5" style="49" customWidth="1"/>
    <col min="1513" max="1513" width="8.5" style="49" customWidth="1"/>
    <col min="1514" max="1514" width="9.5" style="49" customWidth="1"/>
    <col min="1515" max="1515" width="6.75" style="49" customWidth="1"/>
    <col min="1516" max="1516" width="22.25" style="49" customWidth="1"/>
    <col min="1517" max="1518" width="9.5" style="49" customWidth="1"/>
    <col min="1519" max="1519" width="7.375" style="49" customWidth="1"/>
    <col min="1520" max="1520" width="12.625" style="49" customWidth="1"/>
    <col min="1521" max="1767" width="9" style="49"/>
    <col min="1768" max="1768" width="25.5" style="49" customWidth="1"/>
    <col min="1769" max="1769" width="8.5" style="49" customWidth="1"/>
    <col min="1770" max="1770" width="9.5" style="49" customWidth="1"/>
    <col min="1771" max="1771" width="6.75" style="49" customWidth="1"/>
    <col min="1772" max="1772" width="22.25" style="49" customWidth="1"/>
    <col min="1773" max="1774" width="9.5" style="49" customWidth="1"/>
    <col min="1775" max="1775" width="7.375" style="49" customWidth="1"/>
    <col min="1776" max="1776" width="12.625" style="49" customWidth="1"/>
    <col min="1777" max="2023" width="9" style="49"/>
    <col min="2024" max="2024" width="25.5" style="49" customWidth="1"/>
    <col min="2025" max="2025" width="8.5" style="49" customWidth="1"/>
    <col min="2026" max="2026" width="9.5" style="49" customWidth="1"/>
    <col min="2027" max="2027" width="6.75" style="49" customWidth="1"/>
    <col min="2028" max="2028" width="22.25" style="49" customWidth="1"/>
    <col min="2029" max="2030" width="9.5" style="49" customWidth="1"/>
    <col min="2031" max="2031" width="7.375" style="49" customWidth="1"/>
    <col min="2032" max="2032" width="12.625" style="49" customWidth="1"/>
    <col min="2033" max="2279" width="9" style="49"/>
    <col min="2280" max="2280" width="25.5" style="49" customWidth="1"/>
    <col min="2281" max="2281" width="8.5" style="49" customWidth="1"/>
    <col min="2282" max="2282" width="9.5" style="49" customWidth="1"/>
    <col min="2283" max="2283" width="6.75" style="49" customWidth="1"/>
    <col min="2284" max="2284" width="22.25" style="49" customWidth="1"/>
    <col min="2285" max="2286" width="9.5" style="49" customWidth="1"/>
    <col min="2287" max="2287" width="7.375" style="49" customWidth="1"/>
    <col min="2288" max="2288" width="12.625" style="49" customWidth="1"/>
    <col min="2289" max="2535" width="9" style="49"/>
    <col min="2536" max="2536" width="25.5" style="49" customWidth="1"/>
    <col min="2537" max="2537" width="8.5" style="49" customWidth="1"/>
    <col min="2538" max="2538" width="9.5" style="49" customWidth="1"/>
    <col min="2539" max="2539" width="6.75" style="49" customWidth="1"/>
    <col min="2540" max="2540" width="22.25" style="49" customWidth="1"/>
    <col min="2541" max="2542" width="9.5" style="49" customWidth="1"/>
    <col min="2543" max="2543" width="7.375" style="49" customWidth="1"/>
    <col min="2544" max="2544" width="12.625" style="49" customWidth="1"/>
    <col min="2545" max="2791" width="9" style="49"/>
    <col min="2792" max="2792" width="25.5" style="49" customWidth="1"/>
    <col min="2793" max="2793" width="8.5" style="49" customWidth="1"/>
    <col min="2794" max="2794" width="9.5" style="49" customWidth="1"/>
    <col min="2795" max="2795" width="6.75" style="49" customWidth="1"/>
    <col min="2796" max="2796" width="22.25" style="49" customWidth="1"/>
    <col min="2797" max="2798" width="9.5" style="49" customWidth="1"/>
    <col min="2799" max="2799" width="7.375" style="49" customWidth="1"/>
    <col min="2800" max="2800" width="12.625" style="49" customWidth="1"/>
    <col min="2801" max="3047" width="9" style="49"/>
    <col min="3048" max="3048" width="25.5" style="49" customWidth="1"/>
    <col min="3049" max="3049" width="8.5" style="49" customWidth="1"/>
    <col min="3050" max="3050" width="9.5" style="49" customWidth="1"/>
    <col min="3051" max="3051" width="6.75" style="49" customWidth="1"/>
    <col min="3052" max="3052" width="22.25" style="49" customWidth="1"/>
    <col min="3053" max="3054" width="9.5" style="49" customWidth="1"/>
    <col min="3055" max="3055" width="7.375" style="49" customWidth="1"/>
    <col min="3056" max="3056" width="12.625" style="49" customWidth="1"/>
    <col min="3057" max="3303" width="9" style="49"/>
    <col min="3304" max="3304" width="25.5" style="49" customWidth="1"/>
    <col min="3305" max="3305" width="8.5" style="49" customWidth="1"/>
    <col min="3306" max="3306" width="9.5" style="49" customWidth="1"/>
    <col min="3307" max="3307" width="6.75" style="49" customWidth="1"/>
    <col min="3308" max="3308" width="22.25" style="49" customWidth="1"/>
    <col min="3309" max="3310" width="9.5" style="49" customWidth="1"/>
    <col min="3311" max="3311" width="7.375" style="49" customWidth="1"/>
    <col min="3312" max="3312" width="12.625" style="49" customWidth="1"/>
    <col min="3313" max="3559" width="9" style="49"/>
    <col min="3560" max="3560" width="25.5" style="49" customWidth="1"/>
    <col min="3561" max="3561" width="8.5" style="49" customWidth="1"/>
    <col min="3562" max="3562" width="9.5" style="49" customWidth="1"/>
    <col min="3563" max="3563" width="6.75" style="49" customWidth="1"/>
    <col min="3564" max="3564" width="22.25" style="49" customWidth="1"/>
    <col min="3565" max="3566" width="9.5" style="49" customWidth="1"/>
    <col min="3567" max="3567" width="7.375" style="49" customWidth="1"/>
    <col min="3568" max="3568" width="12.625" style="49" customWidth="1"/>
    <col min="3569" max="3815" width="9" style="49"/>
    <col min="3816" max="3816" width="25.5" style="49" customWidth="1"/>
    <col min="3817" max="3817" width="8.5" style="49" customWidth="1"/>
    <col min="3818" max="3818" width="9.5" style="49" customWidth="1"/>
    <col min="3819" max="3819" width="6.75" style="49" customWidth="1"/>
    <col min="3820" max="3820" width="22.25" style="49" customWidth="1"/>
    <col min="3821" max="3822" width="9.5" style="49" customWidth="1"/>
    <col min="3823" max="3823" width="7.375" style="49" customWidth="1"/>
    <col min="3824" max="3824" width="12.625" style="49" customWidth="1"/>
    <col min="3825" max="4071" width="9" style="49"/>
    <col min="4072" max="4072" width="25.5" style="49" customWidth="1"/>
    <col min="4073" max="4073" width="8.5" style="49" customWidth="1"/>
    <col min="4074" max="4074" width="9.5" style="49" customWidth="1"/>
    <col min="4075" max="4075" width="6.75" style="49" customWidth="1"/>
    <col min="4076" max="4076" width="22.25" style="49" customWidth="1"/>
    <col min="4077" max="4078" width="9.5" style="49" customWidth="1"/>
    <col min="4079" max="4079" width="7.375" style="49" customWidth="1"/>
    <col min="4080" max="4080" width="12.625" style="49" customWidth="1"/>
    <col min="4081" max="4327" width="9" style="49"/>
    <col min="4328" max="4328" width="25.5" style="49" customWidth="1"/>
    <col min="4329" max="4329" width="8.5" style="49" customWidth="1"/>
    <col min="4330" max="4330" width="9.5" style="49" customWidth="1"/>
    <col min="4331" max="4331" width="6.75" style="49" customWidth="1"/>
    <col min="4332" max="4332" width="22.25" style="49" customWidth="1"/>
    <col min="4333" max="4334" width="9.5" style="49" customWidth="1"/>
    <col min="4335" max="4335" width="7.375" style="49" customWidth="1"/>
    <col min="4336" max="4336" width="12.625" style="49" customWidth="1"/>
    <col min="4337" max="4583" width="9" style="49"/>
    <col min="4584" max="4584" width="25.5" style="49" customWidth="1"/>
    <col min="4585" max="4585" width="8.5" style="49" customWidth="1"/>
    <col min="4586" max="4586" width="9.5" style="49" customWidth="1"/>
    <col min="4587" max="4587" width="6.75" style="49" customWidth="1"/>
    <col min="4588" max="4588" width="22.25" style="49" customWidth="1"/>
    <col min="4589" max="4590" width="9.5" style="49" customWidth="1"/>
    <col min="4591" max="4591" width="7.375" style="49" customWidth="1"/>
    <col min="4592" max="4592" width="12.625" style="49" customWidth="1"/>
    <col min="4593" max="4839" width="9" style="49"/>
    <col min="4840" max="4840" width="25.5" style="49" customWidth="1"/>
    <col min="4841" max="4841" width="8.5" style="49" customWidth="1"/>
    <col min="4842" max="4842" width="9.5" style="49" customWidth="1"/>
    <col min="4843" max="4843" width="6.75" style="49" customWidth="1"/>
    <col min="4844" max="4844" width="22.25" style="49" customWidth="1"/>
    <col min="4845" max="4846" width="9.5" style="49" customWidth="1"/>
    <col min="4847" max="4847" width="7.375" style="49" customWidth="1"/>
    <col min="4848" max="4848" width="12.625" style="49" customWidth="1"/>
    <col min="4849" max="5095" width="9" style="49"/>
    <col min="5096" max="5096" width="25.5" style="49" customWidth="1"/>
    <col min="5097" max="5097" width="8.5" style="49" customWidth="1"/>
    <col min="5098" max="5098" width="9.5" style="49" customWidth="1"/>
    <col min="5099" max="5099" width="6.75" style="49" customWidth="1"/>
    <col min="5100" max="5100" width="22.25" style="49" customWidth="1"/>
    <col min="5101" max="5102" width="9.5" style="49" customWidth="1"/>
    <col min="5103" max="5103" width="7.375" style="49" customWidth="1"/>
    <col min="5104" max="5104" width="12.625" style="49" customWidth="1"/>
    <col min="5105" max="5351" width="9" style="49"/>
    <col min="5352" max="5352" width="25.5" style="49" customWidth="1"/>
    <col min="5353" max="5353" width="8.5" style="49" customWidth="1"/>
    <col min="5354" max="5354" width="9.5" style="49" customWidth="1"/>
    <col min="5355" max="5355" width="6.75" style="49" customWidth="1"/>
    <col min="5356" max="5356" width="22.25" style="49" customWidth="1"/>
    <col min="5357" max="5358" width="9.5" style="49" customWidth="1"/>
    <col min="5359" max="5359" width="7.375" style="49" customWidth="1"/>
    <col min="5360" max="5360" width="12.625" style="49" customWidth="1"/>
    <col min="5361" max="5607" width="9" style="49"/>
    <col min="5608" max="5608" width="25.5" style="49" customWidth="1"/>
    <col min="5609" max="5609" width="8.5" style="49" customWidth="1"/>
    <col min="5610" max="5610" width="9.5" style="49" customWidth="1"/>
    <col min="5611" max="5611" width="6.75" style="49" customWidth="1"/>
    <col min="5612" max="5612" width="22.25" style="49" customWidth="1"/>
    <col min="5613" max="5614" width="9.5" style="49" customWidth="1"/>
    <col min="5615" max="5615" width="7.375" style="49" customWidth="1"/>
    <col min="5616" max="5616" width="12.625" style="49" customWidth="1"/>
    <col min="5617" max="5863" width="9" style="49"/>
    <col min="5864" max="5864" width="25.5" style="49" customWidth="1"/>
    <col min="5865" max="5865" width="8.5" style="49" customWidth="1"/>
    <col min="5866" max="5866" width="9.5" style="49" customWidth="1"/>
    <col min="5867" max="5867" width="6.75" style="49" customWidth="1"/>
    <col min="5868" max="5868" width="22.25" style="49" customWidth="1"/>
    <col min="5869" max="5870" width="9.5" style="49" customWidth="1"/>
    <col min="5871" max="5871" width="7.375" style="49" customWidth="1"/>
    <col min="5872" max="5872" width="12.625" style="49" customWidth="1"/>
    <col min="5873" max="6119" width="9" style="49"/>
    <col min="6120" max="6120" width="25.5" style="49" customWidth="1"/>
    <col min="6121" max="6121" width="8.5" style="49" customWidth="1"/>
    <col min="6122" max="6122" width="9.5" style="49" customWidth="1"/>
    <col min="6123" max="6123" width="6.75" style="49" customWidth="1"/>
    <col min="6124" max="6124" width="22.25" style="49" customWidth="1"/>
    <col min="6125" max="6126" width="9.5" style="49" customWidth="1"/>
    <col min="6127" max="6127" width="7.375" style="49" customWidth="1"/>
    <col min="6128" max="6128" width="12.625" style="49" customWidth="1"/>
    <col min="6129" max="6375" width="9" style="49"/>
    <col min="6376" max="6376" width="25.5" style="49" customWidth="1"/>
    <col min="6377" max="6377" width="8.5" style="49" customWidth="1"/>
    <col min="6378" max="6378" width="9.5" style="49" customWidth="1"/>
    <col min="6379" max="6379" width="6.75" style="49" customWidth="1"/>
    <col min="6380" max="6380" width="22.25" style="49" customWidth="1"/>
    <col min="6381" max="6382" width="9.5" style="49" customWidth="1"/>
    <col min="6383" max="6383" width="7.375" style="49" customWidth="1"/>
    <col min="6384" max="6384" width="12.625" style="49" customWidth="1"/>
    <col min="6385" max="6631" width="9" style="49"/>
    <col min="6632" max="6632" width="25.5" style="49" customWidth="1"/>
    <col min="6633" max="6633" width="8.5" style="49" customWidth="1"/>
    <col min="6634" max="6634" width="9.5" style="49" customWidth="1"/>
    <col min="6635" max="6635" width="6.75" style="49" customWidth="1"/>
    <col min="6636" max="6636" width="22.25" style="49" customWidth="1"/>
    <col min="6637" max="6638" width="9.5" style="49" customWidth="1"/>
    <col min="6639" max="6639" width="7.375" style="49" customWidth="1"/>
    <col min="6640" max="6640" width="12.625" style="49" customWidth="1"/>
    <col min="6641" max="6887" width="9" style="49"/>
    <col min="6888" max="6888" width="25.5" style="49" customWidth="1"/>
    <col min="6889" max="6889" width="8.5" style="49" customWidth="1"/>
    <col min="6890" max="6890" width="9.5" style="49" customWidth="1"/>
    <col min="6891" max="6891" width="6.75" style="49" customWidth="1"/>
    <col min="6892" max="6892" width="22.25" style="49" customWidth="1"/>
    <col min="6893" max="6894" width="9.5" style="49" customWidth="1"/>
    <col min="6895" max="6895" width="7.375" style="49" customWidth="1"/>
    <col min="6896" max="6896" width="12.625" style="49" customWidth="1"/>
    <col min="6897" max="7143" width="9" style="49"/>
    <col min="7144" max="7144" width="25.5" style="49" customWidth="1"/>
    <col min="7145" max="7145" width="8.5" style="49" customWidth="1"/>
    <col min="7146" max="7146" width="9.5" style="49" customWidth="1"/>
    <col min="7147" max="7147" width="6.75" style="49" customWidth="1"/>
    <col min="7148" max="7148" width="22.25" style="49" customWidth="1"/>
    <col min="7149" max="7150" width="9.5" style="49" customWidth="1"/>
    <col min="7151" max="7151" width="7.375" style="49" customWidth="1"/>
    <col min="7152" max="7152" width="12.625" style="49" customWidth="1"/>
    <col min="7153" max="7399" width="9" style="49"/>
    <col min="7400" max="7400" width="25.5" style="49" customWidth="1"/>
    <col min="7401" max="7401" width="8.5" style="49" customWidth="1"/>
    <col min="7402" max="7402" width="9.5" style="49" customWidth="1"/>
    <col min="7403" max="7403" width="6.75" style="49" customWidth="1"/>
    <col min="7404" max="7404" width="22.25" style="49" customWidth="1"/>
    <col min="7405" max="7406" width="9.5" style="49" customWidth="1"/>
    <col min="7407" max="7407" width="7.375" style="49" customWidth="1"/>
    <col min="7408" max="7408" width="12.625" style="49" customWidth="1"/>
    <col min="7409" max="7655" width="9" style="49"/>
    <col min="7656" max="7656" width="25.5" style="49" customWidth="1"/>
    <col min="7657" max="7657" width="8.5" style="49" customWidth="1"/>
    <col min="7658" max="7658" width="9.5" style="49" customWidth="1"/>
    <col min="7659" max="7659" width="6.75" style="49" customWidth="1"/>
    <col min="7660" max="7660" width="22.25" style="49" customWidth="1"/>
    <col min="7661" max="7662" width="9.5" style="49" customWidth="1"/>
    <col min="7663" max="7663" width="7.375" style="49" customWidth="1"/>
    <col min="7664" max="7664" width="12.625" style="49" customWidth="1"/>
    <col min="7665" max="7911" width="9" style="49"/>
    <col min="7912" max="7912" width="25.5" style="49" customWidth="1"/>
    <col min="7913" max="7913" width="8.5" style="49" customWidth="1"/>
    <col min="7914" max="7914" width="9.5" style="49" customWidth="1"/>
    <col min="7915" max="7915" width="6.75" style="49" customWidth="1"/>
    <col min="7916" max="7916" width="22.25" style="49" customWidth="1"/>
    <col min="7917" max="7918" width="9.5" style="49" customWidth="1"/>
    <col min="7919" max="7919" width="7.375" style="49" customWidth="1"/>
    <col min="7920" max="7920" width="12.625" style="49" customWidth="1"/>
    <col min="7921" max="8167" width="9" style="49"/>
    <col min="8168" max="8168" width="25.5" style="49" customWidth="1"/>
    <col min="8169" max="8169" width="8.5" style="49" customWidth="1"/>
    <col min="8170" max="8170" width="9.5" style="49" customWidth="1"/>
    <col min="8171" max="8171" width="6.75" style="49" customWidth="1"/>
    <col min="8172" max="8172" width="22.25" style="49" customWidth="1"/>
    <col min="8173" max="8174" width="9.5" style="49" customWidth="1"/>
    <col min="8175" max="8175" width="7.375" style="49" customWidth="1"/>
    <col min="8176" max="8176" width="12.625" style="49" customWidth="1"/>
    <col min="8177" max="8423" width="9" style="49"/>
    <col min="8424" max="8424" width="25.5" style="49" customWidth="1"/>
    <col min="8425" max="8425" width="8.5" style="49" customWidth="1"/>
    <col min="8426" max="8426" width="9.5" style="49" customWidth="1"/>
    <col min="8427" max="8427" width="6.75" style="49" customWidth="1"/>
    <col min="8428" max="8428" width="22.25" style="49" customWidth="1"/>
    <col min="8429" max="8430" width="9.5" style="49" customWidth="1"/>
    <col min="8431" max="8431" width="7.375" style="49" customWidth="1"/>
    <col min="8432" max="8432" width="12.625" style="49" customWidth="1"/>
    <col min="8433" max="8679" width="9" style="49"/>
    <col min="8680" max="8680" width="25.5" style="49" customWidth="1"/>
    <col min="8681" max="8681" width="8.5" style="49" customWidth="1"/>
    <col min="8682" max="8682" width="9.5" style="49" customWidth="1"/>
    <col min="8683" max="8683" width="6.75" style="49" customWidth="1"/>
    <col min="8684" max="8684" width="22.25" style="49" customWidth="1"/>
    <col min="8685" max="8686" width="9.5" style="49" customWidth="1"/>
    <col min="8687" max="8687" width="7.375" style="49" customWidth="1"/>
    <col min="8688" max="8688" width="12.625" style="49" customWidth="1"/>
    <col min="8689" max="8935" width="9" style="49"/>
    <col min="8936" max="8936" width="25.5" style="49" customWidth="1"/>
    <col min="8937" max="8937" width="8.5" style="49" customWidth="1"/>
    <col min="8938" max="8938" width="9.5" style="49" customWidth="1"/>
    <col min="8939" max="8939" width="6.75" style="49" customWidth="1"/>
    <col min="8940" max="8940" width="22.25" style="49" customWidth="1"/>
    <col min="8941" max="8942" width="9.5" style="49" customWidth="1"/>
    <col min="8943" max="8943" width="7.375" style="49" customWidth="1"/>
    <col min="8944" max="8944" width="12.625" style="49" customWidth="1"/>
    <col min="8945" max="9191" width="9" style="49"/>
    <col min="9192" max="9192" width="25.5" style="49" customWidth="1"/>
    <col min="9193" max="9193" width="8.5" style="49" customWidth="1"/>
    <col min="9194" max="9194" width="9.5" style="49" customWidth="1"/>
    <col min="9195" max="9195" width="6.75" style="49" customWidth="1"/>
    <col min="9196" max="9196" width="22.25" style="49" customWidth="1"/>
    <col min="9197" max="9198" width="9.5" style="49" customWidth="1"/>
    <col min="9199" max="9199" width="7.375" style="49" customWidth="1"/>
    <col min="9200" max="9200" width="12.625" style="49" customWidth="1"/>
    <col min="9201" max="9447" width="9" style="49"/>
    <col min="9448" max="9448" width="25.5" style="49" customWidth="1"/>
    <col min="9449" max="9449" width="8.5" style="49" customWidth="1"/>
    <col min="9450" max="9450" width="9.5" style="49" customWidth="1"/>
    <col min="9451" max="9451" width="6.75" style="49" customWidth="1"/>
    <col min="9452" max="9452" width="22.25" style="49" customWidth="1"/>
    <col min="9453" max="9454" width="9.5" style="49" customWidth="1"/>
    <col min="9455" max="9455" width="7.375" style="49" customWidth="1"/>
    <col min="9456" max="9456" width="12.625" style="49" customWidth="1"/>
    <col min="9457" max="9703" width="9" style="49"/>
    <col min="9704" max="9704" width="25.5" style="49" customWidth="1"/>
    <col min="9705" max="9705" width="8.5" style="49" customWidth="1"/>
    <col min="9706" max="9706" width="9.5" style="49" customWidth="1"/>
    <col min="9707" max="9707" width="6.75" style="49" customWidth="1"/>
    <col min="9708" max="9708" width="22.25" style="49" customWidth="1"/>
    <col min="9709" max="9710" width="9.5" style="49" customWidth="1"/>
    <col min="9711" max="9711" width="7.375" style="49" customWidth="1"/>
    <col min="9712" max="9712" width="12.625" style="49" customWidth="1"/>
    <col min="9713" max="9959" width="9" style="49"/>
    <col min="9960" max="9960" width="25.5" style="49" customWidth="1"/>
    <col min="9961" max="9961" width="8.5" style="49" customWidth="1"/>
    <col min="9962" max="9962" width="9.5" style="49" customWidth="1"/>
    <col min="9963" max="9963" width="6.75" style="49" customWidth="1"/>
    <col min="9964" max="9964" width="22.25" style="49" customWidth="1"/>
    <col min="9965" max="9966" width="9.5" style="49" customWidth="1"/>
    <col min="9967" max="9967" width="7.375" style="49" customWidth="1"/>
    <col min="9968" max="9968" width="12.625" style="49" customWidth="1"/>
    <col min="9969" max="10215" width="9" style="49"/>
    <col min="10216" max="10216" width="25.5" style="49" customWidth="1"/>
    <col min="10217" max="10217" width="8.5" style="49" customWidth="1"/>
    <col min="10218" max="10218" width="9.5" style="49" customWidth="1"/>
    <col min="10219" max="10219" width="6.75" style="49" customWidth="1"/>
    <col min="10220" max="10220" width="22.25" style="49" customWidth="1"/>
    <col min="10221" max="10222" width="9.5" style="49" customWidth="1"/>
    <col min="10223" max="10223" width="7.375" style="49" customWidth="1"/>
    <col min="10224" max="10224" width="12.625" style="49" customWidth="1"/>
    <col min="10225" max="10471" width="9" style="49"/>
    <col min="10472" max="10472" width="25.5" style="49" customWidth="1"/>
    <col min="10473" max="10473" width="8.5" style="49" customWidth="1"/>
    <col min="10474" max="10474" width="9.5" style="49" customWidth="1"/>
    <col min="10475" max="10475" width="6.75" style="49" customWidth="1"/>
    <col min="10476" max="10476" width="22.25" style="49" customWidth="1"/>
    <col min="10477" max="10478" width="9.5" style="49" customWidth="1"/>
    <col min="10479" max="10479" width="7.375" style="49" customWidth="1"/>
    <col min="10480" max="10480" width="12.625" style="49" customWidth="1"/>
    <col min="10481" max="10727" width="9" style="49"/>
    <col min="10728" max="10728" width="25.5" style="49" customWidth="1"/>
    <col min="10729" max="10729" width="8.5" style="49" customWidth="1"/>
    <col min="10730" max="10730" width="9.5" style="49" customWidth="1"/>
    <col min="10731" max="10731" width="6.75" style="49" customWidth="1"/>
    <col min="10732" max="10732" width="22.25" style="49" customWidth="1"/>
    <col min="10733" max="10734" width="9.5" style="49" customWidth="1"/>
    <col min="10735" max="10735" width="7.375" style="49" customWidth="1"/>
    <col min="10736" max="10736" width="12.625" style="49" customWidth="1"/>
    <col min="10737" max="10983" width="9" style="49"/>
    <col min="10984" max="10984" width="25.5" style="49" customWidth="1"/>
    <col min="10985" max="10985" width="8.5" style="49" customWidth="1"/>
    <col min="10986" max="10986" width="9.5" style="49" customWidth="1"/>
    <col min="10987" max="10987" width="6.75" style="49" customWidth="1"/>
    <col min="10988" max="10988" width="22.25" style="49" customWidth="1"/>
    <col min="10989" max="10990" width="9.5" style="49" customWidth="1"/>
    <col min="10991" max="10991" width="7.375" style="49" customWidth="1"/>
    <col min="10992" max="10992" width="12.625" style="49" customWidth="1"/>
    <col min="10993" max="11239" width="9" style="49"/>
    <col min="11240" max="11240" width="25.5" style="49" customWidth="1"/>
    <col min="11241" max="11241" width="8.5" style="49" customWidth="1"/>
    <col min="11242" max="11242" width="9.5" style="49" customWidth="1"/>
    <col min="11243" max="11243" width="6.75" style="49" customWidth="1"/>
    <col min="11244" max="11244" width="22.25" style="49" customWidth="1"/>
    <col min="11245" max="11246" width="9.5" style="49" customWidth="1"/>
    <col min="11247" max="11247" width="7.375" style="49" customWidth="1"/>
    <col min="11248" max="11248" width="12.625" style="49" customWidth="1"/>
    <col min="11249" max="11495" width="9" style="49"/>
    <col min="11496" max="11496" width="25.5" style="49" customWidth="1"/>
    <col min="11497" max="11497" width="8.5" style="49" customWidth="1"/>
    <col min="11498" max="11498" width="9.5" style="49" customWidth="1"/>
    <col min="11499" max="11499" width="6.75" style="49" customWidth="1"/>
    <col min="11500" max="11500" width="22.25" style="49" customWidth="1"/>
    <col min="11501" max="11502" width="9.5" style="49" customWidth="1"/>
    <col min="11503" max="11503" width="7.375" style="49" customWidth="1"/>
    <col min="11504" max="11504" width="12.625" style="49" customWidth="1"/>
    <col min="11505" max="11751" width="9" style="49"/>
    <col min="11752" max="11752" width="25.5" style="49" customWidth="1"/>
    <col min="11753" max="11753" width="8.5" style="49" customWidth="1"/>
    <col min="11754" max="11754" width="9.5" style="49" customWidth="1"/>
    <col min="11755" max="11755" width="6.75" style="49" customWidth="1"/>
    <col min="11756" max="11756" width="22.25" style="49" customWidth="1"/>
    <col min="11757" max="11758" width="9.5" style="49" customWidth="1"/>
    <col min="11759" max="11759" width="7.375" style="49" customWidth="1"/>
    <col min="11760" max="11760" width="12.625" style="49" customWidth="1"/>
    <col min="11761" max="12007" width="9" style="49"/>
    <col min="12008" max="12008" width="25.5" style="49" customWidth="1"/>
    <col min="12009" max="12009" width="8.5" style="49" customWidth="1"/>
    <col min="12010" max="12010" width="9.5" style="49" customWidth="1"/>
    <col min="12011" max="12011" width="6.75" style="49" customWidth="1"/>
    <col min="12012" max="12012" width="22.25" style="49" customWidth="1"/>
    <col min="12013" max="12014" width="9.5" style="49" customWidth="1"/>
    <col min="12015" max="12015" width="7.375" style="49" customWidth="1"/>
    <col min="12016" max="12016" width="12.625" style="49" customWidth="1"/>
    <col min="12017" max="12263" width="9" style="49"/>
    <col min="12264" max="12264" width="25.5" style="49" customWidth="1"/>
    <col min="12265" max="12265" width="8.5" style="49" customWidth="1"/>
    <col min="12266" max="12266" width="9.5" style="49" customWidth="1"/>
    <col min="12267" max="12267" width="6.75" style="49" customWidth="1"/>
    <col min="12268" max="12268" width="22.25" style="49" customWidth="1"/>
    <col min="12269" max="12270" width="9.5" style="49" customWidth="1"/>
    <col min="12271" max="12271" width="7.375" style="49" customWidth="1"/>
    <col min="12272" max="12272" width="12.625" style="49" customWidth="1"/>
    <col min="12273" max="12519" width="9" style="49"/>
    <col min="12520" max="12520" width="25.5" style="49" customWidth="1"/>
    <col min="12521" max="12521" width="8.5" style="49" customWidth="1"/>
    <col min="12522" max="12522" width="9.5" style="49" customWidth="1"/>
    <col min="12523" max="12523" width="6.75" style="49" customWidth="1"/>
    <col min="12524" max="12524" width="22.25" style="49" customWidth="1"/>
    <col min="12525" max="12526" width="9.5" style="49" customWidth="1"/>
    <col min="12527" max="12527" width="7.375" style="49" customWidth="1"/>
    <col min="12528" max="12528" width="12.625" style="49" customWidth="1"/>
    <col min="12529" max="12775" width="9" style="49"/>
    <col min="12776" max="12776" width="25.5" style="49" customWidth="1"/>
    <col min="12777" max="12777" width="8.5" style="49" customWidth="1"/>
    <col min="12778" max="12778" width="9.5" style="49" customWidth="1"/>
    <col min="12779" max="12779" width="6.75" style="49" customWidth="1"/>
    <col min="12780" max="12780" width="22.25" style="49" customWidth="1"/>
    <col min="12781" max="12782" width="9.5" style="49" customWidth="1"/>
    <col min="12783" max="12783" width="7.375" style="49" customWidth="1"/>
    <col min="12784" max="12784" width="12.625" style="49" customWidth="1"/>
    <col min="12785" max="13031" width="9" style="49"/>
    <col min="13032" max="13032" width="25.5" style="49" customWidth="1"/>
    <col min="13033" max="13033" width="8.5" style="49" customWidth="1"/>
    <col min="13034" max="13034" width="9.5" style="49" customWidth="1"/>
    <col min="13035" max="13035" width="6.75" style="49" customWidth="1"/>
    <col min="13036" max="13036" width="22.25" style="49" customWidth="1"/>
    <col min="13037" max="13038" width="9.5" style="49" customWidth="1"/>
    <col min="13039" max="13039" width="7.375" style="49" customWidth="1"/>
    <col min="13040" max="13040" width="12.625" style="49" customWidth="1"/>
    <col min="13041" max="13287" width="9" style="49"/>
    <col min="13288" max="13288" width="25.5" style="49" customWidth="1"/>
    <col min="13289" max="13289" width="8.5" style="49" customWidth="1"/>
    <col min="13290" max="13290" width="9.5" style="49" customWidth="1"/>
    <col min="13291" max="13291" width="6.75" style="49" customWidth="1"/>
    <col min="13292" max="13292" width="22.25" style="49" customWidth="1"/>
    <col min="13293" max="13294" width="9.5" style="49" customWidth="1"/>
    <col min="13295" max="13295" width="7.375" style="49" customWidth="1"/>
    <col min="13296" max="13296" width="12.625" style="49" customWidth="1"/>
    <col min="13297" max="13543" width="9" style="49"/>
    <col min="13544" max="13544" width="25.5" style="49" customWidth="1"/>
    <col min="13545" max="13545" width="8.5" style="49" customWidth="1"/>
    <col min="13546" max="13546" width="9.5" style="49" customWidth="1"/>
    <col min="13547" max="13547" width="6.75" style="49" customWidth="1"/>
    <col min="13548" max="13548" width="22.25" style="49" customWidth="1"/>
    <col min="13549" max="13550" width="9.5" style="49" customWidth="1"/>
    <col min="13551" max="13551" width="7.375" style="49" customWidth="1"/>
    <col min="13552" max="13552" width="12.625" style="49" customWidth="1"/>
    <col min="13553" max="13799" width="9" style="49"/>
    <col min="13800" max="13800" width="25.5" style="49" customWidth="1"/>
    <col min="13801" max="13801" width="8.5" style="49" customWidth="1"/>
    <col min="13802" max="13802" width="9.5" style="49" customWidth="1"/>
    <col min="13803" max="13803" width="6.75" style="49" customWidth="1"/>
    <col min="13804" max="13804" width="22.25" style="49" customWidth="1"/>
    <col min="13805" max="13806" width="9.5" style="49" customWidth="1"/>
    <col min="13807" max="13807" width="7.375" style="49" customWidth="1"/>
    <col min="13808" max="13808" width="12.625" style="49" customWidth="1"/>
    <col min="13809" max="14055" width="9" style="49"/>
    <col min="14056" max="14056" width="25.5" style="49" customWidth="1"/>
    <col min="14057" max="14057" width="8.5" style="49" customWidth="1"/>
    <col min="14058" max="14058" width="9.5" style="49" customWidth="1"/>
    <col min="14059" max="14059" width="6.75" style="49" customWidth="1"/>
    <col min="14060" max="14060" width="22.25" style="49" customWidth="1"/>
    <col min="14061" max="14062" width="9.5" style="49" customWidth="1"/>
    <col min="14063" max="14063" width="7.375" style="49" customWidth="1"/>
    <col min="14064" max="14064" width="12.625" style="49" customWidth="1"/>
    <col min="14065" max="14311" width="9" style="49"/>
    <col min="14312" max="14312" width="25.5" style="49" customWidth="1"/>
    <col min="14313" max="14313" width="8.5" style="49" customWidth="1"/>
    <col min="14314" max="14314" width="9.5" style="49" customWidth="1"/>
    <col min="14315" max="14315" width="6.75" style="49" customWidth="1"/>
    <col min="14316" max="14316" width="22.25" style="49" customWidth="1"/>
    <col min="14317" max="14318" width="9.5" style="49" customWidth="1"/>
    <col min="14319" max="14319" width="7.375" style="49" customWidth="1"/>
    <col min="14320" max="14320" width="12.625" style="49" customWidth="1"/>
    <col min="14321" max="14567" width="9" style="49"/>
    <col min="14568" max="14568" width="25.5" style="49" customWidth="1"/>
    <col min="14569" max="14569" width="8.5" style="49" customWidth="1"/>
    <col min="14570" max="14570" width="9.5" style="49" customWidth="1"/>
    <col min="14571" max="14571" width="6.75" style="49" customWidth="1"/>
    <col min="14572" max="14572" width="22.25" style="49" customWidth="1"/>
    <col min="14573" max="14574" width="9.5" style="49" customWidth="1"/>
    <col min="14575" max="14575" width="7.375" style="49" customWidth="1"/>
    <col min="14576" max="14576" width="12.625" style="49" customWidth="1"/>
    <col min="14577" max="14823" width="9" style="49"/>
    <col min="14824" max="14824" width="25.5" style="49" customWidth="1"/>
    <col min="14825" max="14825" width="8.5" style="49" customWidth="1"/>
    <col min="14826" max="14826" width="9.5" style="49" customWidth="1"/>
    <col min="14827" max="14827" width="6.75" style="49" customWidth="1"/>
    <col min="14828" max="14828" width="22.25" style="49" customWidth="1"/>
    <col min="14829" max="14830" width="9.5" style="49" customWidth="1"/>
    <col min="14831" max="14831" width="7.375" style="49" customWidth="1"/>
    <col min="14832" max="14832" width="12.625" style="49" customWidth="1"/>
    <col min="14833" max="15079" width="9" style="49"/>
    <col min="15080" max="15080" width="25.5" style="49" customWidth="1"/>
    <col min="15081" max="15081" width="8.5" style="49" customWidth="1"/>
    <col min="15082" max="15082" width="9.5" style="49" customWidth="1"/>
    <col min="15083" max="15083" width="6.75" style="49" customWidth="1"/>
    <col min="15084" max="15084" width="22.25" style="49" customWidth="1"/>
    <col min="15085" max="15086" width="9.5" style="49" customWidth="1"/>
    <col min="15087" max="15087" width="7.375" style="49" customWidth="1"/>
    <col min="15088" max="15088" width="12.625" style="49" customWidth="1"/>
    <col min="15089" max="15335" width="9" style="49"/>
    <col min="15336" max="15336" width="25.5" style="49" customWidth="1"/>
    <col min="15337" max="15337" width="8.5" style="49" customWidth="1"/>
    <col min="15338" max="15338" width="9.5" style="49" customWidth="1"/>
    <col min="15339" max="15339" width="6.75" style="49" customWidth="1"/>
    <col min="15340" max="15340" width="22.25" style="49" customWidth="1"/>
    <col min="15341" max="15342" width="9.5" style="49" customWidth="1"/>
    <col min="15343" max="15343" width="7.375" style="49" customWidth="1"/>
    <col min="15344" max="15344" width="12.625" style="49" customWidth="1"/>
    <col min="15345" max="15591" width="9" style="49"/>
    <col min="15592" max="15592" width="25.5" style="49" customWidth="1"/>
    <col min="15593" max="15593" width="8.5" style="49" customWidth="1"/>
    <col min="15594" max="15594" width="9.5" style="49" customWidth="1"/>
    <col min="15595" max="15595" width="6.75" style="49" customWidth="1"/>
    <col min="15596" max="15596" width="22.25" style="49" customWidth="1"/>
    <col min="15597" max="15598" width="9.5" style="49" customWidth="1"/>
    <col min="15599" max="15599" width="7.375" style="49" customWidth="1"/>
    <col min="15600" max="15600" width="12.625" style="49" customWidth="1"/>
    <col min="15601" max="15847" width="9" style="49"/>
    <col min="15848" max="15848" width="25.5" style="49" customWidth="1"/>
    <col min="15849" max="15849" width="8.5" style="49" customWidth="1"/>
    <col min="15850" max="15850" width="9.5" style="49" customWidth="1"/>
    <col min="15851" max="15851" width="6.75" style="49" customWidth="1"/>
    <col min="15852" max="15852" width="22.25" style="49" customWidth="1"/>
    <col min="15853" max="15854" width="9.5" style="49" customWidth="1"/>
    <col min="15855" max="15855" width="7.375" style="49" customWidth="1"/>
    <col min="15856" max="15856" width="12.625" style="49" customWidth="1"/>
    <col min="15857" max="16103" width="9" style="49"/>
    <col min="16104" max="16104" width="25.5" style="49" customWidth="1"/>
    <col min="16105" max="16105" width="8.5" style="49" customWidth="1"/>
    <col min="16106" max="16106" width="9.5" style="49" customWidth="1"/>
    <col min="16107" max="16107" width="6.75" style="49" customWidth="1"/>
    <col min="16108" max="16108" width="22.25" style="49" customWidth="1"/>
    <col min="16109" max="16110" width="9.5" style="49" customWidth="1"/>
    <col min="16111" max="16111" width="7.375" style="49" customWidth="1"/>
    <col min="16112" max="16112" width="12.625" style="49" customWidth="1"/>
    <col min="16113" max="16384" width="9" style="49"/>
  </cols>
  <sheetData>
    <row r="1" spans="1:16" ht="21">
      <c r="A1" s="29" t="s">
        <v>95</v>
      </c>
    </row>
    <row r="2" spans="1:16" ht="24">
      <c r="A2" s="177" t="s">
        <v>96</v>
      </c>
      <c r="B2" s="177"/>
      <c r="C2" s="177"/>
      <c r="D2" s="177"/>
      <c r="E2" s="177"/>
      <c r="F2" s="177"/>
      <c r="G2" s="177"/>
      <c r="H2" s="177"/>
      <c r="I2" s="118"/>
      <c r="J2" s="177" t="s">
        <v>83</v>
      </c>
      <c r="K2" s="177"/>
      <c r="L2" s="177"/>
      <c r="M2" s="177"/>
      <c r="N2" s="177"/>
      <c r="O2" s="177"/>
      <c r="P2" s="177"/>
    </row>
    <row r="3" spans="1:16" s="48" customFormat="1" ht="18.75" customHeight="1">
      <c r="A3" s="53" t="s">
        <v>3</v>
      </c>
      <c r="B3" s="94"/>
      <c r="C3" s="95"/>
      <c r="D3" s="178"/>
      <c r="E3" s="178"/>
      <c r="F3" s="182" t="s">
        <v>4</v>
      </c>
      <c r="G3" s="182"/>
      <c r="H3" s="182"/>
      <c r="I3" s="119"/>
      <c r="J3" s="75" t="s">
        <v>5</v>
      </c>
      <c r="K3" s="180"/>
      <c r="L3" s="180"/>
      <c r="M3" s="179"/>
      <c r="N3" s="179" t="s">
        <v>4</v>
      </c>
      <c r="O3" s="54"/>
      <c r="P3" s="75"/>
    </row>
    <row r="4" spans="1:16" ht="20.25" customHeight="1">
      <c r="A4" s="175" t="s">
        <v>6</v>
      </c>
      <c r="B4" s="175"/>
      <c r="C4" s="175"/>
      <c r="D4" s="175"/>
      <c r="E4" s="175" t="s">
        <v>7</v>
      </c>
      <c r="F4" s="175"/>
      <c r="G4" s="175"/>
      <c r="H4" s="175"/>
      <c r="I4" s="175"/>
      <c r="J4" s="175" t="s">
        <v>6</v>
      </c>
      <c r="K4" s="175"/>
      <c r="L4" s="175"/>
      <c r="M4" s="175" t="s">
        <v>7</v>
      </c>
      <c r="N4" s="175"/>
      <c r="O4" s="175"/>
      <c r="P4" s="176"/>
    </row>
    <row r="5" spans="1:16" ht="21.75" customHeight="1">
      <c r="A5" s="55" t="s">
        <v>8</v>
      </c>
      <c r="B5" s="96" t="s">
        <v>12</v>
      </c>
      <c r="C5" s="97" t="s">
        <v>94</v>
      </c>
      <c r="D5" s="97" t="s">
        <v>11</v>
      </c>
      <c r="E5" s="106" t="s">
        <v>8</v>
      </c>
      <c r="F5" s="97" t="s">
        <v>12</v>
      </c>
      <c r="G5" s="97" t="s">
        <v>94</v>
      </c>
      <c r="H5" s="57" t="s">
        <v>11</v>
      </c>
      <c r="I5" s="120"/>
      <c r="J5" s="56" t="s">
        <v>8</v>
      </c>
      <c r="K5" s="56" t="s">
        <v>12</v>
      </c>
      <c r="L5" s="55" t="s">
        <v>11</v>
      </c>
      <c r="M5" s="56" t="s">
        <v>8</v>
      </c>
      <c r="N5" s="56" t="s">
        <v>12</v>
      </c>
      <c r="O5" s="55" t="s">
        <v>11</v>
      </c>
      <c r="P5" s="56"/>
    </row>
    <row r="6" spans="1:16" ht="18.95" customHeight="1">
      <c r="A6" s="58" t="s">
        <v>13</v>
      </c>
      <c r="B6" s="59">
        <f>B7+B30</f>
        <v>35088.009999999995</v>
      </c>
      <c r="C6" s="59">
        <f>C7+C30</f>
        <v>34293.32</v>
      </c>
      <c r="D6" s="98">
        <f>(B6-C6)/C6</f>
        <v>2.3173317719019187E-2</v>
      </c>
      <c r="E6" s="107" t="s">
        <v>14</v>
      </c>
      <c r="F6" s="108">
        <f>F7+F30</f>
        <v>35088.01</v>
      </c>
      <c r="G6" s="108">
        <f>G7+G30</f>
        <v>34293.32</v>
      </c>
      <c r="H6" s="98">
        <f t="shared" ref="H6:H10" si="0">(F6-G6)/G6</f>
        <v>2.3173317719019398E-2</v>
      </c>
      <c r="I6" s="121"/>
      <c r="J6" s="79" t="s">
        <v>13</v>
      </c>
      <c r="K6" s="122">
        <v>14796.83</v>
      </c>
      <c r="L6" s="58" t="e">
        <v>#REF!</v>
      </c>
      <c r="M6" s="85" t="s">
        <v>14</v>
      </c>
      <c r="N6" s="87">
        <v>14796.83</v>
      </c>
      <c r="O6" s="58" t="e">
        <v>#REF!</v>
      </c>
      <c r="P6" s="79"/>
    </row>
    <row r="7" spans="1:16" ht="18.95" customHeight="1">
      <c r="A7" s="99" t="s">
        <v>17</v>
      </c>
      <c r="B7" s="59">
        <f>B8+B22</f>
        <v>33069.42</v>
      </c>
      <c r="C7" s="59">
        <f>C8+C22</f>
        <v>30583</v>
      </c>
      <c r="D7" s="98">
        <f t="shared" ref="D7:D17" si="1">(B7-C7)/C7</f>
        <v>8.13007226236796E-2</v>
      </c>
      <c r="E7" s="109" t="s">
        <v>18</v>
      </c>
      <c r="F7" s="108">
        <f>SUM(F8:F29)</f>
        <v>7124.31</v>
      </c>
      <c r="G7" s="108">
        <f>SUM(G8:G29)</f>
        <v>8982.36</v>
      </c>
      <c r="H7" s="98">
        <f t="shared" si="0"/>
        <v>-0.20685543665584499</v>
      </c>
      <c r="I7" s="123"/>
      <c r="J7" s="79" t="s">
        <v>17</v>
      </c>
      <c r="K7" s="122">
        <v>8910</v>
      </c>
      <c r="L7" s="61" t="e">
        <v>#REF!</v>
      </c>
      <c r="M7" s="85" t="s">
        <v>18</v>
      </c>
      <c r="N7" s="87">
        <v>12024.54</v>
      </c>
      <c r="O7" s="130" t="e">
        <v>#REF!</v>
      </c>
      <c r="P7" s="79"/>
    </row>
    <row r="8" spans="1:16" ht="18.95" customHeight="1">
      <c r="A8" s="63" t="s">
        <v>19</v>
      </c>
      <c r="B8" s="66">
        <f>SUM(B9:B21)</f>
        <v>33069.42</v>
      </c>
      <c r="C8" s="66">
        <f>SUM(C9:C21)</f>
        <v>30583</v>
      </c>
      <c r="D8" s="100">
        <f t="shared" si="1"/>
        <v>8.13007226236796E-2</v>
      </c>
      <c r="E8" s="110" t="s">
        <v>20</v>
      </c>
      <c r="F8" s="111">
        <v>1351.98</v>
      </c>
      <c r="G8" s="103">
        <v>1521.58</v>
      </c>
      <c r="H8" s="100">
        <f t="shared" si="0"/>
        <v>-0.1114630844254</v>
      </c>
      <c r="I8" s="124"/>
      <c r="J8" s="83" t="s">
        <v>19</v>
      </c>
      <c r="K8" s="122">
        <v>8910</v>
      </c>
      <c r="L8" s="63">
        <v>-9.5</v>
      </c>
      <c r="M8" s="81" t="s">
        <v>20</v>
      </c>
      <c r="N8" s="87">
        <v>2527.4</v>
      </c>
      <c r="O8" s="131" t="e">
        <v>#REF!</v>
      </c>
      <c r="P8" s="83"/>
    </row>
    <row r="9" spans="1:16" ht="18.95" customHeight="1">
      <c r="A9" s="68" t="s">
        <v>21</v>
      </c>
      <c r="B9" s="101">
        <v>12565.26</v>
      </c>
      <c r="C9" s="101">
        <v>9728.2846000000009</v>
      </c>
      <c r="D9" s="100">
        <f t="shared" si="1"/>
        <v>0.29162134092993103</v>
      </c>
      <c r="E9" s="110" t="s">
        <v>22</v>
      </c>
      <c r="F9" s="111">
        <v>1.33</v>
      </c>
      <c r="G9" s="103">
        <v>0</v>
      </c>
      <c r="H9" s="100">
        <v>1</v>
      </c>
      <c r="I9" s="125"/>
      <c r="J9" s="81" t="s">
        <v>21</v>
      </c>
      <c r="K9" s="122">
        <v>2700</v>
      </c>
      <c r="L9" s="63" t="e">
        <v>#REF!</v>
      </c>
      <c r="M9" s="81" t="s">
        <v>22</v>
      </c>
      <c r="N9" s="87">
        <v>17.940000000000001</v>
      </c>
      <c r="O9" s="131" t="e">
        <v>#REF!</v>
      </c>
      <c r="P9" s="81"/>
    </row>
    <row r="10" spans="1:16" ht="18.95" customHeight="1">
      <c r="A10" s="68" t="s">
        <v>23</v>
      </c>
      <c r="B10" s="101"/>
      <c r="C10" s="102"/>
      <c r="D10" s="100"/>
      <c r="E10" s="110" t="s">
        <v>24</v>
      </c>
      <c r="F10" s="111">
        <v>258.37</v>
      </c>
      <c r="G10" s="103">
        <v>352.56</v>
      </c>
      <c r="H10" s="100">
        <f t="shared" si="0"/>
        <v>-0.26716019968232402</v>
      </c>
      <c r="I10" s="125"/>
      <c r="J10" s="81" t="s">
        <v>23</v>
      </c>
      <c r="K10" s="122"/>
      <c r="L10" s="63"/>
      <c r="M10" s="81" t="s">
        <v>24</v>
      </c>
      <c r="N10" s="87">
        <v>418.2</v>
      </c>
      <c r="O10" s="131" t="e">
        <v>#REF!</v>
      </c>
      <c r="P10" s="81"/>
    </row>
    <row r="11" spans="1:16" ht="18.95" customHeight="1">
      <c r="A11" s="68" t="s">
        <v>25</v>
      </c>
      <c r="B11" s="101">
        <v>10740.55</v>
      </c>
      <c r="C11" s="101">
        <v>9584.0023999999994</v>
      </c>
      <c r="D11" s="100">
        <f t="shared" si="1"/>
        <v>0.120674802836026</v>
      </c>
      <c r="E11" s="110" t="s">
        <v>26</v>
      </c>
      <c r="F11" s="111"/>
      <c r="G11" s="103"/>
      <c r="H11" s="62"/>
      <c r="I11" s="125"/>
      <c r="J11" s="81" t="s">
        <v>25</v>
      </c>
      <c r="K11" s="122">
        <v>2500</v>
      </c>
      <c r="L11" s="63" t="e">
        <v>#REF!</v>
      </c>
      <c r="M11" s="81" t="s">
        <v>26</v>
      </c>
      <c r="N11" s="87"/>
      <c r="O11" s="131"/>
      <c r="P11" s="81"/>
    </row>
    <row r="12" spans="1:16" ht="18.95" customHeight="1">
      <c r="A12" s="68" t="s">
        <v>27</v>
      </c>
      <c r="B12" s="101">
        <v>3165.97</v>
      </c>
      <c r="C12" s="101">
        <v>5344.9678000000004</v>
      </c>
      <c r="D12" s="100">
        <f t="shared" si="1"/>
        <v>-0.40767276465164098</v>
      </c>
      <c r="E12" s="110" t="s">
        <v>28</v>
      </c>
      <c r="F12" s="111"/>
      <c r="G12" s="103"/>
      <c r="H12" s="62"/>
      <c r="I12" s="125"/>
      <c r="J12" s="81" t="s">
        <v>27</v>
      </c>
      <c r="K12" s="122">
        <v>1700</v>
      </c>
      <c r="L12" s="63" t="e">
        <v>#REF!</v>
      </c>
      <c r="M12" s="81" t="s">
        <v>28</v>
      </c>
      <c r="N12" s="87"/>
      <c r="O12" s="131"/>
      <c r="P12" s="81"/>
    </row>
    <row r="13" spans="1:16" ht="18.95" customHeight="1">
      <c r="A13" s="68" t="s">
        <v>29</v>
      </c>
      <c r="B13" s="101">
        <v>0</v>
      </c>
      <c r="C13" s="101">
        <v>0</v>
      </c>
      <c r="D13" s="100"/>
      <c r="E13" s="110" t="s">
        <v>30</v>
      </c>
      <c r="F13" s="111">
        <v>149.65</v>
      </c>
      <c r="G13" s="103">
        <v>211.02</v>
      </c>
      <c r="H13" s="100">
        <f t="shared" ref="H13:H19" si="2">(F13-G13)/G13</f>
        <v>-0.29082551416927299</v>
      </c>
      <c r="I13" s="125"/>
      <c r="J13" s="81" t="s">
        <v>29</v>
      </c>
      <c r="K13" s="122"/>
      <c r="L13" s="63"/>
      <c r="M13" s="81" t="s">
        <v>30</v>
      </c>
      <c r="N13" s="87">
        <v>298.16000000000003</v>
      </c>
      <c r="O13" s="131" t="e">
        <v>#REF!</v>
      </c>
      <c r="P13" s="81"/>
    </row>
    <row r="14" spans="1:16" ht="18.95" customHeight="1">
      <c r="A14" s="68" t="s">
        <v>31</v>
      </c>
      <c r="B14" s="101"/>
      <c r="C14" s="101"/>
      <c r="D14" s="100"/>
      <c r="E14" s="110" t="s">
        <v>32</v>
      </c>
      <c r="F14" s="111">
        <v>1737.13</v>
      </c>
      <c r="G14" s="103">
        <v>1677.16</v>
      </c>
      <c r="H14" s="100">
        <f t="shared" si="2"/>
        <v>3.5756874716783099E-2</v>
      </c>
      <c r="I14" s="125"/>
      <c r="J14" s="81" t="s">
        <v>31</v>
      </c>
      <c r="K14" s="122"/>
      <c r="L14" s="63">
        <v>0</v>
      </c>
      <c r="M14" s="81" t="s">
        <v>32</v>
      </c>
      <c r="N14" s="87">
        <v>1586.11</v>
      </c>
      <c r="O14" s="131" t="e">
        <v>#REF!</v>
      </c>
      <c r="P14" s="81"/>
    </row>
    <row r="15" spans="1:16" ht="18.95" customHeight="1">
      <c r="A15" s="68" t="s">
        <v>33</v>
      </c>
      <c r="B15" s="101">
        <v>1928.81</v>
      </c>
      <c r="C15" s="101">
        <v>2031.4311</v>
      </c>
      <c r="D15" s="100">
        <f t="shared" si="1"/>
        <v>-5.0516653013730102E-2</v>
      </c>
      <c r="E15" s="110" t="s">
        <v>34</v>
      </c>
      <c r="F15" s="111">
        <v>217.53</v>
      </c>
      <c r="G15" s="103">
        <v>520.67999999999995</v>
      </c>
      <c r="H15" s="100">
        <f t="shared" si="2"/>
        <v>-0.58221940539294803</v>
      </c>
      <c r="I15" s="125"/>
      <c r="J15" s="81" t="s">
        <v>33</v>
      </c>
      <c r="K15" s="122">
        <v>10</v>
      </c>
      <c r="L15" s="63" t="e">
        <v>#REF!</v>
      </c>
      <c r="M15" s="81" t="s">
        <v>34</v>
      </c>
      <c r="N15" s="87">
        <v>514.32000000000005</v>
      </c>
      <c r="O15" s="131" t="e">
        <v>#REF!</v>
      </c>
      <c r="P15" s="81"/>
    </row>
    <row r="16" spans="1:16" ht="18.95" customHeight="1">
      <c r="A16" s="68" t="s">
        <v>35</v>
      </c>
      <c r="B16" s="101"/>
      <c r="C16" s="101"/>
      <c r="D16" s="100"/>
      <c r="E16" s="110" t="s">
        <v>36</v>
      </c>
      <c r="F16" s="111">
        <v>145.55000000000001</v>
      </c>
      <c r="G16" s="103">
        <v>185.52</v>
      </c>
      <c r="H16" s="100">
        <f t="shared" si="2"/>
        <v>-0.21544846916774499</v>
      </c>
      <c r="I16" s="125"/>
      <c r="J16" s="81" t="s">
        <v>35</v>
      </c>
      <c r="K16" s="122"/>
      <c r="L16" s="63"/>
      <c r="M16" s="81" t="s">
        <v>36</v>
      </c>
      <c r="N16" s="87">
        <v>145.55000000000001</v>
      </c>
      <c r="O16" s="131"/>
      <c r="P16" s="81"/>
    </row>
    <row r="17" spans="1:16" ht="18.95" customHeight="1">
      <c r="A17" s="68" t="s">
        <v>37</v>
      </c>
      <c r="B17" s="101">
        <v>4668.83</v>
      </c>
      <c r="C17" s="101">
        <v>3894.3141000000001</v>
      </c>
      <c r="D17" s="100">
        <f t="shared" si="1"/>
        <v>0.19888377776204499</v>
      </c>
      <c r="E17" s="110" t="s">
        <v>38</v>
      </c>
      <c r="F17" s="111">
        <v>797.51</v>
      </c>
      <c r="G17" s="103">
        <v>966.86</v>
      </c>
      <c r="H17" s="100">
        <f t="shared" si="2"/>
        <v>-0.17515462424756401</v>
      </c>
      <c r="I17" s="125"/>
      <c r="J17" s="81" t="s">
        <v>37</v>
      </c>
      <c r="K17" s="122">
        <v>2000</v>
      </c>
      <c r="L17" s="63">
        <v>9.1999999999999993</v>
      </c>
      <c r="M17" s="81" t="s">
        <v>38</v>
      </c>
      <c r="N17" s="87">
        <v>1593.77</v>
      </c>
      <c r="O17" s="131" t="e">
        <v>#REF!</v>
      </c>
      <c r="P17" s="81"/>
    </row>
    <row r="18" spans="1:16" ht="18.95" customHeight="1">
      <c r="A18" s="68" t="s">
        <v>39</v>
      </c>
      <c r="B18" s="101"/>
      <c r="C18" s="101"/>
      <c r="D18" s="98"/>
      <c r="E18" s="110" t="s">
        <v>40</v>
      </c>
      <c r="F18" s="111">
        <v>1544.53</v>
      </c>
      <c r="G18" s="103">
        <v>2126.1799999999998</v>
      </c>
      <c r="H18" s="100">
        <f t="shared" si="2"/>
        <v>-0.27356573761393699</v>
      </c>
      <c r="I18" s="125"/>
      <c r="J18" s="49" t="s">
        <v>39</v>
      </c>
      <c r="K18" s="122"/>
      <c r="L18" s="63"/>
      <c r="M18" s="81" t="s">
        <v>40</v>
      </c>
      <c r="N18" s="87">
        <v>2017.52</v>
      </c>
      <c r="O18" s="131" t="e">
        <v>#REF!</v>
      </c>
    </row>
    <row r="19" spans="1:16" ht="18.95" customHeight="1">
      <c r="A19" s="68" t="s">
        <v>41</v>
      </c>
      <c r="B19" s="64"/>
      <c r="C19" s="103"/>
      <c r="D19" s="60"/>
      <c r="E19" s="110" t="s">
        <v>42</v>
      </c>
      <c r="F19" s="111">
        <v>420.12</v>
      </c>
      <c r="G19" s="103">
        <v>723.01</v>
      </c>
      <c r="H19" s="100">
        <f t="shared" si="2"/>
        <v>-0.418929198766269</v>
      </c>
      <c r="I19" s="125"/>
      <c r="J19" s="81" t="s">
        <v>41</v>
      </c>
      <c r="K19" s="122"/>
      <c r="L19" s="63">
        <v>0</v>
      </c>
      <c r="M19" s="81" t="s">
        <v>42</v>
      </c>
      <c r="N19" s="87">
        <v>360</v>
      </c>
      <c r="O19" s="131" t="e">
        <v>#REF!</v>
      </c>
      <c r="P19" s="81"/>
    </row>
    <row r="20" spans="1:16" ht="18.95" customHeight="1">
      <c r="A20" s="68" t="s">
        <v>43</v>
      </c>
      <c r="B20" s="64"/>
      <c r="C20" s="103"/>
      <c r="D20" s="60"/>
      <c r="E20" s="110" t="s">
        <v>44</v>
      </c>
      <c r="F20" s="111"/>
      <c r="G20" s="103"/>
      <c r="H20" s="62"/>
      <c r="I20" s="125"/>
      <c r="J20" s="81" t="s">
        <v>43</v>
      </c>
      <c r="K20" s="122"/>
      <c r="L20" s="63">
        <v>0</v>
      </c>
      <c r="M20" s="81" t="s">
        <v>44</v>
      </c>
      <c r="N20" s="87"/>
      <c r="O20" s="131"/>
      <c r="P20" s="81"/>
    </row>
    <row r="21" spans="1:16" ht="18.95" customHeight="1">
      <c r="A21" s="68" t="s">
        <v>45</v>
      </c>
      <c r="B21" s="64"/>
      <c r="C21" s="103"/>
      <c r="D21" s="60"/>
      <c r="E21" s="110" t="s">
        <v>46</v>
      </c>
      <c r="F21" s="111"/>
      <c r="G21" s="103"/>
      <c r="H21" s="62"/>
      <c r="I21" s="125"/>
      <c r="J21" s="81" t="s">
        <v>45</v>
      </c>
      <c r="K21" s="122"/>
      <c r="L21" s="63">
        <v>0</v>
      </c>
      <c r="M21" s="81" t="s">
        <v>46</v>
      </c>
      <c r="N21" s="87"/>
      <c r="O21" s="131"/>
      <c r="P21" s="81"/>
    </row>
    <row r="22" spans="1:16" ht="18.95" customHeight="1">
      <c r="A22" s="63" t="s">
        <v>47</v>
      </c>
      <c r="B22" s="64"/>
      <c r="C22" s="103"/>
      <c r="D22" s="60"/>
      <c r="E22" s="110" t="s">
        <v>48</v>
      </c>
      <c r="F22" s="111"/>
      <c r="G22" s="103"/>
      <c r="H22" s="62"/>
      <c r="I22" s="124"/>
      <c r="J22" s="81" t="s">
        <v>47</v>
      </c>
      <c r="K22" s="122"/>
      <c r="L22" s="63">
        <v>0</v>
      </c>
      <c r="M22" s="81" t="s">
        <v>48</v>
      </c>
      <c r="N22" s="87"/>
      <c r="O22" s="131"/>
      <c r="P22" s="81"/>
    </row>
    <row r="23" spans="1:16" ht="18.95" customHeight="1">
      <c r="A23" s="68" t="s">
        <v>49</v>
      </c>
      <c r="B23" s="66"/>
      <c r="C23" s="104"/>
      <c r="D23" s="60"/>
      <c r="E23" s="110" t="s">
        <v>85</v>
      </c>
      <c r="F23" s="111"/>
      <c r="G23" s="103"/>
      <c r="H23" s="62"/>
      <c r="I23" s="125"/>
      <c r="J23" s="83" t="s">
        <v>49</v>
      </c>
      <c r="K23" s="122"/>
      <c r="L23" s="63">
        <v>-100</v>
      </c>
      <c r="M23" s="81" t="s">
        <v>85</v>
      </c>
      <c r="N23" s="87">
        <v>85.95</v>
      </c>
      <c r="O23" s="131" t="e">
        <v>#REF!</v>
      </c>
      <c r="P23" s="83"/>
    </row>
    <row r="24" spans="1:16" ht="18.95" customHeight="1">
      <c r="A24" s="68" t="s">
        <v>51</v>
      </c>
      <c r="B24" s="66"/>
      <c r="C24" s="104"/>
      <c r="D24" s="60"/>
      <c r="E24" s="110" t="s">
        <v>50</v>
      </c>
      <c r="F24" s="111">
        <v>150.52000000000001</v>
      </c>
      <c r="G24" s="103">
        <v>165.08</v>
      </c>
      <c r="H24" s="100">
        <f t="shared" ref="H24:H27" si="3">(F24-G24)/G24</f>
        <v>-8.8199660770535496E-2</v>
      </c>
      <c r="I24" s="125"/>
      <c r="J24" s="83" t="s">
        <v>51</v>
      </c>
      <c r="K24" s="122"/>
      <c r="L24" s="63">
        <v>0</v>
      </c>
      <c r="M24" s="81" t="s">
        <v>50</v>
      </c>
      <c r="N24" s="87">
        <v>96.1</v>
      </c>
      <c r="O24" s="131" t="e">
        <v>#REF!</v>
      </c>
      <c r="P24" s="83"/>
    </row>
    <row r="25" spans="1:16" ht="18.95" customHeight="1">
      <c r="A25" s="68" t="s">
        <v>53</v>
      </c>
      <c r="B25" s="66"/>
      <c r="C25" s="104"/>
      <c r="D25" s="60"/>
      <c r="E25" s="110" t="s">
        <v>52</v>
      </c>
      <c r="F25" s="111">
        <v>101.95</v>
      </c>
      <c r="G25" s="103">
        <v>114.42</v>
      </c>
      <c r="H25" s="100">
        <v>1</v>
      </c>
      <c r="I25" s="125"/>
      <c r="J25" s="83" t="s">
        <v>53</v>
      </c>
      <c r="K25" s="122"/>
      <c r="L25" s="63">
        <v>0</v>
      </c>
      <c r="M25" s="81" t="s">
        <v>52</v>
      </c>
      <c r="N25" s="87">
        <v>243.52</v>
      </c>
      <c r="O25" s="131"/>
      <c r="P25" s="83"/>
    </row>
    <row r="26" spans="1:16" ht="18.95" customHeight="1">
      <c r="A26" s="105" t="s">
        <v>55</v>
      </c>
      <c r="B26" s="66"/>
      <c r="C26" s="104"/>
      <c r="D26" s="60"/>
      <c r="E26" s="110" t="s">
        <v>54</v>
      </c>
      <c r="F26" s="111">
        <v>120</v>
      </c>
      <c r="G26" s="103">
        <v>0</v>
      </c>
      <c r="H26" s="100">
        <v>1</v>
      </c>
      <c r="I26" s="126"/>
      <c r="J26" s="83" t="s">
        <v>55</v>
      </c>
      <c r="K26" s="122"/>
      <c r="L26" s="63">
        <v>0</v>
      </c>
      <c r="M26" s="81" t="s">
        <v>54</v>
      </c>
      <c r="N26" s="87">
        <v>260</v>
      </c>
      <c r="O26" s="132" t="e">
        <v>#REF!</v>
      </c>
      <c r="P26" s="83"/>
    </row>
    <row r="27" spans="1:16" ht="18.95" customHeight="1">
      <c r="A27" s="105" t="s">
        <v>57</v>
      </c>
      <c r="B27" s="66"/>
      <c r="C27" s="104"/>
      <c r="D27" s="60"/>
      <c r="E27" s="110" t="s">
        <v>56</v>
      </c>
      <c r="F27" s="111">
        <v>128.13999999999999</v>
      </c>
      <c r="G27" s="103">
        <v>418.29</v>
      </c>
      <c r="H27" s="100">
        <f t="shared" si="3"/>
        <v>-0.69365751033971701</v>
      </c>
      <c r="I27" s="126"/>
      <c r="J27" s="83" t="s">
        <v>57</v>
      </c>
      <c r="K27" s="122"/>
      <c r="L27" s="63">
        <v>-100</v>
      </c>
      <c r="M27" s="81" t="s">
        <v>56</v>
      </c>
      <c r="N27" s="87">
        <v>1860</v>
      </c>
      <c r="O27" s="132" t="e">
        <v>#REF!</v>
      </c>
      <c r="P27" s="83"/>
    </row>
    <row r="28" spans="1:16" ht="18.95" customHeight="1">
      <c r="A28" s="105" t="s">
        <v>58</v>
      </c>
      <c r="B28" s="66"/>
      <c r="C28" s="104"/>
      <c r="D28" s="60"/>
      <c r="E28" s="112"/>
      <c r="F28" s="103"/>
      <c r="G28" s="103"/>
      <c r="H28" s="60"/>
      <c r="I28" s="126"/>
      <c r="J28" s="83" t="s">
        <v>58</v>
      </c>
      <c r="K28" s="122"/>
      <c r="L28" s="127">
        <v>0</v>
      </c>
      <c r="M28" s="127"/>
      <c r="N28" s="127"/>
      <c r="O28" s="132"/>
      <c r="P28" s="83"/>
    </row>
    <row r="29" spans="1:16" ht="18.95" customHeight="1">
      <c r="A29" s="68" t="s">
        <v>59</v>
      </c>
      <c r="B29" s="66"/>
      <c r="C29" s="104"/>
      <c r="D29" s="60"/>
      <c r="E29" s="110"/>
      <c r="F29" s="103"/>
      <c r="G29" s="103"/>
      <c r="H29" s="60"/>
      <c r="I29" s="125"/>
      <c r="J29" s="83" t="s">
        <v>59</v>
      </c>
      <c r="K29" s="122"/>
      <c r="L29" s="63">
        <v>0</v>
      </c>
      <c r="M29" s="81"/>
      <c r="N29" s="87"/>
      <c r="O29" s="131"/>
      <c r="P29" s="83"/>
    </row>
    <row r="30" spans="1:16" ht="18.95" customHeight="1">
      <c r="A30" s="58" t="s">
        <v>67</v>
      </c>
      <c r="B30" s="59">
        <f>B31+B35+B36+B37+B38</f>
        <v>2018.5900000000001</v>
      </c>
      <c r="C30" s="59">
        <f>C31+C35+C36+C37+C38</f>
        <v>3710.32</v>
      </c>
      <c r="D30" s="98">
        <f t="shared" ref="D30:D31" si="4">(B30-C30)/C30</f>
        <v>-0.45595258629983398</v>
      </c>
      <c r="E30" s="107" t="s">
        <v>68</v>
      </c>
      <c r="F30" s="113">
        <f>F31+F33+F34+F35</f>
        <v>27963.7</v>
      </c>
      <c r="G30" s="113">
        <f>G31+G33+G34+G35</f>
        <v>25310.959999999999</v>
      </c>
      <c r="H30" s="98">
        <f t="shared" ref="H30:H31" si="5">(F30-G30)/G30</f>
        <v>0.10480598128241686</v>
      </c>
      <c r="I30" s="121"/>
      <c r="J30" s="79" t="s">
        <v>67</v>
      </c>
      <c r="K30" s="122">
        <v>5886.83</v>
      </c>
      <c r="L30" s="58">
        <v>1.7</v>
      </c>
      <c r="M30" s="88" t="s">
        <v>68</v>
      </c>
      <c r="N30" s="87">
        <v>2772.29</v>
      </c>
      <c r="O30" s="58" t="e">
        <v>#REF!</v>
      </c>
      <c r="P30" s="79"/>
    </row>
    <row r="31" spans="1:16" ht="18.95" customHeight="1">
      <c r="A31" s="65" t="s">
        <v>69</v>
      </c>
      <c r="B31" s="66">
        <f t="shared" ref="B31:C31" si="6">SUM(B32:B34)</f>
        <v>830.69</v>
      </c>
      <c r="C31" s="66">
        <f t="shared" si="6"/>
        <v>1155.92</v>
      </c>
      <c r="D31" s="100">
        <f t="shared" si="4"/>
        <v>-0.28136030175098625</v>
      </c>
      <c r="E31" s="114" t="s">
        <v>70</v>
      </c>
      <c r="F31" s="115">
        <v>27963.7</v>
      </c>
      <c r="G31" s="115">
        <f>G32</f>
        <v>25310.959999999999</v>
      </c>
      <c r="H31" s="100">
        <f t="shared" si="5"/>
        <v>0.10480598128241686</v>
      </c>
      <c r="I31" s="128"/>
      <c r="J31" s="83" t="s">
        <v>69</v>
      </c>
      <c r="K31" s="122">
        <v>3521.4</v>
      </c>
      <c r="L31" s="65">
        <v>-29.5</v>
      </c>
      <c r="M31" s="89" t="s">
        <v>70</v>
      </c>
      <c r="N31" s="87">
        <v>2772.29</v>
      </c>
      <c r="O31" s="131" t="e">
        <v>#REF!</v>
      </c>
      <c r="P31" s="83"/>
    </row>
    <row r="32" spans="1:16" ht="18.95" customHeight="1">
      <c r="A32" s="63" t="s">
        <v>71</v>
      </c>
      <c r="B32" s="64"/>
      <c r="C32" s="103"/>
      <c r="D32" s="62"/>
      <c r="E32" s="110" t="s">
        <v>72</v>
      </c>
      <c r="F32" s="116"/>
      <c r="G32" s="116">
        <v>25310.959999999999</v>
      </c>
      <c r="H32" s="98"/>
      <c r="I32" s="124"/>
      <c r="J32" s="81" t="s">
        <v>71</v>
      </c>
      <c r="K32" s="122"/>
      <c r="L32" s="63"/>
      <c r="M32" s="81" t="s">
        <v>72</v>
      </c>
      <c r="N32" s="87">
        <v>2772.29</v>
      </c>
      <c r="O32" s="131" t="e">
        <v>#REF!</v>
      </c>
      <c r="P32" s="81"/>
    </row>
    <row r="33" spans="1:16" ht="18.95" customHeight="1">
      <c r="A33" s="63" t="s">
        <v>73</v>
      </c>
      <c r="B33" s="64">
        <v>205.3</v>
      </c>
      <c r="C33" s="64">
        <v>93.5</v>
      </c>
      <c r="D33" s="100">
        <f t="shared" ref="D33:D34" si="7">(B33-C33)/C33</f>
        <v>1.1957219251336899</v>
      </c>
      <c r="E33" s="114" t="s">
        <v>86</v>
      </c>
      <c r="F33" s="115"/>
      <c r="G33" s="115"/>
      <c r="H33" s="60"/>
      <c r="I33" s="124"/>
      <c r="J33" s="81" t="s">
        <v>73</v>
      </c>
      <c r="K33" s="122">
        <v>2366.81</v>
      </c>
      <c r="L33" s="65">
        <v>-7.3</v>
      </c>
      <c r="M33" s="89" t="s">
        <v>86</v>
      </c>
      <c r="N33" s="87"/>
      <c r="O33" s="131"/>
      <c r="P33" s="81"/>
    </row>
    <row r="34" spans="1:16" ht="18.95" customHeight="1">
      <c r="A34" s="63" t="s">
        <v>75</v>
      </c>
      <c r="B34" s="64">
        <v>625.39</v>
      </c>
      <c r="C34" s="64">
        <v>1062.42</v>
      </c>
      <c r="D34" s="100">
        <f t="shared" si="7"/>
        <v>-0.41135332542685599</v>
      </c>
      <c r="E34" s="114" t="s">
        <v>76</v>
      </c>
      <c r="F34" s="115"/>
      <c r="G34" s="115"/>
      <c r="H34" s="60"/>
      <c r="I34" s="124"/>
      <c r="J34" s="81" t="s">
        <v>75</v>
      </c>
      <c r="K34" s="122">
        <v>1154.5899999999999</v>
      </c>
      <c r="L34" s="65">
        <v>-48.4</v>
      </c>
      <c r="M34" s="89" t="s">
        <v>76</v>
      </c>
      <c r="N34" s="87">
        <v>0</v>
      </c>
      <c r="O34" s="131"/>
      <c r="P34" s="81"/>
    </row>
    <row r="35" spans="1:16" ht="18.95" customHeight="1">
      <c r="A35" s="65" t="s">
        <v>77</v>
      </c>
      <c r="B35" s="64"/>
      <c r="C35" s="64"/>
      <c r="D35" s="62"/>
      <c r="E35" s="114" t="s">
        <v>78</v>
      </c>
      <c r="F35" s="115"/>
      <c r="G35" s="115"/>
      <c r="H35" s="60"/>
      <c r="I35" s="128"/>
      <c r="J35" s="81" t="s">
        <v>77</v>
      </c>
      <c r="K35" s="122"/>
      <c r="L35" s="65">
        <v>0</v>
      </c>
      <c r="M35" s="89" t="s">
        <v>78</v>
      </c>
      <c r="N35" s="87">
        <v>0</v>
      </c>
      <c r="O35" s="131"/>
      <c r="P35" s="81"/>
    </row>
    <row r="36" spans="1:16" ht="18.95" customHeight="1">
      <c r="A36" s="65" t="s">
        <v>79</v>
      </c>
      <c r="B36" s="72">
        <v>636.80999999999995</v>
      </c>
      <c r="C36" s="72">
        <v>1536.98</v>
      </c>
      <c r="D36" s="100">
        <f t="shared" ref="D36:D37" si="8">(B36-C36)/C36</f>
        <v>-0.58567450454787995</v>
      </c>
      <c r="E36" s="114"/>
      <c r="F36" s="117"/>
      <c r="G36" s="117"/>
      <c r="H36" s="60"/>
      <c r="I36" s="128"/>
      <c r="J36" s="81" t="s">
        <v>79</v>
      </c>
      <c r="K36" s="122">
        <v>2188.0300000000002</v>
      </c>
      <c r="L36" s="65">
        <v>115.3</v>
      </c>
      <c r="M36" s="133"/>
      <c r="N36" s="80" t="e">
        <v>#REF!</v>
      </c>
      <c r="O36" s="131"/>
      <c r="P36" s="81"/>
    </row>
    <row r="37" spans="1:16" ht="18.95" customHeight="1">
      <c r="A37" s="67" t="s">
        <v>80</v>
      </c>
      <c r="B37" s="72">
        <v>551.09</v>
      </c>
      <c r="C37" s="72">
        <v>1017.42</v>
      </c>
      <c r="D37" s="100">
        <f t="shared" si="8"/>
        <v>-0.45834561931159201</v>
      </c>
      <c r="E37" s="114"/>
      <c r="F37" s="117"/>
      <c r="G37" s="117"/>
      <c r="H37" s="60"/>
      <c r="I37" s="129"/>
      <c r="J37" s="81" t="s">
        <v>80</v>
      </c>
      <c r="K37" s="122">
        <v>177.4</v>
      </c>
      <c r="L37" s="65">
        <v>1348.2</v>
      </c>
      <c r="M37" s="133"/>
      <c r="N37" s="134" t="e">
        <v>#REF!</v>
      </c>
      <c r="O37" s="135"/>
      <c r="P37" s="81"/>
    </row>
    <row r="38" spans="1:16" ht="19.5" customHeight="1">
      <c r="A38" s="65" t="s">
        <v>87</v>
      </c>
      <c r="B38" s="66"/>
      <c r="C38" s="104"/>
      <c r="D38" s="60"/>
      <c r="E38" s="114"/>
      <c r="F38" s="117"/>
      <c r="G38" s="117"/>
      <c r="H38" s="60"/>
      <c r="I38" s="128"/>
      <c r="J38" s="83" t="s">
        <v>87</v>
      </c>
      <c r="K38" s="122">
        <v>0</v>
      </c>
      <c r="L38" s="65"/>
      <c r="M38" s="133"/>
      <c r="N38" s="134" t="e">
        <v>#REF!</v>
      </c>
      <c r="O38" s="131"/>
      <c r="P38" s="83"/>
    </row>
  </sheetData>
  <sheetProtection formatCells="0" insertHyperlinks="0" autoFilter="0"/>
  <autoFilter ref="A5:P38">
    <extLst/>
  </autoFilter>
  <mergeCells count="11">
    <mergeCell ref="A2:H2"/>
    <mergeCell ref="J2:P2"/>
    <mergeCell ref="D3:E3"/>
    <mergeCell ref="F3:H3"/>
    <mergeCell ref="K3:L3"/>
    <mergeCell ref="M3:N3"/>
    <mergeCell ref="A4:D4"/>
    <mergeCell ref="E4:H4"/>
    <mergeCell ref="I4:K4"/>
    <mergeCell ref="L4:N4"/>
    <mergeCell ref="O4:P4"/>
  </mergeCells>
  <phoneticPr fontId="59" type="noConversion"/>
  <printOptions horizontalCentered="1"/>
  <pageMargins left="0.70866141732283505" right="0.511811023622047" top="0.62992125984252001" bottom="0.62992125984252001" header="0.31496062992126" footer="0.31496062992126"/>
  <pageSetup paperSize="9" firstPageNumber="42" orientation="portrait" useFirstPageNumber="1"/>
  <headerFooter alignWithMargins="0">
    <oddHeader>&amp;L&amp;"方正黑体_GBK,常规"&amp;12附件5</oddHeader>
    <oddFooter>&amp;L&amp;"方正黑体_GBK,常规"&amp;14—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21"/>
  <sheetViews>
    <sheetView showZeros="0" topLeftCell="A8" workbookViewId="0">
      <selection activeCell="H12" sqref="H12"/>
    </sheetView>
  </sheetViews>
  <sheetFormatPr defaultColWidth="9" defaultRowHeight="14.25"/>
  <cols>
    <col min="1" max="1" width="25.5" style="49" customWidth="1"/>
    <col min="2" max="2" width="11.25" style="50" customWidth="1"/>
    <col min="3" max="3" width="11.25" style="50" hidden="1" customWidth="1"/>
    <col min="4" max="4" width="9.125" style="51" customWidth="1"/>
    <col min="5" max="5" width="22.25" style="49" customWidth="1"/>
    <col min="6" max="6" width="12.625" style="50" customWidth="1"/>
    <col min="7" max="7" width="11.375" style="50" hidden="1" customWidth="1"/>
    <col min="8" max="8" width="11.375" style="50" customWidth="1"/>
    <col min="9" max="9" width="8.875" style="49" hidden="1" customWidth="1"/>
    <col min="10" max="10" width="25.5" style="49" hidden="1" customWidth="1"/>
    <col min="11" max="11" width="11.25" style="49" hidden="1" customWidth="1"/>
    <col min="12" max="12" width="9.125" style="49" hidden="1" customWidth="1"/>
    <col min="13" max="13" width="22.25" style="49" hidden="1" customWidth="1"/>
    <col min="14" max="14" width="11.375" style="49" hidden="1" customWidth="1"/>
    <col min="15" max="15" width="8.75" style="49" hidden="1" customWidth="1"/>
    <col min="16" max="19" width="9" style="49" hidden="1" customWidth="1"/>
    <col min="20" max="233" width="9" style="49"/>
    <col min="234" max="234" width="25.5" style="49" customWidth="1"/>
    <col min="235" max="235" width="8.5" style="49" customWidth="1"/>
    <col min="236" max="236" width="9.5" style="49" customWidth="1"/>
    <col min="237" max="237" width="6.75" style="49" customWidth="1"/>
    <col min="238" max="238" width="22.25" style="49" customWidth="1"/>
    <col min="239" max="240" width="9.5" style="49" customWidth="1"/>
    <col min="241" max="241" width="7.375" style="49" customWidth="1"/>
    <col min="242" max="242" width="12.625" style="49" customWidth="1"/>
    <col min="243" max="489" width="9" style="49"/>
    <col min="490" max="490" width="25.5" style="49" customWidth="1"/>
    <col min="491" max="491" width="8.5" style="49" customWidth="1"/>
    <col min="492" max="492" width="9.5" style="49" customWidth="1"/>
    <col min="493" max="493" width="6.75" style="49" customWidth="1"/>
    <col min="494" max="494" width="22.25" style="49" customWidth="1"/>
    <col min="495" max="496" width="9.5" style="49" customWidth="1"/>
    <col min="497" max="497" width="7.375" style="49" customWidth="1"/>
    <col min="498" max="498" width="12.625" style="49" customWidth="1"/>
    <col min="499" max="745" width="9" style="49"/>
    <col min="746" max="746" width="25.5" style="49" customWidth="1"/>
    <col min="747" max="747" width="8.5" style="49" customWidth="1"/>
    <col min="748" max="748" width="9.5" style="49" customWidth="1"/>
    <col min="749" max="749" width="6.75" style="49" customWidth="1"/>
    <col min="750" max="750" width="22.25" style="49" customWidth="1"/>
    <col min="751" max="752" width="9.5" style="49" customWidth="1"/>
    <col min="753" max="753" width="7.375" style="49" customWidth="1"/>
    <col min="754" max="754" width="12.625" style="49" customWidth="1"/>
    <col min="755" max="1001" width="9" style="49"/>
    <col min="1002" max="1002" width="25.5" style="49" customWidth="1"/>
    <col min="1003" max="1003" width="8.5" style="49" customWidth="1"/>
    <col min="1004" max="1004" width="9.5" style="49" customWidth="1"/>
    <col min="1005" max="1005" width="6.75" style="49" customWidth="1"/>
    <col min="1006" max="1006" width="22.25" style="49" customWidth="1"/>
    <col min="1007" max="1008" width="9.5" style="49" customWidth="1"/>
    <col min="1009" max="1009" width="7.375" style="49" customWidth="1"/>
    <col min="1010" max="1010" width="12.625" style="49" customWidth="1"/>
    <col min="1011" max="1257" width="9" style="49"/>
    <col min="1258" max="1258" width="25.5" style="49" customWidth="1"/>
    <col min="1259" max="1259" width="8.5" style="49" customWidth="1"/>
    <col min="1260" max="1260" width="9.5" style="49" customWidth="1"/>
    <col min="1261" max="1261" width="6.75" style="49" customWidth="1"/>
    <col min="1262" max="1262" width="22.25" style="49" customWidth="1"/>
    <col min="1263" max="1264" width="9.5" style="49" customWidth="1"/>
    <col min="1265" max="1265" width="7.375" style="49" customWidth="1"/>
    <col min="1266" max="1266" width="12.625" style="49" customWidth="1"/>
    <col min="1267" max="1513" width="9" style="49"/>
    <col min="1514" max="1514" width="25.5" style="49" customWidth="1"/>
    <col min="1515" max="1515" width="8.5" style="49" customWidth="1"/>
    <col min="1516" max="1516" width="9.5" style="49" customWidth="1"/>
    <col min="1517" max="1517" width="6.75" style="49" customWidth="1"/>
    <col min="1518" max="1518" width="22.25" style="49" customWidth="1"/>
    <col min="1519" max="1520" width="9.5" style="49" customWidth="1"/>
    <col min="1521" max="1521" width="7.375" style="49" customWidth="1"/>
    <col min="1522" max="1522" width="12.625" style="49" customWidth="1"/>
    <col min="1523" max="1769" width="9" style="49"/>
    <col min="1770" max="1770" width="25.5" style="49" customWidth="1"/>
    <col min="1771" max="1771" width="8.5" style="49" customWidth="1"/>
    <col min="1772" max="1772" width="9.5" style="49" customWidth="1"/>
    <col min="1773" max="1773" width="6.75" style="49" customWidth="1"/>
    <col min="1774" max="1774" width="22.25" style="49" customWidth="1"/>
    <col min="1775" max="1776" width="9.5" style="49" customWidth="1"/>
    <col min="1777" max="1777" width="7.375" style="49" customWidth="1"/>
    <col min="1778" max="1778" width="12.625" style="49" customWidth="1"/>
    <col min="1779" max="2025" width="9" style="49"/>
    <col min="2026" max="2026" width="25.5" style="49" customWidth="1"/>
    <col min="2027" max="2027" width="8.5" style="49" customWidth="1"/>
    <col min="2028" max="2028" width="9.5" style="49" customWidth="1"/>
    <col min="2029" max="2029" width="6.75" style="49" customWidth="1"/>
    <col min="2030" max="2030" width="22.25" style="49" customWidth="1"/>
    <col min="2031" max="2032" width="9.5" style="49" customWidth="1"/>
    <col min="2033" max="2033" width="7.375" style="49" customWidth="1"/>
    <col min="2034" max="2034" width="12.625" style="49" customWidth="1"/>
    <col min="2035" max="2281" width="9" style="49"/>
    <col min="2282" max="2282" width="25.5" style="49" customWidth="1"/>
    <col min="2283" max="2283" width="8.5" style="49" customWidth="1"/>
    <col min="2284" max="2284" width="9.5" style="49" customWidth="1"/>
    <col min="2285" max="2285" width="6.75" style="49" customWidth="1"/>
    <col min="2286" max="2286" width="22.25" style="49" customWidth="1"/>
    <col min="2287" max="2288" width="9.5" style="49" customWidth="1"/>
    <col min="2289" max="2289" width="7.375" style="49" customWidth="1"/>
    <col min="2290" max="2290" width="12.625" style="49" customWidth="1"/>
    <col min="2291" max="2537" width="9" style="49"/>
    <col min="2538" max="2538" width="25.5" style="49" customWidth="1"/>
    <col min="2539" max="2539" width="8.5" style="49" customWidth="1"/>
    <col min="2540" max="2540" width="9.5" style="49" customWidth="1"/>
    <col min="2541" max="2541" width="6.75" style="49" customWidth="1"/>
    <col min="2542" max="2542" width="22.25" style="49" customWidth="1"/>
    <col min="2543" max="2544" width="9.5" style="49" customWidth="1"/>
    <col min="2545" max="2545" width="7.375" style="49" customWidth="1"/>
    <col min="2546" max="2546" width="12.625" style="49" customWidth="1"/>
    <col min="2547" max="2793" width="9" style="49"/>
    <col min="2794" max="2794" width="25.5" style="49" customWidth="1"/>
    <col min="2795" max="2795" width="8.5" style="49" customWidth="1"/>
    <col min="2796" max="2796" width="9.5" style="49" customWidth="1"/>
    <col min="2797" max="2797" width="6.75" style="49" customWidth="1"/>
    <col min="2798" max="2798" width="22.25" style="49" customWidth="1"/>
    <col min="2799" max="2800" width="9.5" style="49" customWidth="1"/>
    <col min="2801" max="2801" width="7.375" style="49" customWidth="1"/>
    <col min="2802" max="2802" width="12.625" style="49" customWidth="1"/>
    <col min="2803" max="3049" width="9" style="49"/>
    <col min="3050" max="3050" width="25.5" style="49" customWidth="1"/>
    <col min="3051" max="3051" width="8.5" style="49" customWidth="1"/>
    <col min="3052" max="3052" width="9.5" style="49" customWidth="1"/>
    <col min="3053" max="3053" width="6.75" style="49" customWidth="1"/>
    <col min="3054" max="3054" width="22.25" style="49" customWidth="1"/>
    <col min="3055" max="3056" width="9.5" style="49" customWidth="1"/>
    <col min="3057" max="3057" width="7.375" style="49" customWidth="1"/>
    <col min="3058" max="3058" width="12.625" style="49" customWidth="1"/>
    <col min="3059" max="3305" width="9" style="49"/>
    <col min="3306" max="3306" width="25.5" style="49" customWidth="1"/>
    <col min="3307" max="3307" width="8.5" style="49" customWidth="1"/>
    <col min="3308" max="3308" width="9.5" style="49" customWidth="1"/>
    <col min="3309" max="3309" width="6.75" style="49" customWidth="1"/>
    <col min="3310" max="3310" width="22.25" style="49" customWidth="1"/>
    <col min="3311" max="3312" width="9.5" style="49" customWidth="1"/>
    <col min="3313" max="3313" width="7.375" style="49" customWidth="1"/>
    <col min="3314" max="3314" width="12.625" style="49" customWidth="1"/>
    <col min="3315" max="3561" width="9" style="49"/>
    <col min="3562" max="3562" width="25.5" style="49" customWidth="1"/>
    <col min="3563" max="3563" width="8.5" style="49" customWidth="1"/>
    <col min="3564" max="3564" width="9.5" style="49" customWidth="1"/>
    <col min="3565" max="3565" width="6.75" style="49" customWidth="1"/>
    <col min="3566" max="3566" width="22.25" style="49" customWidth="1"/>
    <col min="3567" max="3568" width="9.5" style="49" customWidth="1"/>
    <col min="3569" max="3569" width="7.375" style="49" customWidth="1"/>
    <col min="3570" max="3570" width="12.625" style="49" customWidth="1"/>
    <col min="3571" max="3817" width="9" style="49"/>
    <col min="3818" max="3818" width="25.5" style="49" customWidth="1"/>
    <col min="3819" max="3819" width="8.5" style="49" customWidth="1"/>
    <col min="3820" max="3820" width="9.5" style="49" customWidth="1"/>
    <col min="3821" max="3821" width="6.75" style="49" customWidth="1"/>
    <col min="3822" max="3822" width="22.25" style="49" customWidth="1"/>
    <col min="3823" max="3824" width="9.5" style="49" customWidth="1"/>
    <col min="3825" max="3825" width="7.375" style="49" customWidth="1"/>
    <col min="3826" max="3826" width="12.625" style="49" customWidth="1"/>
    <col min="3827" max="4073" width="9" style="49"/>
    <col min="4074" max="4074" width="25.5" style="49" customWidth="1"/>
    <col min="4075" max="4075" width="8.5" style="49" customWidth="1"/>
    <col min="4076" max="4076" width="9.5" style="49" customWidth="1"/>
    <col min="4077" max="4077" width="6.75" style="49" customWidth="1"/>
    <col min="4078" max="4078" width="22.25" style="49" customWidth="1"/>
    <col min="4079" max="4080" width="9.5" style="49" customWidth="1"/>
    <col min="4081" max="4081" width="7.375" style="49" customWidth="1"/>
    <col min="4082" max="4082" width="12.625" style="49" customWidth="1"/>
    <col min="4083" max="4329" width="9" style="49"/>
    <col min="4330" max="4330" width="25.5" style="49" customWidth="1"/>
    <col min="4331" max="4331" width="8.5" style="49" customWidth="1"/>
    <col min="4332" max="4332" width="9.5" style="49" customWidth="1"/>
    <col min="4333" max="4333" width="6.75" style="49" customWidth="1"/>
    <col min="4334" max="4334" width="22.25" style="49" customWidth="1"/>
    <col min="4335" max="4336" width="9.5" style="49" customWidth="1"/>
    <col min="4337" max="4337" width="7.375" style="49" customWidth="1"/>
    <col min="4338" max="4338" width="12.625" style="49" customWidth="1"/>
    <col min="4339" max="4585" width="9" style="49"/>
    <col min="4586" max="4586" width="25.5" style="49" customWidth="1"/>
    <col min="4587" max="4587" width="8.5" style="49" customWidth="1"/>
    <col min="4588" max="4588" width="9.5" style="49" customWidth="1"/>
    <col min="4589" max="4589" width="6.75" style="49" customWidth="1"/>
    <col min="4590" max="4590" width="22.25" style="49" customWidth="1"/>
    <col min="4591" max="4592" width="9.5" style="49" customWidth="1"/>
    <col min="4593" max="4593" width="7.375" style="49" customWidth="1"/>
    <col min="4594" max="4594" width="12.625" style="49" customWidth="1"/>
    <col min="4595" max="4841" width="9" style="49"/>
    <col min="4842" max="4842" width="25.5" style="49" customWidth="1"/>
    <col min="4843" max="4843" width="8.5" style="49" customWidth="1"/>
    <col min="4844" max="4844" width="9.5" style="49" customWidth="1"/>
    <col min="4845" max="4845" width="6.75" style="49" customWidth="1"/>
    <col min="4846" max="4846" width="22.25" style="49" customWidth="1"/>
    <col min="4847" max="4848" width="9.5" style="49" customWidth="1"/>
    <col min="4849" max="4849" width="7.375" style="49" customWidth="1"/>
    <col min="4850" max="4850" width="12.625" style="49" customWidth="1"/>
    <col min="4851" max="5097" width="9" style="49"/>
    <col min="5098" max="5098" width="25.5" style="49" customWidth="1"/>
    <col min="5099" max="5099" width="8.5" style="49" customWidth="1"/>
    <col min="5100" max="5100" width="9.5" style="49" customWidth="1"/>
    <col min="5101" max="5101" width="6.75" style="49" customWidth="1"/>
    <col min="5102" max="5102" width="22.25" style="49" customWidth="1"/>
    <col min="5103" max="5104" width="9.5" style="49" customWidth="1"/>
    <col min="5105" max="5105" width="7.375" style="49" customWidth="1"/>
    <col min="5106" max="5106" width="12.625" style="49" customWidth="1"/>
    <col min="5107" max="5353" width="9" style="49"/>
    <col min="5354" max="5354" width="25.5" style="49" customWidth="1"/>
    <col min="5355" max="5355" width="8.5" style="49" customWidth="1"/>
    <col min="5356" max="5356" width="9.5" style="49" customWidth="1"/>
    <col min="5357" max="5357" width="6.75" style="49" customWidth="1"/>
    <col min="5358" max="5358" width="22.25" style="49" customWidth="1"/>
    <col min="5359" max="5360" width="9.5" style="49" customWidth="1"/>
    <col min="5361" max="5361" width="7.375" style="49" customWidth="1"/>
    <col min="5362" max="5362" width="12.625" style="49" customWidth="1"/>
    <col min="5363" max="5609" width="9" style="49"/>
    <col min="5610" max="5610" width="25.5" style="49" customWidth="1"/>
    <col min="5611" max="5611" width="8.5" style="49" customWidth="1"/>
    <col min="5612" max="5612" width="9.5" style="49" customWidth="1"/>
    <col min="5613" max="5613" width="6.75" style="49" customWidth="1"/>
    <col min="5614" max="5614" width="22.25" style="49" customWidth="1"/>
    <col min="5615" max="5616" width="9.5" style="49" customWidth="1"/>
    <col min="5617" max="5617" width="7.375" style="49" customWidth="1"/>
    <col min="5618" max="5618" width="12.625" style="49" customWidth="1"/>
    <col min="5619" max="5865" width="9" style="49"/>
    <col min="5866" max="5866" width="25.5" style="49" customWidth="1"/>
    <col min="5867" max="5867" width="8.5" style="49" customWidth="1"/>
    <col min="5868" max="5868" width="9.5" style="49" customWidth="1"/>
    <col min="5869" max="5869" width="6.75" style="49" customWidth="1"/>
    <col min="5870" max="5870" width="22.25" style="49" customWidth="1"/>
    <col min="5871" max="5872" width="9.5" style="49" customWidth="1"/>
    <col min="5873" max="5873" width="7.375" style="49" customWidth="1"/>
    <col min="5874" max="5874" width="12.625" style="49" customWidth="1"/>
    <col min="5875" max="6121" width="9" style="49"/>
    <col min="6122" max="6122" width="25.5" style="49" customWidth="1"/>
    <col min="6123" max="6123" width="8.5" style="49" customWidth="1"/>
    <col min="6124" max="6124" width="9.5" style="49" customWidth="1"/>
    <col min="6125" max="6125" width="6.75" style="49" customWidth="1"/>
    <col min="6126" max="6126" width="22.25" style="49" customWidth="1"/>
    <col min="6127" max="6128" width="9.5" style="49" customWidth="1"/>
    <col min="6129" max="6129" width="7.375" style="49" customWidth="1"/>
    <col min="6130" max="6130" width="12.625" style="49" customWidth="1"/>
    <col min="6131" max="6377" width="9" style="49"/>
    <col min="6378" max="6378" width="25.5" style="49" customWidth="1"/>
    <col min="6379" max="6379" width="8.5" style="49" customWidth="1"/>
    <col min="6380" max="6380" width="9.5" style="49" customWidth="1"/>
    <col min="6381" max="6381" width="6.75" style="49" customWidth="1"/>
    <col min="6382" max="6382" width="22.25" style="49" customWidth="1"/>
    <col min="6383" max="6384" width="9.5" style="49" customWidth="1"/>
    <col min="6385" max="6385" width="7.375" style="49" customWidth="1"/>
    <col min="6386" max="6386" width="12.625" style="49" customWidth="1"/>
    <col min="6387" max="6633" width="9" style="49"/>
    <col min="6634" max="6634" width="25.5" style="49" customWidth="1"/>
    <col min="6635" max="6635" width="8.5" style="49" customWidth="1"/>
    <col min="6636" max="6636" width="9.5" style="49" customWidth="1"/>
    <col min="6637" max="6637" width="6.75" style="49" customWidth="1"/>
    <col min="6638" max="6638" width="22.25" style="49" customWidth="1"/>
    <col min="6639" max="6640" width="9.5" style="49" customWidth="1"/>
    <col min="6641" max="6641" width="7.375" style="49" customWidth="1"/>
    <col min="6642" max="6642" width="12.625" style="49" customWidth="1"/>
    <col min="6643" max="6889" width="9" style="49"/>
    <col min="6890" max="6890" width="25.5" style="49" customWidth="1"/>
    <col min="6891" max="6891" width="8.5" style="49" customWidth="1"/>
    <col min="6892" max="6892" width="9.5" style="49" customWidth="1"/>
    <col min="6893" max="6893" width="6.75" style="49" customWidth="1"/>
    <col min="6894" max="6894" width="22.25" style="49" customWidth="1"/>
    <col min="6895" max="6896" width="9.5" style="49" customWidth="1"/>
    <col min="6897" max="6897" width="7.375" style="49" customWidth="1"/>
    <col min="6898" max="6898" width="12.625" style="49" customWidth="1"/>
    <col min="6899" max="7145" width="9" style="49"/>
    <col min="7146" max="7146" width="25.5" style="49" customWidth="1"/>
    <col min="7147" max="7147" width="8.5" style="49" customWidth="1"/>
    <col min="7148" max="7148" width="9.5" style="49" customWidth="1"/>
    <col min="7149" max="7149" width="6.75" style="49" customWidth="1"/>
    <col min="7150" max="7150" width="22.25" style="49" customWidth="1"/>
    <col min="7151" max="7152" width="9.5" style="49" customWidth="1"/>
    <col min="7153" max="7153" width="7.375" style="49" customWidth="1"/>
    <col min="7154" max="7154" width="12.625" style="49" customWidth="1"/>
    <col min="7155" max="7401" width="9" style="49"/>
    <col min="7402" max="7402" width="25.5" style="49" customWidth="1"/>
    <col min="7403" max="7403" width="8.5" style="49" customWidth="1"/>
    <col min="7404" max="7404" width="9.5" style="49" customWidth="1"/>
    <col min="7405" max="7405" width="6.75" style="49" customWidth="1"/>
    <col min="7406" max="7406" width="22.25" style="49" customWidth="1"/>
    <col min="7407" max="7408" width="9.5" style="49" customWidth="1"/>
    <col min="7409" max="7409" width="7.375" style="49" customWidth="1"/>
    <col min="7410" max="7410" width="12.625" style="49" customWidth="1"/>
    <col min="7411" max="7657" width="9" style="49"/>
    <col min="7658" max="7658" width="25.5" style="49" customWidth="1"/>
    <col min="7659" max="7659" width="8.5" style="49" customWidth="1"/>
    <col min="7660" max="7660" width="9.5" style="49" customWidth="1"/>
    <col min="7661" max="7661" width="6.75" style="49" customWidth="1"/>
    <col min="7662" max="7662" width="22.25" style="49" customWidth="1"/>
    <col min="7663" max="7664" width="9.5" style="49" customWidth="1"/>
    <col min="7665" max="7665" width="7.375" style="49" customWidth="1"/>
    <col min="7666" max="7666" width="12.625" style="49" customWidth="1"/>
    <col min="7667" max="7913" width="9" style="49"/>
    <col min="7914" max="7914" width="25.5" style="49" customWidth="1"/>
    <col min="7915" max="7915" width="8.5" style="49" customWidth="1"/>
    <col min="7916" max="7916" width="9.5" style="49" customWidth="1"/>
    <col min="7917" max="7917" width="6.75" style="49" customWidth="1"/>
    <col min="7918" max="7918" width="22.25" style="49" customWidth="1"/>
    <col min="7919" max="7920" width="9.5" style="49" customWidth="1"/>
    <col min="7921" max="7921" width="7.375" style="49" customWidth="1"/>
    <col min="7922" max="7922" width="12.625" style="49" customWidth="1"/>
    <col min="7923" max="8169" width="9" style="49"/>
    <col min="8170" max="8170" width="25.5" style="49" customWidth="1"/>
    <col min="8171" max="8171" width="8.5" style="49" customWidth="1"/>
    <col min="8172" max="8172" width="9.5" style="49" customWidth="1"/>
    <col min="8173" max="8173" width="6.75" style="49" customWidth="1"/>
    <col min="8174" max="8174" width="22.25" style="49" customWidth="1"/>
    <col min="8175" max="8176" width="9.5" style="49" customWidth="1"/>
    <col min="8177" max="8177" width="7.375" style="49" customWidth="1"/>
    <col min="8178" max="8178" width="12.625" style="49" customWidth="1"/>
    <col min="8179" max="8425" width="9" style="49"/>
    <col min="8426" max="8426" width="25.5" style="49" customWidth="1"/>
    <col min="8427" max="8427" width="8.5" style="49" customWidth="1"/>
    <col min="8428" max="8428" width="9.5" style="49" customWidth="1"/>
    <col min="8429" max="8429" width="6.75" style="49" customWidth="1"/>
    <col min="8430" max="8430" width="22.25" style="49" customWidth="1"/>
    <col min="8431" max="8432" width="9.5" style="49" customWidth="1"/>
    <col min="8433" max="8433" width="7.375" style="49" customWidth="1"/>
    <col min="8434" max="8434" width="12.625" style="49" customWidth="1"/>
    <col min="8435" max="8681" width="9" style="49"/>
    <col min="8682" max="8682" width="25.5" style="49" customWidth="1"/>
    <col min="8683" max="8683" width="8.5" style="49" customWidth="1"/>
    <col min="8684" max="8684" width="9.5" style="49" customWidth="1"/>
    <col min="8685" max="8685" width="6.75" style="49" customWidth="1"/>
    <col min="8686" max="8686" width="22.25" style="49" customWidth="1"/>
    <col min="8687" max="8688" width="9.5" style="49" customWidth="1"/>
    <col min="8689" max="8689" width="7.375" style="49" customWidth="1"/>
    <col min="8690" max="8690" width="12.625" style="49" customWidth="1"/>
    <col min="8691" max="8937" width="9" style="49"/>
    <col min="8938" max="8938" width="25.5" style="49" customWidth="1"/>
    <col min="8939" max="8939" width="8.5" style="49" customWidth="1"/>
    <col min="8940" max="8940" width="9.5" style="49" customWidth="1"/>
    <col min="8941" max="8941" width="6.75" style="49" customWidth="1"/>
    <col min="8942" max="8942" width="22.25" style="49" customWidth="1"/>
    <col min="8943" max="8944" width="9.5" style="49" customWidth="1"/>
    <col min="8945" max="8945" width="7.375" style="49" customWidth="1"/>
    <col min="8946" max="8946" width="12.625" style="49" customWidth="1"/>
    <col min="8947" max="9193" width="9" style="49"/>
    <col min="9194" max="9194" width="25.5" style="49" customWidth="1"/>
    <col min="9195" max="9195" width="8.5" style="49" customWidth="1"/>
    <col min="9196" max="9196" width="9.5" style="49" customWidth="1"/>
    <col min="9197" max="9197" width="6.75" style="49" customWidth="1"/>
    <col min="9198" max="9198" width="22.25" style="49" customWidth="1"/>
    <col min="9199" max="9200" width="9.5" style="49" customWidth="1"/>
    <col min="9201" max="9201" width="7.375" style="49" customWidth="1"/>
    <col min="9202" max="9202" width="12.625" style="49" customWidth="1"/>
    <col min="9203" max="9449" width="9" style="49"/>
    <col min="9450" max="9450" width="25.5" style="49" customWidth="1"/>
    <col min="9451" max="9451" width="8.5" style="49" customWidth="1"/>
    <col min="9452" max="9452" width="9.5" style="49" customWidth="1"/>
    <col min="9453" max="9453" width="6.75" style="49" customWidth="1"/>
    <col min="9454" max="9454" width="22.25" style="49" customWidth="1"/>
    <col min="9455" max="9456" width="9.5" style="49" customWidth="1"/>
    <col min="9457" max="9457" width="7.375" style="49" customWidth="1"/>
    <col min="9458" max="9458" width="12.625" style="49" customWidth="1"/>
    <col min="9459" max="9705" width="9" style="49"/>
    <col min="9706" max="9706" width="25.5" style="49" customWidth="1"/>
    <col min="9707" max="9707" width="8.5" style="49" customWidth="1"/>
    <col min="9708" max="9708" width="9.5" style="49" customWidth="1"/>
    <col min="9709" max="9709" width="6.75" style="49" customWidth="1"/>
    <col min="9710" max="9710" width="22.25" style="49" customWidth="1"/>
    <col min="9711" max="9712" width="9.5" style="49" customWidth="1"/>
    <col min="9713" max="9713" width="7.375" style="49" customWidth="1"/>
    <col min="9714" max="9714" width="12.625" style="49" customWidth="1"/>
    <col min="9715" max="9961" width="9" style="49"/>
    <col min="9962" max="9962" width="25.5" style="49" customWidth="1"/>
    <col min="9963" max="9963" width="8.5" style="49" customWidth="1"/>
    <col min="9964" max="9964" width="9.5" style="49" customWidth="1"/>
    <col min="9965" max="9965" width="6.75" style="49" customWidth="1"/>
    <col min="9966" max="9966" width="22.25" style="49" customWidth="1"/>
    <col min="9967" max="9968" width="9.5" style="49" customWidth="1"/>
    <col min="9969" max="9969" width="7.375" style="49" customWidth="1"/>
    <col min="9970" max="9970" width="12.625" style="49" customWidth="1"/>
    <col min="9971" max="10217" width="9" style="49"/>
    <col min="10218" max="10218" width="25.5" style="49" customWidth="1"/>
    <col min="10219" max="10219" width="8.5" style="49" customWidth="1"/>
    <col min="10220" max="10220" width="9.5" style="49" customWidth="1"/>
    <col min="10221" max="10221" width="6.75" style="49" customWidth="1"/>
    <col min="10222" max="10222" width="22.25" style="49" customWidth="1"/>
    <col min="10223" max="10224" width="9.5" style="49" customWidth="1"/>
    <col min="10225" max="10225" width="7.375" style="49" customWidth="1"/>
    <col min="10226" max="10226" width="12.625" style="49" customWidth="1"/>
    <col min="10227" max="10473" width="9" style="49"/>
    <col min="10474" max="10474" width="25.5" style="49" customWidth="1"/>
    <col min="10475" max="10475" width="8.5" style="49" customWidth="1"/>
    <col min="10476" max="10476" width="9.5" style="49" customWidth="1"/>
    <col min="10477" max="10477" width="6.75" style="49" customWidth="1"/>
    <col min="10478" max="10478" width="22.25" style="49" customWidth="1"/>
    <col min="10479" max="10480" width="9.5" style="49" customWidth="1"/>
    <col min="10481" max="10481" width="7.375" style="49" customWidth="1"/>
    <col min="10482" max="10482" width="12.625" style="49" customWidth="1"/>
    <col min="10483" max="10729" width="9" style="49"/>
    <col min="10730" max="10730" width="25.5" style="49" customWidth="1"/>
    <col min="10731" max="10731" width="8.5" style="49" customWidth="1"/>
    <col min="10732" max="10732" width="9.5" style="49" customWidth="1"/>
    <col min="10733" max="10733" width="6.75" style="49" customWidth="1"/>
    <col min="10734" max="10734" width="22.25" style="49" customWidth="1"/>
    <col min="10735" max="10736" width="9.5" style="49" customWidth="1"/>
    <col min="10737" max="10737" width="7.375" style="49" customWidth="1"/>
    <col min="10738" max="10738" width="12.625" style="49" customWidth="1"/>
    <col min="10739" max="10985" width="9" style="49"/>
    <col min="10986" max="10986" width="25.5" style="49" customWidth="1"/>
    <col min="10987" max="10987" width="8.5" style="49" customWidth="1"/>
    <col min="10988" max="10988" width="9.5" style="49" customWidth="1"/>
    <col min="10989" max="10989" width="6.75" style="49" customWidth="1"/>
    <col min="10990" max="10990" width="22.25" style="49" customWidth="1"/>
    <col min="10991" max="10992" width="9.5" style="49" customWidth="1"/>
    <col min="10993" max="10993" width="7.375" style="49" customWidth="1"/>
    <col min="10994" max="10994" width="12.625" style="49" customWidth="1"/>
    <col min="10995" max="11241" width="9" style="49"/>
    <col min="11242" max="11242" width="25.5" style="49" customWidth="1"/>
    <col min="11243" max="11243" width="8.5" style="49" customWidth="1"/>
    <col min="11244" max="11244" width="9.5" style="49" customWidth="1"/>
    <col min="11245" max="11245" width="6.75" style="49" customWidth="1"/>
    <col min="11246" max="11246" width="22.25" style="49" customWidth="1"/>
    <col min="11247" max="11248" width="9.5" style="49" customWidth="1"/>
    <col min="11249" max="11249" width="7.375" style="49" customWidth="1"/>
    <col min="11250" max="11250" width="12.625" style="49" customWidth="1"/>
    <col min="11251" max="11497" width="9" style="49"/>
    <col min="11498" max="11498" width="25.5" style="49" customWidth="1"/>
    <col min="11499" max="11499" width="8.5" style="49" customWidth="1"/>
    <col min="11500" max="11500" width="9.5" style="49" customWidth="1"/>
    <col min="11501" max="11501" width="6.75" style="49" customWidth="1"/>
    <col min="11502" max="11502" width="22.25" style="49" customWidth="1"/>
    <col min="11503" max="11504" width="9.5" style="49" customWidth="1"/>
    <col min="11505" max="11505" width="7.375" style="49" customWidth="1"/>
    <col min="11506" max="11506" width="12.625" style="49" customWidth="1"/>
    <col min="11507" max="11753" width="9" style="49"/>
    <col min="11754" max="11754" width="25.5" style="49" customWidth="1"/>
    <col min="11755" max="11755" width="8.5" style="49" customWidth="1"/>
    <col min="11756" max="11756" width="9.5" style="49" customWidth="1"/>
    <col min="11757" max="11757" width="6.75" style="49" customWidth="1"/>
    <col min="11758" max="11758" width="22.25" style="49" customWidth="1"/>
    <col min="11759" max="11760" width="9.5" style="49" customWidth="1"/>
    <col min="11761" max="11761" width="7.375" style="49" customWidth="1"/>
    <col min="11762" max="11762" width="12.625" style="49" customWidth="1"/>
    <col min="11763" max="12009" width="9" style="49"/>
    <col min="12010" max="12010" width="25.5" style="49" customWidth="1"/>
    <col min="12011" max="12011" width="8.5" style="49" customWidth="1"/>
    <col min="12012" max="12012" width="9.5" style="49" customWidth="1"/>
    <col min="12013" max="12013" width="6.75" style="49" customWidth="1"/>
    <col min="12014" max="12014" width="22.25" style="49" customWidth="1"/>
    <col min="12015" max="12016" width="9.5" style="49" customWidth="1"/>
    <col min="12017" max="12017" width="7.375" style="49" customWidth="1"/>
    <col min="12018" max="12018" width="12.625" style="49" customWidth="1"/>
    <col min="12019" max="12265" width="9" style="49"/>
    <col min="12266" max="12266" width="25.5" style="49" customWidth="1"/>
    <col min="12267" max="12267" width="8.5" style="49" customWidth="1"/>
    <col min="12268" max="12268" width="9.5" style="49" customWidth="1"/>
    <col min="12269" max="12269" width="6.75" style="49" customWidth="1"/>
    <col min="12270" max="12270" width="22.25" style="49" customWidth="1"/>
    <col min="12271" max="12272" width="9.5" style="49" customWidth="1"/>
    <col min="12273" max="12273" width="7.375" style="49" customWidth="1"/>
    <col min="12274" max="12274" width="12.625" style="49" customWidth="1"/>
    <col min="12275" max="12521" width="9" style="49"/>
    <col min="12522" max="12522" width="25.5" style="49" customWidth="1"/>
    <col min="12523" max="12523" width="8.5" style="49" customWidth="1"/>
    <col min="12524" max="12524" width="9.5" style="49" customWidth="1"/>
    <col min="12525" max="12525" width="6.75" style="49" customWidth="1"/>
    <col min="12526" max="12526" width="22.25" style="49" customWidth="1"/>
    <col min="12527" max="12528" width="9.5" style="49" customWidth="1"/>
    <col min="12529" max="12529" width="7.375" style="49" customWidth="1"/>
    <col min="12530" max="12530" width="12.625" style="49" customWidth="1"/>
    <col min="12531" max="12777" width="9" style="49"/>
    <col min="12778" max="12778" width="25.5" style="49" customWidth="1"/>
    <col min="12779" max="12779" width="8.5" style="49" customWidth="1"/>
    <col min="12780" max="12780" width="9.5" style="49" customWidth="1"/>
    <col min="12781" max="12781" width="6.75" style="49" customWidth="1"/>
    <col min="12782" max="12782" width="22.25" style="49" customWidth="1"/>
    <col min="12783" max="12784" width="9.5" style="49" customWidth="1"/>
    <col min="12785" max="12785" width="7.375" style="49" customWidth="1"/>
    <col min="12786" max="12786" width="12.625" style="49" customWidth="1"/>
    <col min="12787" max="13033" width="9" style="49"/>
    <col min="13034" max="13034" width="25.5" style="49" customWidth="1"/>
    <col min="13035" max="13035" width="8.5" style="49" customWidth="1"/>
    <col min="13036" max="13036" width="9.5" style="49" customWidth="1"/>
    <col min="13037" max="13037" width="6.75" style="49" customWidth="1"/>
    <col min="13038" max="13038" width="22.25" style="49" customWidth="1"/>
    <col min="13039" max="13040" width="9.5" style="49" customWidth="1"/>
    <col min="13041" max="13041" width="7.375" style="49" customWidth="1"/>
    <col min="13042" max="13042" width="12.625" style="49" customWidth="1"/>
    <col min="13043" max="13289" width="9" style="49"/>
    <col min="13290" max="13290" width="25.5" style="49" customWidth="1"/>
    <col min="13291" max="13291" width="8.5" style="49" customWidth="1"/>
    <col min="13292" max="13292" width="9.5" style="49" customWidth="1"/>
    <col min="13293" max="13293" width="6.75" style="49" customWidth="1"/>
    <col min="13294" max="13294" width="22.25" style="49" customWidth="1"/>
    <col min="13295" max="13296" width="9.5" style="49" customWidth="1"/>
    <col min="13297" max="13297" width="7.375" style="49" customWidth="1"/>
    <col min="13298" max="13298" width="12.625" style="49" customWidth="1"/>
    <col min="13299" max="13545" width="9" style="49"/>
    <col min="13546" max="13546" width="25.5" style="49" customWidth="1"/>
    <col min="13547" max="13547" width="8.5" style="49" customWidth="1"/>
    <col min="13548" max="13548" width="9.5" style="49" customWidth="1"/>
    <col min="13549" max="13549" width="6.75" style="49" customWidth="1"/>
    <col min="13550" max="13550" width="22.25" style="49" customWidth="1"/>
    <col min="13551" max="13552" width="9.5" style="49" customWidth="1"/>
    <col min="13553" max="13553" width="7.375" style="49" customWidth="1"/>
    <col min="13554" max="13554" width="12.625" style="49" customWidth="1"/>
    <col min="13555" max="13801" width="9" style="49"/>
    <col min="13802" max="13802" width="25.5" style="49" customWidth="1"/>
    <col min="13803" max="13803" width="8.5" style="49" customWidth="1"/>
    <col min="13804" max="13804" width="9.5" style="49" customWidth="1"/>
    <col min="13805" max="13805" width="6.75" style="49" customWidth="1"/>
    <col min="13806" max="13806" width="22.25" style="49" customWidth="1"/>
    <col min="13807" max="13808" width="9.5" style="49" customWidth="1"/>
    <col min="13809" max="13809" width="7.375" style="49" customWidth="1"/>
    <col min="13810" max="13810" width="12.625" style="49" customWidth="1"/>
    <col min="13811" max="14057" width="9" style="49"/>
    <col min="14058" max="14058" width="25.5" style="49" customWidth="1"/>
    <col min="14059" max="14059" width="8.5" style="49" customWidth="1"/>
    <col min="14060" max="14060" width="9.5" style="49" customWidth="1"/>
    <col min="14061" max="14061" width="6.75" style="49" customWidth="1"/>
    <col min="14062" max="14062" width="22.25" style="49" customWidth="1"/>
    <col min="14063" max="14064" width="9.5" style="49" customWidth="1"/>
    <col min="14065" max="14065" width="7.375" style="49" customWidth="1"/>
    <col min="14066" max="14066" width="12.625" style="49" customWidth="1"/>
    <col min="14067" max="14313" width="9" style="49"/>
    <col min="14314" max="14314" width="25.5" style="49" customWidth="1"/>
    <col min="14315" max="14315" width="8.5" style="49" customWidth="1"/>
    <col min="14316" max="14316" width="9.5" style="49" customWidth="1"/>
    <col min="14317" max="14317" width="6.75" style="49" customWidth="1"/>
    <col min="14318" max="14318" width="22.25" style="49" customWidth="1"/>
    <col min="14319" max="14320" width="9.5" style="49" customWidth="1"/>
    <col min="14321" max="14321" width="7.375" style="49" customWidth="1"/>
    <col min="14322" max="14322" width="12.625" style="49" customWidth="1"/>
    <col min="14323" max="14569" width="9" style="49"/>
    <col min="14570" max="14570" width="25.5" style="49" customWidth="1"/>
    <col min="14571" max="14571" width="8.5" style="49" customWidth="1"/>
    <col min="14572" max="14572" width="9.5" style="49" customWidth="1"/>
    <col min="14573" max="14573" width="6.75" style="49" customWidth="1"/>
    <col min="14574" max="14574" width="22.25" style="49" customWidth="1"/>
    <col min="14575" max="14576" width="9.5" style="49" customWidth="1"/>
    <col min="14577" max="14577" width="7.375" style="49" customWidth="1"/>
    <col min="14578" max="14578" width="12.625" style="49" customWidth="1"/>
    <col min="14579" max="14825" width="9" style="49"/>
    <col min="14826" max="14826" width="25.5" style="49" customWidth="1"/>
    <col min="14827" max="14827" width="8.5" style="49" customWidth="1"/>
    <col min="14828" max="14828" width="9.5" style="49" customWidth="1"/>
    <col min="14829" max="14829" width="6.75" style="49" customWidth="1"/>
    <col min="14830" max="14830" width="22.25" style="49" customWidth="1"/>
    <col min="14831" max="14832" width="9.5" style="49" customWidth="1"/>
    <col min="14833" max="14833" width="7.375" style="49" customWidth="1"/>
    <col min="14834" max="14834" width="12.625" style="49" customWidth="1"/>
    <col min="14835" max="15081" width="9" style="49"/>
    <col min="15082" max="15082" width="25.5" style="49" customWidth="1"/>
    <col min="15083" max="15083" width="8.5" style="49" customWidth="1"/>
    <col min="15084" max="15084" width="9.5" style="49" customWidth="1"/>
    <col min="15085" max="15085" width="6.75" style="49" customWidth="1"/>
    <col min="15086" max="15086" width="22.25" style="49" customWidth="1"/>
    <col min="15087" max="15088" width="9.5" style="49" customWidth="1"/>
    <col min="15089" max="15089" width="7.375" style="49" customWidth="1"/>
    <col min="15090" max="15090" width="12.625" style="49" customWidth="1"/>
    <col min="15091" max="15337" width="9" style="49"/>
    <col min="15338" max="15338" width="25.5" style="49" customWidth="1"/>
    <col min="15339" max="15339" width="8.5" style="49" customWidth="1"/>
    <col min="15340" max="15340" width="9.5" style="49" customWidth="1"/>
    <col min="15341" max="15341" width="6.75" style="49" customWidth="1"/>
    <col min="15342" max="15342" width="22.25" style="49" customWidth="1"/>
    <col min="15343" max="15344" width="9.5" style="49" customWidth="1"/>
    <col min="15345" max="15345" width="7.375" style="49" customWidth="1"/>
    <col min="15346" max="15346" width="12.625" style="49" customWidth="1"/>
    <col min="15347" max="15593" width="9" style="49"/>
    <col min="15594" max="15594" width="25.5" style="49" customWidth="1"/>
    <col min="15595" max="15595" width="8.5" style="49" customWidth="1"/>
    <col min="15596" max="15596" width="9.5" style="49" customWidth="1"/>
    <col min="15597" max="15597" width="6.75" style="49" customWidth="1"/>
    <col min="15598" max="15598" width="22.25" style="49" customWidth="1"/>
    <col min="15599" max="15600" width="9.5" style="49" customWidth="1"/>
    <col min="15601" max="15601" width="7.375" style="49" customWidth="1"/>
    <col min="15602" max="15602" width="12.625" style="49" customWidth="1"/>
    <col min="15603" max="15849" width="9" style="49"/>
    <col min="15850" max="15850" width="25.5" style="49" customWidth="1"/>
    <col min="15851" max="15851" width="8.5" style="49" customWidth="1"/>
    <col min="15852" max="15852" width="9.5" style="49" customWidth="1"/>
    <col min="15853" max="15853" width="6.75" style="49" customWidth="1"/>
    <col min="15854" max="15854" width="22.25" style="49" customWidth="1"/>
    <col min="15855" max="15856" width="9.5" style="49" customWidth="1"/>
    <col min="15857" max="15857" width="7.375" style="49" customWidth="1"/>
    <col min="15858" max="15858" width="12.625" style="49" customWidth="1"/>
    <col min="15859" max="16105" width="9" style="49"/>
    <col min="16106" max="16106" width="25.5" style="49" customWidth="1"/>
    <col min="16107" max="16107" width="8.5" style="49" customWidth="1"/>
    <col min="16108" max="16108" width="9.5" style="49" customWidth="1"/>
    <col min="16109" max="16109" width="6.75" style="49" customWidth="1"/>
    <col min="16110" max="16110" width="22.25" style="49" customWidth="1"/>
    <col min="16111" max="16112" width="9.5" style="49" customWidth="1"/>
    <col min="16113" max="16113" width="7.375" style="49" customWidth="1"/>
    <col min="16114" max="16114" width="12.625" style="49" customWidth="1"/>
    <col min="16115" max="16384" width="9" style="49"/>
  </cols>
  <sheetData>
    <row r="1" spans="1:15" ht="21">
      <c r="A1" s="29" t="s">
        <v>97</v>
      </c>
    </row>
    <row r="2" spans="1:15" ht="24">
      <c r="A2" s="177" t="s">
        <v>98</v>
      </c>
      <c r="B2" s="177"/>
      <c r="C2" s="177"/>
      <c r="D2" s="177"/>
      <c r="E2" s="177"/>
      <c r="F2" s="177"/>
      <c r="G2" s="177"/>
      <c r="H2" s="177"/>
      <c r="I2" s="52"/>
      <c r="J2" s="177" t="s">
        <v>90</v>
      </c>
      <c r="K2" s="177"/>
      <c r="L2" s="177"/>
      <c r="M2" s="177"/>
      <c r="N2" s="177"/>
      <c r="O2" s="177"/>
    </row>
    <row r="3" spans="1:15" s="48" customFormat="1" ht="18.75" customHeight="1">
      <c r="A3" s="53" t="s">
        <v>3</v>
      </c>
      <c r="B3" s="54"/>
      <c r="C3" s="54"/>
      <c r="D3" s="180"/>
      <c r="E3" s="180"/>
      <c r="F3" s="182" t="s">
        <v>4</v>
      </c>
      <c r="G3" s="182"/>
      <c r="H3" s="182"/>
      <c r="I3" s="74"/>
      <c r="J3" s="53" t="s">
        <v>5</v>
      </c>
      <c r="K3" s="75"/>
      <c r="L3" s="180"/>
      <c r="M3" s="180"/>
      <c r="N3" s="179" t="s">
        <v>4</v>
      </c>
      <c r="O3" s="179"/>
    </row>
    <row r="4" spans="1:15" ht="20.25" customHeight="1">
      <c r="A4" s="175" t="s">
        <v>6</v>
      </c>
      <c r="B4" s="175"/>
      <c r="C4" s="175"/>
      <c r="D4" s="175"/>
      <c r="E4" s="175" t="s">
        <v>7</v>
      </c>
      <c r="F4" s="175"/>
      <c r="G4" s="175"/>
      <c r="H4" s="175"/>
      <c r="I4" s="76"/>
      <c r="J4" s="175" t="s">
        <v>6</v>
      </c>
      <c r="K4" s="175"/>
      <c r="L4" s="175"/>
      <c r="M4" s="175" t="s">
        <v>7</v>
      </c>
      <c r="N4" s="175"/>
      <c r="O4" s="175"/>
    </row>
    <row r="5" spans="1:15" ht="28.5" customHeight="1">
      <c r="A5" s="55" t="s">
        <v>8</v>
      </c>
      <c r="B5" s="56" t="s">
        <v>12</v>
      </c>
      <c r="C5" s="56" t="s">
        <v>94</v>
      </c>
      <c r="D5" s="57" t="s">
        <v>11</v>
      </c>
      <c r="E5" s="55" t="s">
        <v>8</v>
      </c>
      <c r="F5" s="56" t="s">
        <v>12</v>
      </c>
      <c r="G5" s="56" t="s">
        <v>94</v>
      </c>
      <c r="H5" s="56" t="s">
        <v>11</v>
      </c>
      <c r="I5" s="77"/>
      <c r="J5" s="55" t="s">
        <v>8</v>
      </c>
      <c r="K5" s="56" t="s">
        <v>12</v>
      </c>
      <c r="L5" s="56" t="s">
        <v>11</v>
      </c>
      <c r="M5" s="55" t="s">
        <v>8</v>
      </c>
      <c r="N5" s="56" t="s">
        <v>12</v>
      </c>
      <c r="O5" s="56" t="s">
        <v>11</v>
      </c>
    </row>
    <row r="6" spans="1:15" ht="18.95" customHeight="1">
      <c r="A6" s="58" t="s">
        <v>13</v>
      </c>
      <c r="B6" s="59">
        <f>SUM(B7+B15)</f>
        <v>161.13999999999999</v>
      </c>
      <c r="C6" s="59">
        <f>SUM(C7+C15)</f>
        <v>62.87</v>
      </c>
      <c r="D6" s="60">
        <f>(B6-C6)/C6</f>
        <v>1.56306664545888</v>
      </c>
      <c r="E6" s="58" t="s">
        <v>14</v>
      </c>
      <c r="F6" s="71">
        <f>F7+F15</f>
        <v>161.13999999999999</v>
      </c>
      <c r="G6" s="71">
        <f>G7+G15</f>
        <v>62.87</v>
      </c>
      <c r="H6" s="60">
        <f>(F6-G6)/G6</f>
        <v>1.56306664545888</v>
      </c>
      <c r="I6" s="78"/>
      <c r="J6" s="58" t="s">
        <v>13</v>
      </c>
      <c r="K6" s="79">
        <f>SUM(K7+K15)</f>
        <v>1156.26</v>
      </c>
      <c r="L6" s="80" t="e">
        <f>(K6/P6-1)*100</f>
        <v>#DIV/0!</v>
      </c>
      <c r="M6" s="58" t="s">
        <v>14</v>
      </c>
      <c r="N6" s="85">
        <f>N7+N15</f>
        <v>1156.26</v>
      </c>
      <c r="O6" s="80" t="e">
        <f>(N6/Q6-1)*100</f>
        <v>#DIV/0!</v>
      </c>
    </row>
    <row r="7" spans="1:15" ht="18.95" customHeight="1">
      <c r="A7" s="61" t="s">
        <v>62</v>
      </c>
      <c r="B7" s="59"/>
      <c r="C7" s="59"/>
      <c r="D7" s="62"/>
      <c r="E7" s="61" t="s">
        <v>63</v>
      </c>
      <c r="F7" s="71">
        <f>SUM(F8:F14)</f>
        <v>161.13999999999999</v>
      </c>
      <c r="G7" s="71">
        <f>SUM(G8:G14)</f>
        <v>62.87</v>
      </c>
      <c r="H7" s="60">
        <f t="shared" ref="H7:H10" si="0">(F7-G7)/G7</f>
        <v>1.56306664545888</v>
      </c>
      <c r="I7" s="78"/>
      <c r="J7" s="61" t="s">
        <v>62</v>
      </c>
      <c r="K7" s="79"/>
      <c r="L7" s="80"/>
      <c r="M7" s="61" t="s">
        <v>63</v>
      </c>
      <c r="N7" s="85">
        <f>SUM(N8:N14)</f>
        <v>1156.26</v>
      </c>
      <c r="O7" s="80" t="e">
        <f>(N7/Q7-1)*100</f>
        <v>#DIV/0!</v>
      </c>
    </row>
    <row r="8" spans="1:15" ht="18.95" customHeight="1">
      <c r="A8" s="61"/>
      <c r="B8" s="59"/>
      <c r="C8" s="59"/>
      <c r="D8" s="62"/>
      <c r="E8" s="63" t="s">
        <v>30</v>
      </c>
      <c r="F8" s="72"/>
      <c r="G8" s="72"/>
      <c r="H8" s="62"/>
      <c r="I8" s="78"/>
      <c r="J8" s="61"/>
      <c r="K8" s="79"/>
      <c r="L8" s="80"/>
      <c r="M8" s="63" t="s">
        <v>30</v>
      </c>
      <c r="N8" s="86"/>
      <c r="O8" s="87"/>
    </row>
    <row r="9" spans="1:15" ht="18.95" customHeight="1">
      <c r="A9" s="63"/>
      <c r="B9" s="64"/>
      <c r="C9" s="64"/>
      <c r="D9" s="62"/>
      <c r="E9" s="63" t="s">
        <v>32</v>
      </c>
      <c r="F9" s="72"/>
      <c r="G9" s="72"/>
      <c r="H9" s="62"/>
      <c r="I9" s="78"/>
      <c r="J9" s="63"/>
      <c r="K9" s="81"/>
      <c r="L9" s="80"/>
      <c r="M9" s="63" t="s">
        <v>32</v>
      </c>
      <c r="N9" s="86"/>
      <c r="O9" s="87"/>
    </row>
    <row r="10" spans="1:15" ht="18.95" customHeight="1">
      <c r="A10" s="63"/>
      <c r="B10" s="64"/>
      <c r="C10" s="64"/>
      <c r="D10" s="62"/>
      <c r="E10" s="63" t="s">
        <v>38</v>
      </c>
      <c r="F10" s="72">
        <v>161.13999999999999</v>
      </c>
      <c r="G10" s="72">
        <v>18.98</v>
      </c>
      <c r="H10" s="62">
        <f t="shared" si="0"/>
        <v>7.4899894625921997</v>
      </c>
      <c r="I10" s="78"/>
      <c r="J10" s="63"/>
      <c r="K10" s="81"/>
      <c r="L10" s="80"/>
      <c r="M10" s="63" t="s">
        <v>38</v>
      </c>
      <c r="N10" s="86">
        <v>895.26</v>
      </c>
      <c r="O10" s="80" t="e">
        <f>(N10/Q10-1)*100</f>
        <v>#DIV/0!</v>
      </c>
    </row>
    <row r="11" spans="1:15" ht="18.95" customHeight="1">
      <c r="A11" s="63"/>
      <c r="B11" s="64"/>
      <c r="C11" s="64"/>
      <c r="D11" s="62"/>
      <c r="E11" s="63" t="s">
        <v>40</v>
      </c>
      <c r="F11" s="73"/>
      <c r="G11" s="72"/>
      <c r="H11" s="62"/>
      <c r="I11" s="78"/>
      <c r="J11" s="63"/>
      <c r="K11" s="81"/>
      <c r="L11" s="80"/>
      <c r="M11" s="63" t="s">
        <v>40</v>
      </c>
      <c r="N11" s="86">
        <v>261</v>
      </c>
      <c r="O11" s="80" t="e">
        <f>(N11/Q11-1)*100</f>
        <v>#DIV/0!</v>
      </c>
    </row>
    <row r="12" spans="1:15" ht="18.95" customHeight="1">
      <c r="A12" s="63"/>
      <c r="B12" s="64"/>
      <c r="C12" s="64"/>
      <c r="D12" s="62"/>
      <c r="E12" s="63" t="s">
        <v>56</v>
      </c>
      <c r="F12" s="73"/>
      <c r="G12" s="72">
        <v>43.89</v>
      </c>
      <c r="H12" s="62"/>
      <c r="I12" s="78"/>
      <c r="J12" s="63"/>
      <c r="K12" s="81"/>
      <c r="L12" s="80"/>
      <c r="M12" s="63" t="s">
        <v>56</v>
      </c>
      <c r="N12" s="86"/>
      <c r="O12" s="80"/>
    </row>
    <row r="13" spans="1:15" ht="18.95" customHeight="1">
      <c r="A13" s="63"/>
      <c r="B13" s="64"/>
      <c r="C13" s="64"/>
      <c r="D13" s="62"/>
      <c r="E13" s="63" t="s">
        <v>65</v>
      </c>
      <c r="F13" s="72"/>
      <c r="G13" s="72"/>
      <c r="H13" s="62"/>
      <c r="I13" s="82"/>
      <c r="J13" s="63"/>
      <c r="K13" s="81"/>
      <c r="L13" s="80"/>
      <c r="M13" s="63" t="s">
        <v>65</v>
      </c>
      <c r="N13" s="86"/>
      <c r="O13" s="80"/>
    </row>
    <row r="14" spans="1:15" ht="18.95" customHeight="1">
      <c r="A14" s="63"/>
      <c r="B14" s="64"/>
      <c r="C14" s="64"/>
      <c r="D14" s="62"/>
      <c r="E14" s="63" t="s">
        <v>66</v>
      </c>
      <c r="F14" s="72"/>
      <c r="G14" s="72"/>
      <c r="H14" s="62"/>
      <c r="I14" s="82"/>
      <c r="J14" s="63"/>
      <c r="K14" s="81"/>
      <c r="L14" s="80"/>
      <c r="M14" s="63" t="s">
        <v>66</v>
      </c>
      <c r="N14" s="86"/>
      <c r="O14" s="80"/>
    </row>
    <row r="15" spans="1:15" ht="18.95" customHeight="1">
      <c r="A15" s="58" t="s">
        <v>67</v>
      </c>
      <c r="B15" s="59">
        <f>B16+B18+B19</f>
        <v>161.13999999999999</v>
      </c>
      <c r="C15" s="59">
        <f>C16+C18+C19</f>
        <v>62.87</v>
      </c>
      <c r="D15" s="60">
        <f t="shared" ref="D15:D17" si="1">(B15-C15)/C15</f>
        <v>1.56306664545888</v>
      </c>
      <c r="E15" s="58" t="s">
        <v>68</v>
      </c>
      <c r="F15" s="71">
        <f>F16+F18+F19+F20</f>
        <v>0</v>
      </c>
      <c r="G15" s="71"/>
      <c r="H15" s="62"/>
      <c r="I15" s="78"/>
      <c r="J15" s="58" t="s">
        <v>67</v>
      </c>
      <c r="K15" s="79">
        <f>K16+K18+K19</f>
        <v>1156.26</v>
      </c>
      <c r="L15" s="80" t="e">
        <f>(K15/P15-1)*100</f>
        <v>#DIV/0!</v>
      </c>
      <c r="M15" s="58" t="s">
        <v>68</v>
      </c>
      <c r="N15" s="88">
        <f>N16+N18+N19+N20</f>
        <v>0</v>
      </c>
      <c r="O15" s="87"/>
    </row>
    <row r="16" spans="1:15" ht="18.95" customHeight="1">
      <c r="A16" s="65" t="s">
        <v>69</v>
      </c>
      <c r="B16" s="66">
        <f>B17</f>
        <v>151.13999999999999</v>
      </c>
      <c r="C16" s="66">
        <f>C17</f>
        <v>62.87</v>
      </c>
      <c r="D16" s="62">
        <f t="shared" si="1"/>
        <v>1.40400827103547</v>
      </c>
      <c r="E16" s="65" t="s">
        <v>70</v>
      </c>
      <c r="F16" s="72"/>
      <c r="G16" s="72"/>
      <c r="H16" s="62"/>
      <c r="I16" s="82"/>
      <c r="J16" s="65" t="s">
        <v>69</v>
      </c>
      <c r="K16" s="83">
        <f>K17</f>
        <v>0</v>
      </c>
      <c r="L16" s="80"/>
      <c r="M16" s="65" t="s">
        <v>70</v>
      </c>
      <c r="N16" s="89">
        <f>N17</f>
        <v>0</v>
      </c>
      <c r="O16" s="80"/>
    </row>
    <row r="17" spans="1:15" ht="18.95" customHeight="1">
      <c r="A17" s="63" t="s">
        <v>75</v>
      </c>
      <c r="B17" s="66">
        <v>151.13999999999999</v>
      </c>
      <c r="C17" s="66">
        <v>62.87</v>
      </c>
      <c r="D17" s="62">
        <f t="shared" si="1"/>
        <v>1.40400827103547</v>
      </c>
      <c r="E17" s="63" t="s">
        <v>72</v>
      </c>
      <c r="F17" s="72"/>
      <c r="G17" s="72"/>
      <c r="H17" s="62"/>
      <c r="I17" s="82"/>
      <c r="J17" s="63" t="s">
        <v>75</v>
      </c>
      <c r="K17" s="83"/>
      <c r="L17" s="80"/>
      <c r="M17" s="63" t="s">
        <v>72</v>
      </c>
      <c r="N17" s="89"/>
      <c r="O17" s="80"/>
    </row>
    <row r="18" spans="1:15" ht="18.95" customHeight="1">
      <c r="A18" s="65" t="s">
        <v>77</v>
      </c>
      <c r="B18" s="66"/>
      <c r="C18" s="66"/>
      <c r="D18" s="62"/>
      <c r="E18" s="65" t="s">
        <v>74</v>
      </c>
      <c r="F18" s="72"/>
      <c r="G18" s="72"/>
      <c r="H18" s="62"/>
      <c r="I18" s="82"/>
      <c r="J18" s="65" t="s">
        <v>77</v>
      </c>
      <c r="K18" s="83"/>
      <c r="L18" s="80"/>
      <c r="M18" s="65" t="s">
        <v>74</v>
      </c>
      <c r="N18" s="89"/>
      <c r="O18" s="80"/>
    </row>
    <row r="19" spans="1:15" ht="18.95" customHeight="1">
      <c r="A19" s="67" t="s">
        <v>80</v>
      </c>
      <c r="B19" s="66">
        <v>10</v>
      </c>
      <c r="C19" s="66"/>
      <c r="D19" s="62"/>
      <c r="E19" s="65" t="s">
        <v>91</v>
      </c>
      <c r="F19" s="72"/>
      <c r="G19" s="72"/>
      <c r="H19" s="62"/>
      <c r="I19" s="82"/>
      <c r="J19" s="67" t="s">
        <v>80</v>
      </c>
      <c r="K19" s="83">
        <v>1156.26</v>
      </c>
      <c r="L19" s="80" t="e">
        <f>(K19/P19-1)*100</f>
        <v>#DIV/0!</v>
      </c>
      <c r="M19" s="65" t="s">
        <v>91</v>
      </c>
      <c r="N19" s="89"/>
      <c r="O19" s="80"/>
    </row>
    <row r="20" spans="1:15" ht="18.95" customHeight="1">
      <c r="A20" s="68"/>
      <c r="B20" s="69"/>
      <c r="C20" s="69"/>
      <c r="D20" s="62"/>
      <c r="E20" s="65" t="s">
        <v>78</v>
      </c>
      <c r="F20" s="72"/>
      <c r="G20" s="72"/>
      <c r="H20" s="62"/>
      <c r="I20" s="82"/>
      <c r="J20" s="68"/>
      <c r="K20" s="84"/>
      <c r="L20" s="80"/>
      <c r="M20" s="65" t="s">
        <v>78</v>
      </c>
      <c r="N20" s="89"/>
      <c r="O20" s="80"/>
    </row>
    <row r="21" spans="1:15" ht="33" customHeight="1">
      <c r="A21" s="70"/>
    </row>
  </sheetData>
  <sheetProtection formatCells="0" insertHyperlinks="0" autoFilter="0"/>
  <autoFilter ref="A5:O21">
    <extLst/>
  </autoFilter>
  <mergeCells count="10">
    <mergeCell ref="A4:D4"/>
    <mergeCell ref="E4:H4"/>
    <mergeCell ref="J4:L4"/>
    <mergeCell ref="M4:O4"/>
    <mergeCell ref="A2:H2"/>
    <mergeCell ref="J2:O2"/>
    <mergeCell ref="D3:E3"/>
    <mergeCell ref="F3:H3"/>
    <mergeCell ref="L3:M3"/>
    <mergeCell ref="N3:O3"/>
  </mergeCells>
  <phoneticPr fontId="59" type="noConversion"/>
  <printOptions horizontalCentered="1"/>
  <pageMargins left="0.70866141732283505" right="0.511811023622047" top="0.62992125984252001" bottom="0.62992125984252001" header="0.31496062992126" footer="0.31496062992126"/>
  <pageSetup paperSize="9" firstPageNumber="43" orientation="portrait" useFirstPageNumber="1"/>
  <headerFooter alignWithMargins="0">
    <oddHeader>&amp;L&amp;"方正黑体_GBK,常规"&amp;12附件6</oddHeader>
    <oddFooter>&amp;R&amp;"方正黑体_GBK,常规"&amp;14—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176"/>
  <sheetViews>
    <sheetView workbookViewId="0">
      <selection activeCell="D57" sqref="D57"/>
    </sheetView>
  </sheetViews>
  <sheetFormatPr defaultColWidth="9" defaultRowHeight="26.25" customHeight="1"/>
  <cols>
    <col min="1" max="1" width="12.875" customWidth="1"/>
    <col min="2" max="2" width="37.125" customWidth="1"/>
    <col min="3" max="3" width="13.875" hidden="1" customWidth="1"/>
    <col min="4" max="6" width="19.375" style="2" customWidth="1"/>
    <col min="7" max="7" width="30.5" hidden="1" customWidth="1"/>
  </cols>
  <sheetData>
    <row r="1" spans="1:7" ht="26.25" customHeight="1">
      <c r="A1" s="29" t="s">
        <v>99</v>
      </c>
    </row>
    <row r="2" spans="1:7" ht="26.25" customHeight="1">
      <c r="A2" s="184" t="s">
        <v>100</v>
      </c>
      <c r="B2" s="184"/>
      <c r="C2" s="184"/>
      <c r="D2" s="184"/>
      <c r="E2" s="184"/>
      <c r="F2" s="184"/>
      <c r="G2" s="184"/>
    </row>
    <row r="3" spans="1:7" ht="26.25" customHeight="1">
      <c r="A3" s="184"/>
      <c r="B3" s="184"/>
      <c r="C3" s="184"/>
      <c r="D3" s="184"/>
      <c r="E3" s="184"/>
      <c r="F3" s="184"/>
      <c r="G3" s="184"/>
    </row>
    <row r="4" spans="1:7" ht="26.25" customHeight="1">
      <c r="A4" s="185"/>
      <c r="B4" s="185"/>
      <c r="C4" s="6"/>
      <c r="D4" s="16"/>
      <c r="E4" s="16"/>
      <c r="F4" s="16" t="s">
        <v>4</v>
      </c>
      <c r="G4" s="41" t="s">
        <v>4</v>
      </c>
    </row>
    <row r="5" spans="1:7" ht="18" customHeight="1">
      <c r="A5" s="186" t="s">
        <v>101</v>
      </c>
      <c r="B5" s="186"/>
      <c r="C5" s="183" t="s">
        <v>102</v>
      </c>
      <c r="D5" s="186" t="s">
        <v>103</v>
      </c>
      <c r="E5" s="186"/>
      <c r="F5" s="186"/>
      <c r="G5" s="183" t="s">
        <v>104</v>
      </c>
    </row>
    <row r="6" spans="1:7" ht="18" customHeight="1">
      <c r="A6" s="30" t="s">
        <v>105</v>
      </c>
      <c r="B6" s="30" t="s">
        <v>8</v>
      </c>
      <c r="C6" s="183"/>
      <c r="D6" s="30" t="s">
        <v>106</v>
      </c>
      <c r="E6" s="30" t="s">
        <v>107</v>
      </c>
      <c r="F6" s="30" t="s">
        <v>108</v>
      </c>
      <c r="G6" s="183"/>
    </row>
    <row r="7" spans="1:7" ht="18" customHeight="1">
      <c r="A7" s="187" t="s">
        <v>109</v>
      </c>
      <c r="B7" s="187"/>
      <c r="C7" s="31"/>
      <c r="D7" s="32">
        <f>D8+D45+D48+D56+D62+D98+D111+D116+D128+D154+D161+D166+D171+D174</f>
        <v>7124.31</v>
      </c>
      <c r="E7" s="32">
        <f t="shared" ref="E7:F7" si="0">E8+E45+E48+E56+E62+E98+E111+E116+E128+E154+E161+E166+E171+E174</f>
        <v>3770.22</v>
      </c>
      <c r="F7" s="32">
        <f t="shared" si="0"/>
        <v>3354.09</v>
      </c>
      <c r="G7" s="42"/>
    </row>
    <row r="8" spans="1:7" ht="18" customHeight="1">
      <c r="A8" s="33" t="s">
        <v>110</v>
      </c>
      <c r="B8" s="34" t="s">
        <v>20</v>
      </c>
      <c r="C8" s="35"/>
      <c r="D8" s="36">
        <v>1351.98</v>
      </c>
      <c r="E8" s="36">
        <v>897.33</v>
      </c>
      <c r="F8" s="36">
        <v>454.65</v>
      </c>
      <c r="G8" s="43"/>
    </row>
    <row r="9" spans="1:7" ht="18" customHeight="1">
      <c r="A9" s="37" t="s">
        <v>111</v>
      </c>
      <c r="B9" s="38" t="s">
        <v>112</v>
      </c>
      <c r="C9" s="35"/>
      <c r="D9" s="36">
        <v>107.93</v>
      </c>
      <c r="E9" s="36">
        <v>24.93</v>
      </c>
      <c r="F9" s="36">
        <v>83</v>
      </c>
      <c r="G9" s="43"/>
    </row>
    <row r="10" spans="1:7" ht="18" customHeight="1">
      <c r="A10" s="39" t="s">
        <v>113</v>
      </c>
      <c r="B10" s="40" t="s">
        <v>114</v>
      </c>
      <c r="C10" s="35"/>
      <c r="D10" s="36">
        <v>24.93</v>
      </c>
      <c r="E10" s="36">
        <v>24.93</v>
      </c>
      <c r="F10" s="36"/>
      <c r="G10" s="43"/>
    </row>
    <row r="11" spans="1:7" ht="18" customHeight="1">
      <c r="A11" s="39" t="s">
        <v>115</v>
      </c>
      <c r="B11" s="40" t="s">
        <v>116</v>
      </c>
      <c r="C11" s="35"/>
      <c r="D11" s="36"/>
      <c r="E11" s="36"/>
      <c r="F11" s="36"/>
      <c r="G11" s="43"/>
    </row>
    <row r="12" spans="1:7" ht="18" customHeight="1">
      <c r="A12" s="39" t="s">
        <v>117</v>
      </c>
      <c r="B12" s="40" t="s">
        <v>118</v>
      </c>
      <c r="C12" s="35"/>
      <c r="D12" s="36">
        <v>7</v>
      </c>
      <c r="E12" s="36"/>
      <c r="F12" s="36">
        <v>7</v>
      </c>
      <c r="G12" s="43"/>
    </row>
    <row r="13" spans="1:7" ht="18" customHeight="1">
      <c r="A13" s="39" t="s">
        <v>119</v>
      </c>
      <c r="B13" s="40" t="s">
        <v>120</v>
      </c>
      <c r="C13" s="35"/>
      <c r="D13" s="36">
        <v>4</v>
      </c>
      <c r="E13" s="36"/>
      <c r="F13" s="36">
        <v>4</v>
      </c>
      <c r="G13" s="43"/>
    </row>
    <row r="14" spans="1:7" ht="18" customHeight="1">
      <c r="A14" s="39" t="s">
        <v>121</v>
      </c>
      <c r="B14" s="40" t="s">
        <v>122</v>
      </c>
      <c r="C14" s="35"/>
      <c r="D14" s="36">
        <v>22</v>
      </c>
      <c r="E14" s="36"/>
      <c r="F14" s="36">
        <v>22</v>
      </c>
      <c r="G14" s="43"/>
    </row>
    <row r="15" spans="1:7" ht="18" customHeight="1">
      <c r="A15" s="39" t="s">
        <v>123</v>
      </c>
      <c r="B15" s="40" t="s">
        <v>124</v>
      </c>
      <c r="C15" s="35"/>
      <c r="D15" s="36">
        <v>50</v>
      </c>
      <c r="E15" s="36"/>
      <c r="F15" s="36">
        <v>50</v>
      </c>
      <c r="G15" s="43"/>
    </row>
    <row r="16" spans="1:7" ht="18" customHeight="1">
      <c r="A16" s="37" t="s">
        <v>125</v>
      </c>
      <c r="B16" s="38" t="s">
        <v>126</v>
      </c>
      <c r="C16" s="35"/>
      <c r="D16" s="36">
        <v>5</v>
      </c>
      <c r="E16" s="36"/>
      <c r="F16" s="36">
        <v>5</v>
      </c>
      <c r="G16" s="43"/>
    </row>
    <row r="17" spans="1:7" ht="18" customHeight="1">
      <c r="A17" s="39" t="s">
        <v>127</v>
      </c>
      <c r="B17" s="40" t="s">
        <v>128</v>
      </c>
      <c r="C17" s="35"/>
      <c r="D17" s="36">
        <v>5</v>
      </c>
      <c r="E17" s="36"/>
      <c r="F17" s="36">
        <v>5</v>
      </c>
      <c r="G17" s="43"/>
    </row>
    <row r="18" spans="1:7" ht="18" customHeight="1">
      <c r="A18" s="37" t="s">
        <v>129</v>
      </c>
      <c r="B18" s="38" t="s">
        <v>130</v>
      </c>
      <c r="C18" s="35"/>
      <c r="D18" s="36">
        <v>560.91999999999996</v>
      </c>
      <c r="E18" s="36">
        <v>541.91999999999996</v>
      </c>
      <c r="F18" s="36">
        <v>19</v>
      </c>
      <c r="G18" s="43"/>
    </row>
    <row r="19" spans="1:7" ht="18" customHeight="1">
      <c r="A19" s="39" t="s">
        <v>131</v>
      </c>
      <c r="B19" s="40" t="s">
        <v>114</v>
      </c>
      <c r="C19" s="35"/>
      <c r="D19" s="36">
        <v>541.91999999999996</v>
      </c>
      <c r="E19" s="36">
        <v>541.91999999999996</v>
      </c>
      <c r="F19" s="36"/>
      <c r="G19" s="43"/>
    </row>
    <row r="20" spans="1:7" ht="18" customHeight="1">
      <c r="A20" s="39" t="s">
        <v>132</v>
      </c>
      <c r="B20" s="40" t="s">
        <v>116</v>
      </c>
      <c r="C20" s="35"/>
      <c r="D20" s="36">
        <v>6.5</v>
      </c>
      <c r="E20" s="36"/>
      <c r="F20" s="36">
        <v>6.5</v>
      </c>
      <c r="G20" s="43"/>
    </row>
    <row r="21" spans="1:7" ht="18" customHeight="1">
      <c r="A21" s="39" t="s">
        <v>133</v>
      </c>
      <c r="B21" s="40" t="s">
        <v>134</v>
      </c>
      <c r="C21" s="35"/>
      <c r="D21" s="36">
        <v>12.5</v>
      </c>
      <c r="E21" s="36"/>
      <c r="F21" s="36">
        <v>12.5</v>
      </c>
      <c r="G21" s="43"/>
    </row>
    <row r="22" spans="1:7" ht="18" customHeight="1">
      <c r="A22" s="39" t="s">
        <v>135</v>
      </c>
      <c r="B22" s="40" t="s">
        <v>136</v>
      </c>
      <c r="C22" s="35"/>
      <c r="D22" s="36">
        <v>2.78</v>
      </c>
      <c r="E22" s="36"/>
      <c r="F22" s="36">
        <v>2.78</v>
      </c>
      <c r="G22" s="43"/>
    </row>
    <row r="23" spans="1:7" ht="18" customHeight="1">
      <c r="A23" s="39" t="s">
        <v>137</v>
      </c>
      <c r="B23" s="40" t="s">
        <v>138</v>
      </c>
      <c r="C23" s="35"/>
      <c r="D23" s="36">
        <v>2.78</v>
      </c>
      <c r="E23" s="36"/>
      <c r="F23" s="36">
        <v>2.78</v>
      </c>
      <c r="G23" s="43"/>
    </row>
    <row r="24" spans="1:7" ht="18" customHeight="1">
      <c r="A24" s="39" t="s">
        <v>139</v>
      </c>
      <c r="B24" s="40" t="s">
        <v>140</v>
      </c>
      <c r="C24" s="35"/>
      <c r="D24" s="36">
        <v>90.46</v>
      </c>
      <c r="E24" s="36">
        <v>90.46</v>
      </c>
      <c r="F24" s="36"/>
      <c r="G24" s="43"/>
    </row>
    <row r="25" spans="1:7" ht="18" customHeight="1">
      <c r="A25" s="39" t="s">
        <v>141</v>
      </c>
      <c r="B25" s="40" t="s">
        <v>114</v>
      </c>
      <c r="C25" s="35"/>
      <c r="D25" s="36">
        <v>90.46</v>
      </c>
      <c r="E25" s="36">
        <v>90.46</v>
      </c>
      <c r="F25" s="36"/>
      <c r="G25" s="43"/>
    </row>
    <row r="26" spans="1:7" ht="18" customHeight="1">
      <c r="A26" s="39" t="s">
        <v>142</v>
      </c>
      <c r="B26" s="40" t="s">
        <v>143</v>
      </c>
      <c r="C26" s="35"/>
      <c r="D26" s="36">
        <v>27.58</v>
      </c>
      <c r="E26" s="36">
        <v>22.12</v>
      </c>
      <c r="F26" s="36">
        <v>5.46</v>
      </c>
      <c r="G26" s="43"/>
    </row>
    <row r="27" spans="1:7" ht="18" customHeight="1">
      <c r="A27" s="39" t="s">
        <v>144</v>
      </c>
      <c r="B27" s="40" t="s">
        <v>114</v>
      </c>
      <c r="C27" s="35"/>
      <c r="D27" s="36">
        <v>22.12</v>
      </c>
      <c r="E27" s="36">
        <v>22.12</v>
      </c>
      <c r="F27" s="36"/>
      <c r="G27" s="43"/>
    </row>
    <row r="28" spans="1:7" ht="18" customHeight="1">
      <c r="A28" s="39" t="s">
        <v>145</v>
      </c>
      <c r="B28" s="40" t="s">
        <v>116</v>
      </c>
      <c r="C28" s="35"/>
      <c r="D28" s="36">
        <v>5.46</v>
      </c>
      <c r="E28" s="36"/>
      <c r="F28" s="36">
        <v>5.46</v>
      </c>
      <c r="G28" s="43"/>
    </row>
    <row r="29" spans="1:7" ht="18" customHeight="1">
      <c r="A29" s="39" t="s">
        <v>146</v>
      </c>
      <c r="B29" s="40" t="s">
        <v>147</v>
      </c>
      <c r="C29" s="35"/>
      <c r="D29" s="36"/>
      <c r="E29" s="36"/>
      <c r="F29" s="36"/>
      <c r="G29" s="43"/>
    </row>
    <row r="30" spans="1:7" ht="18" customHeight="1">
      <c r="A30" s="39" t="s">
        <v>148</v>
      </c>
      <c r="B30" s="40" t="s">
        <v>149</v>
      </c>
      <c r="C30" s="35"/>
      <c r="D30" s="36">
        <v>4</v>
      </c>
      <c r="E30" s="36"/>
      <c r="F30" s="36">
        <v>4</v>
      </c>
      <c r="G30" s="43"/>
    </row>
    <row r="31" spans="1:7" ht="18" customHeight="1">
      <c r="A31" s="39" t="s">
        <v>150</v>
      </c>
      <c r="B31" s="40" t="s">
        <v>151</v>
      </c>
      <c r="C31" s="35"/>
      <c r="D31" s="36">
        <v>4</v>
      </c>
      <c r="E31" s="36"/>
      <c r="F31" s="36">
        <v>4</v>
      </c>
      <c r="G31" s="43"/>
    </row>
    <row r="32" spans="1:7" ht="18" customHeight="1">
      <c r="A32" s="39" t="s">
        <v>152</v>
      </c>
      <c r="B32" s="40" t="s">
        <v>153</v>
      </c>
      <c r="C32" s="35"/>
      <c r="D32" s="36">
        <v>3</v>
      </c>
      <c r="E32" s="36"/>
      <c r="F32" s="36">
        <v>3</v>
      </c>
      <c r="G32" s="43"/>
    </row>
    <row r="33" spans="1:7" ht="18" customHeight="1">
      <c r="A33" s="39" t="s">
        <v>154</v>
      </c>
      <c r="B33" s="40" t="s">
        <v>155</v>
      </c>
      <c r="C33" s="35"/>
      <c r="D33" s="36">
        <v>3</v>
      </c>
      <c r="E33" s="36"/>
      <c r="F33" s="36">
        <v>3</v>
      </c>
      <c r="G33" s="43"/>
    </row>
    <row r="34" spans="1:7" ht="18" customHeight="1">
      <c r="A34" s="39" t="s">
        <v>156</v>
      </c>
      <c r="B34" s="40" t="s">
        <v>157</v>
      </c>
      <c r="C34" s="35"/>
      <c r="D34" s="36">
        <v>81.03</v>
      </c>
      <c r="E34" s="36">
        <v>76.03</v>
      </c>
      <c r="F34" s="36">
        <v>5</v>
      </c>
      <c r="G34" s="43"/>
    </row>
    <row r="35" spans="1:7" ht="18" customHeight="1">
      <c r="A35" s="39" t="s">
        <v>158</v>
      </c>
      <c r="B35" s="40" t="s">
        <v>114</v>
      </c>
      <c r="C35" s="35"/>
      <c r="D35" s="36">
        <v>76.03</v>
      </c>
      <c r="E35" s="36">
        <v>76.03</v>
      </c>
      <c r="F35" s="36"/>
      <c r="G35" s="43"/>
    </row>
    <row r="36" spans="1:7" ht="18" customHeight="1">
      <c r="A36" s="39" t="s">
        <v>159</v>
      </c>
      <c r="B36" s="40" t="s">
        <v>160</v>
      </c>
      <c r="C36" s="35"/>
      <c r="D36" s="36">
        <v>5</v>
      </c>
      <c r="E36" s="36"/>
      <c r="F36" s="36">
        <v>5</v>
      </c>
      <c r="G36" s="43"/>
    </row>
    <row r="37" spans="1:7" ht="18" customHeight="1">
      <c r="A37" s="39" t="s">
        <v>161</v>
      </c>
      <c r="B37" s="40" t="s">
        <v>162</v>
      </c>
      <c r="C37" s="35"/>
      <c r="D37" s="36">
        <v>105.81</v>
      </c>
      <c r="E37" s="36"/>
      <c r="F37" s="36">
        <v>105.81</v>
      </c>
      <c r="G37" s="43"/>
    </row>
    <row r="38" spans="1:7" ht="18" customHeight="1">
      <c r="A38" s="39" t="s">
        <v>163</v>
      </c>
      <c r="B38" s="40" t="s">
        <v>164</v>
      </c>
      <c r="C38" s="35"/>
      <c r="D38" s="36">
        <v>105.81</v>
      </c>
      <c r="E38" s="36"/>
      <c r="F38" s="36">
        <v>105.81</v>
      </c>
      <c r="G38" s="43"/>
    </row>
    <row r="39" spans="1:7" ht="18" customHeight="1">
      <c r="A39" s="39" t="s">
        <v>165</v>
      </c>
      <c r="B39" s="40" t="s">
        <v>166</v>
      </c>
      <c r="C39" s="35"/>
      <c r="D39" s="36">
        <v>22</v>
      </c>
      <c r="E39" s="36"/>
      <c r="F39" s="36">
        <v>22</v>
      </c>
      <c r="G39" s="43"/>
    </row>
    <row r="40" spans="1:7" ht="18" customHeight="1">
      <c r="A40" s="39" t="s">
        <v>167</v>
      </c>
      <c r="B40" s="40" t="s">
        <v>168</v>
      </c>
      <c r="C40" s="35"/>
      <c r="D40" s="36">
        <v>22</v>
      </c>
      <c r="E40" s="36"/>
      <c r="F40" s="36">
        <v>22</v>
      </c>
      <c r="G40" s="43"/>
    </row>
    <row r="41" spans="1:7" ht="18" customHeight="1">
      <c r="A41" s="39" t="s">
        <v>169</v>
      </c>
      <c r="B41" s="40" t="s">
        <v>170</v>
      </c>
      <c r="C41" s="35"/>
      <c r="D41" s="36">
        <v>341.48</v>
      </c>
      <c r="E41" s="36">
        <v>141.88</v>
      </c>
      <c r="F41" s="36">
        <v>199.6</v>
      </c>
      <c r="G41" s="43"/>
    </row>
    <row r="42" spans="1:7" ht="18" customHeight="1">
      <c r="A42" s="39" t="s">
        <v>171</v>
      </c>
      <c r="B42" s="40" t="s">
        <v>114</v>
      </c>
      <c r="C42" s="35"/>
      <c r="D42" s="36">
        <v>141.88</v>
      </c>
      <c r="E42" s="36">
        <v>141.88</v>
      </c>
      <c r="F42" s="36"/>
      <c r="G42" s="43"/>
    </row>
    <row r="43" spans="1:7" ht="18" customHeight="1">
      <c r="A43" s="39" t="s">
        <v>172</v>
      </c>
      <c r="B43" s="40" t="s">
        <v>116</v>
      </c>
      <c r="C43" s="35"/>
      <c r="D43" s="36"/>
      <c r="E43" s="36"/>
      <c r="F43" s="36"/>
      <c r="G43" s="43"/>
    </row>
    <row r="44" spans="1:7" ht="18" customHeight="1">
      <c r="A44" s="39" t="s">
        <v>173</v>
      </c>
      <c r="B44" s="40" t="s">
        <v>174</v>
      </c>
      <c r="C44" s="35"/>
      <c r="D44" s="36">
        <v>199.6</v>
      </c>
      <c r="E44" s="36"/>
      <c r="F44" s="36">
        <v>199.6</v>
      </c>
      <c r="G44" s="43"/>
    </row>
    <row r="45" spans="1:7" ht="18" customHeight="1">
      <c r="A45" s="33" t="s">
        <v>175</v>
      </c>
      <c r="B45" s="34" t="s">
        <v>22</v>
      </c>
      <c r="C45" s="35"/>
      <c r="D45" s="36">
        <v>1.33</v>
      </c>
      <c r="E45" s="36"/>
      <c r="F45" s="36">
        <v>1.33</v>
      </c>
      <c r="G45" s="43"/>
    </row>
    <row r="46" spans="1:7" ht="18" customHeight="1">
      <c r="A46" s="39" t="s">
        <v>176</v>
      </c>
      <c r="B46" s="40" t="s">
        <v>177</v>
      </c>
      <c r="C46" s="35"/>
      <c r="D46" s="36">
        <v>1.33</v>
      </c>
      <c r="E46" s="36"/>
      <c r="F46" s="36">
        <v>1.33</v>
      </c>
      <c r="G46" s="43"/>
    </row>
    <row r="47" spans="1:7" ht="18" customHeight="1">
      <c r="A47" s="39" t="s">
        <v>178</v>
      </c>
      <c r="B47" s="40" t="s">
        <v>179</v>
      </c>
      <c r="C47" s="35"/>
      <c r="D47" s="36">
        <v>1.33</v>
      </c>
      <c r="E47" s="36"/>
      <c r="F47" s="36">
        <v>1.33</v>
      </c>
      <c r="G47" s="43"/>
    </row>
    <row r="48" spans="1:7" ht="18" customHeight="1">
      <c r="A48" s="33" t="s">
        <v>180</v>
      </c>
      <c r="B48" s="34" t="s">
        <v>24</v>
      </c>
      <c r="C48" s="35"/>
      <c r="D48" s="36">
        <v>258.37</v>
      </c>
      <c r="E48" s="36">
        <v>135.99</v>
      </c>
      <c r="F48" s="36">
        <v>122.38</v>
      </c>
      <c r="G48" s="43"/>
    </row>
    <row r="49" spans="1:7" ht="18" customHeight="1">
      <c r="A49" s="39" t="s">
        <v>181</v>
      </c>
      <c r="B49" s="40" t="s">
        <v>182</v>
      </c>
      <c r="C49" s="35"/>
      <c r="D49" s="36">
        <v>41.41</v>
      </c>
      <c r="E49" s="36">
        <v>21.11</v>
      </c>
      <c r="F49" s="36">
        <v>20.3</v>
      </c>
      <c r="G49" s="43"/>
    </row>
    <row r="50" spans="1:7" ht="18" customHeight="1">
      <c r="A50" s="39" t="s">
        <v>183</v>
      </c>
      <c r="B50" s="40" t="s">
        <v>114</v>
      </c>
      <c r="C50" s="35"/>
      <c r="D50" s="36">
        <v>21.11</v>
      </c>
      <c r="E50" s="36">
        <v>21.11</v>
      </c>
      <c r="F50" s="36"/>
      <c r="G50" s="43"/>
    </row>
    <row r="51" spans="1:7" ht="18" customHeight="1">
      <c r="A51" s="39" t="s">
        <v>184</v>
      </c>
      <c r="B51" s="40" t="s">
        <v>116</v>
      </c>
      <c r="C51" s="35"/>
      <c r="D51" s="36">
        <v>0.42</v>
      </c>
      <c r="E51" s="36"/>
      <c r="F51" s="36">
        <v>0.42</v>
      </c>
      <c r="G51" s="43"/>
    </row>
    <row r="52" spans="1:7" ht="18" customHeight="1">
      <c r="A52" s="39" t="s">
        <v>185</v>
      </c>
      <c r="B52" s="40" t="s">
        <v>186</v>
      </c>
      <c r="C52" s="35"/>
      <c r="D52" s="36">
        <v>14.88</v>
      </c>
      <c r="E52" s="36"/>
      <c r="F52" s="36">
        <v>14.88</v>
      </c>
      <c r="G52" s="43"/>
    </row>
    <row r="53" spans="1:7" ht="18" customHeight="1">
      <c r="A53" s="39" t="s">
        <v>187</v>
      </c>
      <c r="B53" s="40" t="s">
        <v>188</v>
      </c>
      <c r="C53" s="35"/>
      <c r="D53" s="36">
        <v>5</v>
      </c>
      <c r="E53" s="36"/>
      <c r="F53" s="36">
        <v>5</v>
      </c>
      <c r="G53" s="43"/>
    </row>
    <row r="54" spans="1:7" ht="18" customHeight="1">
      <c r="A54" s="39" t="s">
        <v>189</v>
      </c>
      <c r="B54" s="40" t="s">
        <v>190</v>
      </c>
      <c r="C54" s="35"/>
      <c r="D54" s="36">
        <v>216.96</v>
      </c>
      <c r="E54" s="36">
        <v>114.88</v>
      </c>
      <c r="F54" s="36">
        <v>102.08</v>
      </c>
      <c r="G54" s="43"/>
    </row>
    <row r="55" spans="1:7" ht="18" customHeight="1">
      <c r="A55" s="39" t="s">
        <v>191</v>
      </c>
      <c r="B55" s="40" t="s">
        <v>192</v>
      </c>
      <c r="C55" s="35"/>
      <c r="D55" s="36">
        <v>216.96</v>
      </c>
      <c r="E55" s="36">
        <v>114.88</v>
      </c>
      <c r="F55" s="36">
        <v>102.08</v>
      </c>
      <c r="G55" s="43"/>
    </row>
    <row r="56" spans="1:7" ht="18" customHeight="1">
      <c r="A56" s="33" t="s">
        <v>193</v>
      </c>
      <c r="B56" s="34" t="s">
        <v>30</v>
      </c>
      <c r="C56" s="35"/>
      <c r="D56" s="36">
        <v>149.65</v>
      </c>
      <c r="E56" s="36">
        <v>121.15</v>
      </c>
      <c r="F56" s="36">
        <v>28.5</v>
      </c>
      <c r="G56" s="43"/>
    </row>
    <row r="57" spans="1:7" ht="18" customHeight="1">
      <c r="A57" s="39" t="s">
        <v>194</v>
      </c>
      <c r="B57" s="40" t="s">
        <v>195</v>
      </c>
      <c r="C57" s="35"/>
      <c r="D57" s="36">
        <v>148.65</v>
      </c>
      <c r="E57" s="36">
        <v>121.15</v>
      </c>
      <c r="F57" s="36">
        <v>27.5</v>
      </c>
      <c r="G57" s="43"/>
    </row>
    <row r="58" spans="1:7" ht="18" customHeight="1">
      <c r="A58" s="39" t="s">
        <v>196</v>
      </c>
      <c r="B58" s="40" t="s">
        <v>197</v>
      </c>
      <c r="C58" s="35"/>
      <c r="D58" s="36">
        <v>132.15</v>
      </c>
      <c r="E58" s="36">
        <v>121.15</v>
      </c>
      <c r="F58" s="36">
        <v>11</v>
      </c>
      <c r="G58" s="43"/>
    </row>
    <row r="59" spans="1:7" ht="18" customHeight="1">
      <c r="A59" s="39" t="s">
        <v>198</v>
      </c>
      <c r="B59" s="40" t="s">
        <v>199</v>
      </c>
      <c r="C59" s="35"/>
      <c r="D59" s="36">
        <v>16.5</v>
      </c>
      <c r="E59" s="36"/>
      <c r="F59" s="36">
        <v>16.5</v>
      </c>
      <c r="G59" s="43"/>
    </row>
    <row r="60" spans="1:7" ht="18" customHeight="1">
      <c r="A60" s="39" t="s">
        <v>200</v>
      </c>
      <c r="B60" s="40" t="s">
        <v>201</v>
      </c>
      <c r="C60" s="35"/>
      <c r="D60" s="36">
        <v>1</v>
      </c>
      <c r="E60" s="36"/>
      <c r="F60" s="36">
        <v>1</v>
      </c>
      <c r="G60" s="43"/>
    </row>
    <row r="61" spans="1:7" ht="18" customHeight="1">
      <c r="A61" s="39" t="s">
        <v>202</v>
      </c>
      <c r="B61" s="40" t="s">
        <v>203</v>
      </c>
      <c r="C61" s="35"/>
      <c r="D61" s="36">
        <v>1</v>
      </c>
      <c r="E61" s="36"/>
      <c r="F61" s="36">
        <v>1</v>
      </c>
      <c r="G61" s="43"/>
    </row>
    <row r="62" spans="1:7" ht="18" customHeight="1">
      <c r="A62" s="33" t="s">
        <v>204</v>
      </c>
      <c r="B62" s="34" t="s">
        <v>32</v>
      </c>
      <c r="C62" s="35"/>
      <c r="D62" s="36">
        <v>1737.13</v>
      </c>
      <c r="E62" s="36">
        <v>854.88</v>
      </c>
      <c r="F62" s="36">
        <v>882.25</v>
      </c>
      <c r="G62" s="43"/>
    </row>
    <row r="63" spans="1:7" ht="18" customHeight="1">
      <c r="A63" s="39" t="s">
        <v>205</v>
      </c>
      <c r="B63" s="40" t="s">
        <v>206</v>
      </c>
      <c r="C63" s="35"/>
      <c r="D63" s="36">
        <v>127.31</v>
      </c>
      <c r="E63" s="36">
        <v>119.81</v>
      </c>
      <c r="F63" s="36">
        <v>7.5</v>
      </c>
      <c r="G63" s="43"/>
    </row>
    <row r="64" spans="1:7" ht="18" customHeight="1">
      <c r="A64" s="39" t="s">
        <v>207</v>
      </c>
      <c r="B64" s="40" t="s">
        <v>208</v>
      </c>
      <c r="C64" s="35"/>
      <c r="D64" s="36">
        <v>127.31</v>
      </c>
      <c r="E64" s="36">
        <v>119.81</v>
      </c>
      <c r="F64" s="36">
        <v>7.5</v>
      </c>
      <c r="G64" s="43"/>
    </row>
    <row r="65" spans="1:7" ht="18" customHeight="1">
      <c r="A65" s="39" t="s">
        <v>209</v>
      </c>
      <c r="B65" s="40" t="s">
        <v>210</v>
      </c>
      <c r="C65" s="35"/>
      <c r="D65" s="36">
        <v>232.78</v>
      </c>
      <c r="E65" s="36">
        <v>204.78</v>
      </c>
      <c r="F65" s="36">
        <v>28</v>
      </c>
      <c r="G65" s="43"/>
    </row>
    <row r="66" spans="1:7" ht="18" customHeight="1">
      <c r="A66" s="39" t="s">
        <v>211</v>
      </c>
      <c r="B66" s="40" t="s">
        <v>114</v>
      </c>
      <c r="C66" s="35"/>
      <c r="D66" s="36">
        <v>111.03</v>
      </c>
      <c r="E66" s="36">
        <v>111.03</v>
      </c>
      <c r="F66" s="36"/>
      <c r="G66" s="43"/>
    </row>
    <row r="67" spans="1:7" ht="18" customHeight="1">
      <c r="A67" s="39" t="s">
        <v>212</v>
      </c>
      <c r="B67" s="40" t="s">
        <v>116</v>
      </c>
      <c r="C67" s="35"/>
      <c r="D67" s="36"/>
      <c r="E67" s="36"/>
      <c r="F67" s="36"/>
      <c r="G67" s="43"/>
    </row>
    <row r="68" spans="1:7" ht="18" customHeight="1">
      <c r="A68" s="39" t="s">
        <v>213</v>
      </c>
      <c r="B68" s="40" t="s">
        <v>214</v>
      </c>
      <c r="C68" s="35"/>
      <c r="D68" s="36">
        <v>113.75</v>
      </c>
      <c r="E68" s="36">
        <v>93.75</v>
      </c>
      <c r="F68" s="36">
        <v>20</v>
      </c>
      <c r="G68" s="43"/>
    </row>
    <row r="69" spans="1:7" ht="18" customHeight="1">
      <c r="A69" s="39" t="s">
        <v>215</v>
      </c>
      <c r="B69" s="40" t="s">
        <v>216</v>
      </c>
      <c r="C69" s="35"/>
      <c r="D69" s="36">
        <v>8</v>
      </c>
      <c r="E69" s="36"/>
      <c r="F69" s="36">
        <v>8</v>
      </c>
      <c r="G69" s="43"/>
    </row>
    <row r="70" spans="1:7" ht="18" customHeight="1">
      <c r="A70" s="39" t="s">
        <v>217</v>
      </c>
      <c r="B70" s="40" t="s">
        <v>218</v>
      </c>
      <c r="C70" s="35"/>
      <c r="D70" s="36">
        <v>471.2</v>
      </c>
      <c r="E70" s="36">
        <v>431.2</v>
      </c>
      <c r="F70" s="36">
        <v>40</v>
      </c>
      <c r="G70" s="43"/>
    </row>
    <row r="71" spans="1:7" ht="18" customHeight="1">
      <c r="A71" s="39" t="s">
        <v>219</v>
      </c>
      <c r="B71" s="40" t="s">
        <v>220</v>
      </c>
      <c r="C71" s="35"/>
      <c r="D71" s="36">
        <v>181.87</v>
      </c>
      <c r="E71" s="36">
        <v>181.87</v>
      </c>
      <c r="F71" s="36"/>
      <c r="G71" s="43"/>
    </row>
    <row r="72" spans="1:7" ht="18" customHeight="1">
      <c r="A72" s="39" t="s">
        <v>221</v>
      </c>
      <c r="B72" s="40" t="s">
        <v>222</v>
      </c>
      <c r="C72" s="35"/>
      <c r="D72" s="36">
        <v>90.94</v>
      </c>
      <c r="E72" s="36">
        <v>90.94</v>
      </c>
      <c r="F72" s="36"/>
      <c r="G72" s="43"/>
    </row>
    <row r="73" spans="1:7" ht="18" customHeight="1">
      <c r="A73" s="39" t="s">
        <v>223</v>
      </c>
      <c r="B73" s="40" t="s">
        <v>224</v>
      </c>
      <c r="C73" s="35"/>
      <c r="D73" s="36">
        <v>198.39</v>
      </c>
      <c r="E73" s="36">
        <v>158.38999999999999</v>
      </c>
      <c r="F73" s="36">
        <v>40</v>
      </c>
      <c r="G73" s="43"/>
    </row>
    <row r="74" spans="1:7" ht="18" customHeight="1">
      <c r="A74" s="39" t="s">
        <v>225</v>
      </c>
      <c r="B74" s="40" t="s">
        <v>226</v>
      </c>
      <c r="C74" s="35"/>
      <c r="D74" s="36">
        <v>280.11</v>
      </c>
      <c r="E74" s="36"/>
      <c r="F74" s="36">
        <v>280.11</v>
      </c>
      <c r="G74" s="43"/>
    </row>
    <row r="75" spans="1:7" ht="18" customHeight="1">
      <c r="A75" s="39" t="s">
        <v>227</v>
      </c>
      <c r="B75" s="40" t="s">
        <v>228</v>
      </c>
      <c r="C75" s="35"/>
      <c r="D75" s="36">
        <v>23.92</v>
      </c>
      <c r="E75" s="36"/>
      <c r="F75" s="36">
        <v>23.92</v>
      </c>
      <c r="G75" s="43"/>
    </row>
    <row r="76" spans="1:7" ht="18" customHeight="1">
      <c r="A76" s="39" t="s">
        <v>229</v>
      </c>
      <c r="B76" s="40" t="s">
        <v>230</v>
      </c>
      <c r="C76" s="35"/>
      <c r="D76" s="36">
        <v>38.049999999999997</v>
      </c>
      <c r="E76" s="36"/>
      <c r="F76" s="36">
        <v>38.049999999999997</v>
      </c>
      <c r="G76" s="43"/>
    </row>
    <row r="77" spans="1:7" ht="18" customHeight="1">
      <c r="A77" s="39" t="s">
        <v>231</v>
      </c>
      <c r="B77" s="40" t="s">
        <v>232</v>
      </c>
      <c r="C77" s="35"/>
      <c r="D77" s="36">
        <v>149.71</v>
      </c>
      <c r="E77" s="36"/>
      <c r="F77" s="36">
        <v>149.71</v>
      </c>
      <c r="G77" s="43"/>
    </row>
    <row r="78" spans="1:7" ht="18" customHeight="1">
      <c r="A78" s="39" t="s">
        <v>233</v>
      </c>
      <c r="B78" s="40" t="s">
        <v>234</v>
      </c>
      <c r="C78" s="35"/>
      <c r="D78" s="36">
        <v>68.430000000000007</v>
      </c>
      <c r="E78" s="36"/>
      <c r="F78" s="36">
        <v>68.430000000000007</v>
      </c>
      <c r="G78" s="43"/>
    </row>
    <row r="79" spans="1:7" ht="18" customHeight="1">
      <c r="A79" s="39" t="s">
        <v>235</v>
      </c>
      <c r="B79" s="40" t="s">
        <v>236</v>
      </c>
      <c r="C79" s="35"/>
      <c r="D79" s="36"/>
      <c r="E79" s="36"/>
      <c r="F79" s="36"/>
      <c r="G79" s="43"/>
    </row>
    <row r="80" spans="1:7" ht="18" customHeight="1">
      <c r="A80" s="39" t="s">
        <v>237</v>
      </c>
      <c r="B80" s="40" t="s">
        <v>238</v>
      </c>
      <c r="C80" s="35"/>
      <c r="D80" s="36">
        <v>81.06</v>
      </c>
      <c r="E80" s="36"/>
      <c r="F80" s="36">
        <v>81.06</v>
      </c>
      <c r="G80" s="43"/>
    </row>
    <row r="81" spans="1:7" ht="18" customHeight="1">
      <c r="A81" s="39" t="s">
        <v>239</v>
      </c>
      <c r="B81" s="40" t="s">
        <v>240</v>
      </c>
      <c r="C81" s="35"/>
      <c r="D81" s="36">
        <v>7.76</v>
      </c>
      <c r="E81" s="36"/>
      <c r="F81" s="36">
        <v>7.76</v>
      </c>
      <c r="G81" s="43"/>
    </row>
    <row r="82" spans="1:7" ht="18" customHeight="1">
      <c r="A82" s="39" t="s">
        <v>241</v>
      </c>
      <c r="B82" s="40" t="s">
        <v>242</v>
      </c>
      <c r="C82" s="35"/>
      <c r="D82" s="36">
        <v>73.3</v>
      </c>
      <c r="E82" s="36"/>
      <c r="F82" s="36">
        <v>73.3</v>
      </c>
      <c r="G82" s="43"/>
    </row>
    <row r="83" spans="1:7" ht="18" customHeight="1">
      <c r="A83" s="39" t="s">
        <v>243</v>
      </c>
      <c r="B83" s="40" t="s">
        <v>244</v>
      </c>
      <c r="C83" s="35"/>
      <c r="D83" s="36">
        <v>157.96</v>
      </c>
      <c r="E83" s="36"/>
      <c r="F83" s="36">
        <v>157.96</v>
      </c>
      <c r="G83" s="43"/>
    </row>
    <row r="84" spans="1:7" ht="18" customHeight="1">
      <c r="A84" s="39" t="s">
        <v>245</v>
      </c>
      <c r="B84" s="40" t="s">
        <v>246</v>
      </c>
      <c r="C84" s="35"/>
      <c r="D84" s="36">
        <v>44.7</v>
      </c>
      <c r="E84" s="36"/>
      <c r="F84" s="36">
        <v>44.7</v>
      </c>
      <c r="G84" s="43"/>
    </row>
    <row r="85" spans="1:7" ht="18" customHeight="1">
      <c r="A85" s="39" t="s">
        <v>247</v>
      </c>
      <c r="B85" s="40" t="s">
        <v>248</v>
      </c>
      <c r="C85" s="35"/>
      <c r="D85" s="36">
        <v>113.26</v>
      </c>
      <c r="E85" s="36"/>
      <c r="F85" s="36">
        <v>113.26</v>
      </c>
      <c r="G85" s="43"/>
    </row>
    <row r="86" spans="1:7" ht="18" customHeight="1">
      <c r="A86" s="39" t="s">
        <v>249</v>
      </c>
      <c r="B86" s="40" t="s">
        <v>250</v>
      </c>
      <c r="C86" s="35"/>
      <c r="D86" s="36">
        <v>141.07</v>
      </c>
      <c r="E86" s="36"/>
      <c r="F86" s="36">
        <v>141.07</v>
      </c>
      <c r="G86" s="43"/>
    </row>
    <row r="87" spans="1:7" ht="18" customHeight="1">
      <c r="A87" s="39" t="s">
        <v>251</v>
      </c>
      <c r="B87" s="40" t="s">
        <v>252</v>
      </c>
      <c r="C87" s="35"/>
      <c r="D87" s="36">
        <v>42.86</v>
      </c>
      <c r="E87" s="36"/>
      <c r="F87" s="36">
        <v>42.86</v>
      </c>
      <c r="G87" s="43"/>
    </row>
    <row r="88" spans="1:7" ht="18" customHeight="1">
      <c r="A88" s="39" t="s">
        <v>253</v>
      </c>
      <c r="B88" s="40" t="s">
        <v>254</v>
      </c>
      <c r="C88" s="35"/>
      <c r="D88" s="36">
        <v>98.21</v>
      </c>
      <c r="E88" s="36"/>
      <c r="F88" s="36">
        <v>98.21</v>
      </c>
      <c r="G88" s="43"/>
    </row>
    <row r="89" spans="1:7" ht="18" customHeight="1">
      <c r="A89" s="39" t="s">
        <v>255</v>
      </c>
      <c r="B89" s="40" t="s">
        <v>256</v>
      </c>
      <c r="C89" s="35"/>
      <c r="D89" s="36">
        <v>27</v>
      </c>
      <c r="E89" s="36"/>
      <c r="F89" s="36">
        <v>27</v>
      </c>
      <c r="G89" s="43"/>
    </row>
    <row r="90" spans="1:7" ht="18" customHeight="1">
      <c r="A90" s="39" t="s">
        <v>257</v>
      </c>
      <c r="B90" s="40" t="s">
        <v>258</v>
      </c>
      <c r="C90" s="35"/>
      <c r="D90" s="36">
        <v>27</v>
      </c>
      <c r="E90" s="36"/>
      <c r="F90" s="36">
        <v>27</v>
      </c>
      <c r="G90" s="43"/>
    </row>
    <row r="91" spans="1:7" ht="18" customHeight="1">
      <c r="A91" s="39" t="s">
        <v>259</v>
      </c>
      <c r="B91" s="40" t="s">
        <v>260</v>
      </c>
      <c r="C91" s="35"/>
      <c r="D91" s="36">
        <v>106.06</v>
      </c>
      <c r="E91" s="36"/>
      <c r="F91" s="36">
        <v>106.06</v>
      </c>
      <c r="G91" s="43"/>
    </row>
    <row r="92" spans="1:7" ht="18" customHeight="1">
      <c r="A92" s="39" t="s">
        <v>261</v>
      </c>
      <c r="B92" s="40" t="s">
        <v>262</v>
      </c>
      <c r="C92" s="35"/>
      <c r="D92" s="36">
        <v>106.06</v>
      </c>
      <c r="E92" s="36"/>
      <c r="F92" s="36">
        <v>106.06</v>
      </c>
      <c r="G92" s="43"/>
    </row>
    <row r="93" spans="1:7" ht="18" customHeight="1">
      <c r="A93" s="39" t="s">
        <v>263</v>
      </c>
      <c r="B93" s="40" t="s">
        <v>264</v>
      </c>
      <c r="C93" s="35"/>
      <c r="D93" s="36">
        <v>8.5</v>
      </c>
      <c r="E93" s="36"/>
      <c r="F93" s="36">
        <v>8.5</v>
      </c>
      <c r="G93" s="43"/>
    </row>
    <row r="94" spans="1:7" ht="18" customHeight="1">
      <c r="A94" s="39" t="s">
        <v>265</v>
      </c>
      <c r="B94" s="40" t="s">
        <v>266</v>
      </c>
      <c r="C94" s="35"/>
      <c r="D94" s="36">
        <v>8.5</v>
      </c>
      <c r="E94" s="36"/>
      <c r="F94" s="36">
        <v>8.5</v>
      </c>
      <c r="G94" s="43"/>
    </row>
    <row r="95" spans="1:7" ht="18" customHeight="1">
      <c r="A95" s="39" t="s">
        <v>267</v>
      </c>
      <c r="B95" s="40" t="s">
        <v>268</v>
      </c>
      <c r="C95" s="35"/>
      <c r="D95" s="36">
        <v>104.08</v>
      </c>
      <c r="E95" s="36">
        <v>99.08</v>
      </c>
      <c r="F95" s="36">
        <v>5</v>
      </c>
      <c r="G95" s="43"/>
    </row>
    <row r="96" spans="1:7" ht="18" customHeight="1">
      <c r="A96" s="39" t="s">
        <v>269</v>
      </c>
      <c r="B96" s="40" t="s">
        <v>270</v>
      </c>
      <c r="C96" s="35"/>
      <c r="D96" s="36">
        <v>99.08</v>
      </c>
      <c r="E96" s="36">
        <v>99.08</v>
      </c>
      <c r="F96" s="36"/>
      <c r="G96" s="43"/>
    </row>
    <row r="97" spans="1:7" ht="18" customHeight="1">
      <c r="A97" s="39" t="s">
        <v>271</v>
      </c>
      <c r="B97" s="40" t="s">
        <v>272</v>
      </c>
      <c r="C97" s="35"/>
      <c r="D97" s="36">
        <v>5</v>
      </c>
      <c r="E97" s="36"/>
      <c r="F97" s="36">
        <v>5</v>
      </c>
      <c r="G97" s="43"/>
    </row>
    <row r="98" spans="1:7" ht="18" customHeight="1">
      <c r="A98" s="33" t="s">
        <v>273</v>
      </c>
      <c r="B98" s="34" t="s">
        <v>34</v>
      </c>
      <c r="C98" s="35"/>
      <c r="D98" s="36">
        <v>217.53</v>
      </c>
      <c r="E98" s="36">
        <v>139.63</v>
      </c>
      <c r="F98" s="36">
        <v>77.900000000000006</v>
      </c>
      <c r="G98" s="43"/>
    </row>
    <row r="99" spans="1:7" ht="18" customHeight="1">
      <c r="A99" s="39" t="s">
        <v>274</v>
      </c>
      <c r="B99" s="40" t="s">
        <v>275</v>
      </c>
      <c r="C99" s="35"/>
      <c r="D99" s="36"/>
      <c r="E99" s="36"/>
      <c r="F99" s="36"/>
      <c r="G99" s="43"/>
    </row>
    <row r="100" spans="1:7" ht="18" customHeight="1">
      <c r="A100" s="39" t="s">
        <v>276</v>
      </c>
      <c r="B100" s="40" t="s">
        <v>277</v>
      </c>
      <c r="C100" s="35"/>
      <c r="D100" s="36"/>
      <c r="E100" s="36"/>
      <c r="F100" s="36"/>
      <c r="G100" s="43"/>
    </row>
    <row r="101" spans="1:7" ht="18" customHeight="1">
      <c r="A101" s="39" t="s">
        <v>278</v>
      </c>
      <c r="B101" s="40" t="s">
        <v>279</v>
      </c>
      <c r="C101" s="35"/>
      <c r="D101" s="36">
        <v>16</v>
      </c>
      <c r="E101" s="36"/>
      <c r="F101" s="36">
        <v>16</v>
      </c>
      <c r="G101" s="43"/>
    </row>
    <row r="102" spans="1:7" ht="18" customHeight="1">
      <c r="A102" s="39" t="s">
        <v>280</v>
      </c>
      <c r="B102" s="40" t="s">
        <v>281</v>
      </c>
      <c r="C102" s="35"/>
      <c r="D102" s="36"/>
      <c r="E102" s="36"/>
      <c r="F102" s="36"/>
      <c r="G102" s="43"/>
    </row>
    <row r="103" spans="1:7" ht="18" customHeight="1">
      <c r="A103" s="39" t="s">
        <v>282</v>
      </c>
      <c r="B103" s="40" t="s">
        <v>283</v>
      </c>
      <c r="C103" s="35"/>
      <c r="D103" s="36">
        <v>16</v>
      </c>
      <c r="E103" s="36"/>
      <c r="F103" s="36">
        <v>16</v>
      </c>
      <c r="G103" s="43"/>
    </row>
    <row r="104" spans="1:7" ht="18" customHeight="1">
      <c r="A104" s="39" t="s">
        <v>284</v>
      </c>
      <c r="B104" s="40" t="s">
        <v>285</v>
      </c>
      <c r="C104" s="35"/>
      <c r="D104" s="36">
        <v>33</v>
      </c>
      <c r="E104" s="36"/>
      <c r="F104" s="36">
        <v>33</v>
      </c>
      <c r="G104" s="43"/>
    </row>
    <row r="105" spans="1:7" ht="18" customHeight="1">
      <c r="A105" s="39" t="s">
        <v>286</v>
      </c>
      <c r="B105" s="40" t="s">
        <v>287</v>
      </c>
      <c r="C105" s="35"/>
      <c r="D105" s="36">
        <v>33</v>
      </c>
      <c r="E105" s="36"/>
      <c r="F105" s="36">
        <v>33</v>
      </c>
      <c r="G105" s="43"/>
    </row>
    <row r="106" spans="1:7" ht="18" customHeight="1">
      <c r="A106" s="39" t="s">
        <v>288</v>
      </c>
      <c r="B106" s="40" t="s">
        <v>289</v>
      </c>
      <c r="C106" s="35"/>
      <c r="D106" s="36">
        <v>139.63</v>
      </c>
      <c r="E106" s="36">
        <v>139.63</v>
      </c>
      <c r="F106" s="36"/>
      <c r="G106" s="43"/>
    </row>
    <row r="107" spans="1:7" ht="18" customHeight="1">
      <c r="A107" s="39" t="s">
        <v>290</v>
      </c>
      <c r="B107" s="40" t="s">
        <v>291</v>
      </c>
      <c r="C107" s="35"/>
      <c r="D107" s="36">
        <v>91.92</v>
      </c>
      <c r="E107" s="36">
        <v>91.92</v>
      </c>
      <c r="F107" s="36"/>
      <c r="G107" s="43"/>
    </row>
    <row r="108" spans="1:7" ht="18" customHeight="1">
      <c r="A108" s="39" t="s">
        <v>292</v>
      </c>
      <c r="B108" s="40" t="s">
        <v>293</v>
      </c>
      <c r="C108" s="35"/>
      <c r="D108" s="36">
        <v>47.71</v>
      </c>
      <c r="E108" s="36">
        <v>47.71</v>
      </c>
      <c r="F108" s="36"/>
      <c r="G108" s="43"/>
    </row>
    <row r="109" spans="1:7" ht="18" customHeight="1">
      <c r="A109" s="39" t="s">
        <v>294</v>
      </c>
      <c r="B109" s="40" t="s">
        <v>295</v>
      </c>
      <c r="C109" s="35"/>
      <c r="D109" s="36">
        <v>28.9</v>
      </c>
      <c r="E109" s="36"/>
      <c r="F109" s="36">
        <v>28.9</v>
      </c>
      <c r="G109" s="43"/>
    </row>
    <row r="110" spans="1:7" ht="18" customHeight="1">
      <c r="A110" s="39" t="s">
        <v>296</v>
      </c>
      <c r="B110" s="40" t="s">
        <v>297</v>
      </c>
      <c r="C110" s="35"/>
      <c r="D110" s="36">
        <v>28.9</v>
      </c>
      <c r="E110" s="36"/>
      <c r="F110" s="36">
        <v>28.9</v>
      </c>
      <c r="G110" s="43"/>
    </row>
    <row r="111" spans="1:7" ht="18" customHeight="1">
      <c r="A111" s="33" t="s">
        <v>298</v>
      </c>
      <c r="B111" s="34" t="s">
        <v>36</v>
      </c>
      <c r="C111" s="35"/>
      <c r="D111" s="36">
        <v>145.55000000000001</v>
      </c>
      <c r="E111" s="36"/>
      <c r="F111" s="36">
        <v>145.55000000000001</v>
      </c>
      <c r="G111" s="43"/>
    </row>
    <row r="112" spans="1:7" ht="18" customHeight="1">
      <c r="A112" s="39" t="s">
        <v>299</v>
      </c>
      <c r="B112" s="40" t="s">
        <v>300</v>
      </c>
      <c r="C112" s="35"/>
      <c r="D112" s="36"/>
      <c r="E112" s="36"/>
      <c r="F112" s="36"/>
      <c r="G112" s="43"/>
    </row>
    <row r="113" spans="1:7" ht="18" customHeight="1">
      <c r="A113" s="39" t="s">
        <v>301</v>
      </c>
      <c r="B113" s="40" t="s">
        <v>302</v>
      </c>
      <c r="C113" s="35"/>
      <c r="D113" s="36"/>
      <c r="E113" s="36"/>
      <c r="F113" s="36"/>
      <c r="G113" s="43"/>
    </row>
    <row r="114" spans="1:7" ht="18" customHeight="1">
      <c r="A114" s="39" t="s">
        <v>303</v>
      </c>
      <c r="B114" s="40" t="s">
        <v>304</v>
      </c>
      <c r="C114" s="35"/>
      <c r="D114" s="36">
        <v>145.55000000000001</v>
      </c>
      <c r="E114" s="36"/>
      <c r="F114" s="36">
        <v>145.55000000000001</v>
      </c>
      <c r="G114" s="43"/>
    </row>
    <row r="115" spans="1:7" ht="18" customHeight="1">
      <c r="A115" s="39" t="s">
        <v>305</v>
      </c>
      <c r="B115" s="40" t="s">
        <v>306</v>
      </c>
      <c r="C115" s="35"/>
      <c r="D115" s="36">
        <v>145.55000000000001</v>
      </c>
      <c r="E115" s="36"/>
      <c r="F115" s="36">
        <v>145.55000000000001</v>
      </c>
      <c r="G115" s="43"/>
    </row>
    <row r="116" spans="1:7" ht="18" customHeight="1">
      <c r="A116" s="33" t="s">
        <v>307</v>
      </c>
      <c r="B116" s="34" t="s">
        <v>38</v>
      </c>
      <c r="C116" s="35"/>
      <c r="D116" s="36">
        <v>797.51</v>
      </c>
      <c r="E116" s="36">
        <v>464.01</v>
      </c>
      <c r="F116" s="36">
        <v>333.5</v>
      </c>
      <c r="G116" s="43"/>
    </row>
    <row r="117" spans="1:7" ht="18" customHeight="1">
      <c r="A117" s="39" t="s">
        <v>308</v>
      </c>
      <c r="B117" s="40" t="s">
        <v>309</v>
      </c>
      <c r="C117" s="35"/>
      <c r="D117" s="36">
        <v>451.22</v>
      </c>
      <c r="E117" s="36">
        <v>299.22000000000003</v>
      </c>
      <c r="F117" s="36">
        <v>152</v>
      </c>
      <c r="G117" s="43"/>
    </row>
    <row r="118" spans="1:7" ht="18" customHeight="1">
      <c r="A118" s="39" t="s">
        <v>310</v>
      </c>
      <c r="B118" s="40" t="s">
        <v>114</v>
      </c>
      <c r="C118" s="35"/>
      <c r="D118" s="36">
        <v>179.88</v>
      </c>
      <c r="E118" s="36">
        <v>179.88</v>
      </c>
      <c r="F118" s="36"/>
      <c r="G118" s="43"/>
    </row>
    <row r="119" spans="1:7" ht="18" customHeight="1">
      <c r="A119" s="39" t="s">
        <v>311</v>
      </c>
      <c r="B119" s="40" t="s">
        <v>116</v>
      </c>
      <c r="C119" s="35"/>
      <c r="D119" s="36">
        <v>23</v>
      </c>
      <c r="E119" s="36"/>
      <c r="F119" s="36">
        <v>23</v>
      </c>
      <c r="G119" s="43"/>
    </row>
    <row r="120" spans="1:7" ht="18" customHeight="1">
      <c r="A120" s="39" t="s">
        <v>312</v>
      </c>
      <c r="B120" s="40" t="s">
        <v>313</v>
      </c>
      <c r="C120" s="35"/>
      <c r="D120" s="36">
        <v>198.34</v>
      </c>
      <c r="E120" s="36">
        <v>119.34</v>
      </c>
      <c r="F120" s="36">
        <v>79</v>
      </c>
      <c r="G120" s="43"/>
    </row>
    <row r="121" spans="1:7" ht="18" customHeight="1">
      <c r="A121" s="39" t="s">
        <v>314</v>
      </c>
      <c r="B121" s="40" t="s">
        <v>315</v>
      </c>
      <c r="C121" s="35"/>
      <c r="D121" s="36">
        <v>50</v>
      </c>
      <c r="E121" s="36"/>
      <c r="F121" s="36">
        <v>50</v>
      </c>
      <c r="G121" s="43"/>
    </row>
    <row r="122" spans="1:7" ht="18" customHeight="1">
      <c r="A122" s="39" t="s">
        <v>316</v>
      </c>
      <c r="B122" s="40" t="s">
        <v>317</v>
      </c>
      <c r="C122" s="35"/>
      <c r="D122" s="36">
        <v>41</v>
      </c>
      <c r="E122" s="36"/>
      <c r="F122" s="36">
        <v>41</v>
      </c>
      <c r="G122" s="43"/>
    </row>
    <row r="123" spans="1:7" ht="18" customHeight="1">
      <c r="A123" s="39" t="s">
        <v>318</v>
      </c>
      <c r="B123" s="40" t="s">
        <v>319</v>
      </c>
      <c r="C123" s="35"/>
      <c r="D123" s="36">
        <v>41</v>
      </c>
      <c r="E123" s="36"/>
      <c r="F123" s="36">
        <v>41</v>
      </c>
      <c r="G123" s="43"/>
    </row>
    <row r="124" spans="1:7" ht="18" customHeight="1">
      <c r="A124" s="39" t="s">
        <v>320</v>
      </c>
      <c r="B124" s="40" t="s">
        <v>321</v>
      </c>
      <c r="C124" s="35"/>
      <c r="D124" s="36">
        <v>140.5</v>
      </c>
      <c r="E124" s="36"/>
      <c r="F124" s="36">
        <v>140.5</v>
      </c>
      <c r="G124" s="43"/>
    </row>
    <row r="125" spans="1:7" ht="18" customHeight="1">
      <c r="A125" s="39" t="s">
        <v>322</v>
      </c>
      <c r="B125" s="40" t="s">
        <v>323</v>
      </c>
      <c r="C125" s="35"/>
      <c r="D125" s="36">
        <v>140.5</v>
      </c>
      <c r="E125" s="36"/>
      <c r="F125" s="36">
        <v>140.5</v>
      </c>
      <c r="G125" s="43"/>
    </row>
    <row r="126" spans="1:7" ht="18" customHeight="1">
      <c r="A126" s="39" t="s">
        <v>324</v>
      </c>
      <c r="B126" s="40" t="s">
        <v>325</v>
      </c>
      <c r="C126" s="35"/>
      <c r="D126" s="36">
        <v>164.8</v>
      </c>
      <c r="E126" s="36">
        <v>164.8</v>
      </c>
      <c r="F126" s="36"/>
      <c r="G126" s="43"/>
    </row>
    <row r="127" spans="1:7" ht="18" customHeight="1">
      <c r="A127" s="39" t="s">
        <v>326</v>
      </c>
      <c r="B127" s="40" t="s">
        <v>327</v>
      </c>
      <c r="C127" s="35"/>
      <c r="D127" s="36">
        <v>164.8</v>
      </c>
      <c r="E127" s="36">
        <v>164.8</v>
      </c>
      <c r="F127" s="36"/>
      <c r="G127" s="43"/>
    </row>
    <row r="128" spans="1:7" ht="18" customHeight="1">
      <c r="A128" s="33" t="s">
        <v>328</v>
      </c>
      <c r="B128" s="34" t="s">
        <v>40</v>
      </c>
      <c r="C128" s="35"/>
      <c r="D128" s="36">
        <v>1544.53</v>
      </c>
      <c r="E128" s="36">
        <v>1007.02</v>
      </c>
      <c r="F128" s="36">
        <v>537.51</v>
      </c>
      <c r="G128" s="43"/>
    </row>
    <row r="129" spans="1:7" ht="18" customHeight="1">
      <c r="A129" s="39" t="s">
        <v>329</v>
      </c>
      <c r="B129" s="40" t="s">
        <v>330</v>
      </c>
      <c r="C129" s="35"/>
      <c r="D129" s="36">
        <v>408.02</v>
      </c>
      <c r="E129" s="36">
        <v>289.72000000000003</v>
      </c>
      <c r="F129" s="36">
        <v>118.3</v>
      </c>
      <c r="G129" s="43"/>
    </row>
    <row r="130" spans="1:7" ht="18" customHeight="1">
      <c r="A130" s="39" t="s">
        <v>331</v>
      </c>
      <c r="B130" s="40" t="s">
        <v>114</v>
      </c>
      <c r="C130" s="35"/>
      <c r="D130" s="36">
        <v>84.85</v>
      </c>
      <c r="E130" s="36">
        <v>84.85</v>
      </c>
      <c r="F130" s="36"/>
      <c r="G130" s="43"/>
    </row>
    <row r="131" spans="1:7" ht="18" customHeight="1">
      <c r="A131" s="39" t="s">
        <v>332</v>
      </c>
      <c r="B131" s="40" t="s">
        <v>116</v>
      </c>
      <c r="C131" s="35"/>
      <c r="D131" s="36">
        <v>1.8</v>
      </c>
      <c r="E131" s="36"/>
      <c r="F131" s="36">
        <v>1.8</v>
      </c>
      <c r="G131" s="43"/>
    </row>
    <row r="132" spans="1:7" ht="18" customHeight="1">
      <c r="A132" s="39" t="s">
        <v>333</v>
      </c>
      <c r="B132" s="40" t="s">
        <v>270</v>
      </c>
      <c r="C132" s="35"/>
      <c r="D132" s="36">
        <v>204.88</v>
      </c>
      <c r="E132" s="36">
        <v>204.88</v>
      </c>
      <c r="F132" s="36"/>
      <c r="G132" s="43"/>
    </row>
    <row r="133" spans="1:7" ht="18" customHeight="1">
      <c r="A133" s="39" t="s">
        <v>334</v>
      </c>
      <c r="B133" s="40" t="s">
        <v>335</v>
      </c>
      <c r="C133" s="35"/>
      <c r="D133" s="36"/>
      <c r="E133" s="36"/>
      <c r="F133" s="36"/>
      <c r="G133" s="43"/>
    </row>
    <row r="134" spans="1:7" ht="18" customHeight="1">
      <c r="A134" s="39" t="s">
        <v>336</v>
      </c>
      <c r="B134" s="40" t="s">
        <v>337</v>
      </c>
      <c r="C134" s="35"/>
      <c r="D134" s="36">
        <v>7.5</v>
      </c>
      <c r="E134" s="36"/>
      <c r="F134" s="36">
        <v>7.5</v>
      </c>
      <c r="G134" s="43"/>
    </row>
    <row r="135" spans="1:7" ht="18" customHeight="1">
      <c r="A135" s="39" t="s">
        <v>338</v>
      </c>
      <c r="B135" s="40" t="s">
        <v>339</v>
      </c>
      <c r="C135" s="35"/>
      <c r="D135" s="36"/>
      <c r="E135" s="36"/>
      <c r="F135" s="36"/>
      <c r="G135" s="43"/>
    </row>
    <row r="136" spans="1:7" ht="18" customHeight="1">
      <c r="A136" s="188" t="s">
        <v>340</v>
      </c>
      <c r="B136" s="40" t="s">
        <v>341</v>
      </c>
      <c r="C136" s="35"/>
      <c r="D136" s="36"/>
      <c r="E136" s="36"/>
      <c r="F136" s="36"/>
      <c r="G136" s="43"/>
    </row>
    <row r="137" spans="1:7" ht="18" customHeight="1">
      <c r="A137" s="189"/>
      <c r="B137" s="40" t="s">
        <v>342</v>
      </c>
      <c r="C137" s="35"/>
      <c r="D137" s="36">
        <v>94</v>
      </c>
      <c r="E137" s="36"/>
      <c r="F137" s="36">
        <v>94</v>
      </c>
      <c r="G137" s="43"/>
    </row>
    <row r="138" spans="1:7" ht="18" customHeight="1">
      <c r="A138" s="39" t="s">
        <v>343</v>
      </c>
      <c r="B138" s="40" t="s">
        <v>344</v>
      </c>
      <c r="C138" s="35"/>
      <c r="D138" s="36"/>
      <c r="E138" s="36"/>
      <c r="F138" s="36"/>
      <c r="G138" s="43"/>
    </row>
    <row r="139" spans="1:7" ht="18" customHeight="1">
      <c r="A139" s="39" t="s">
        <v>345</v>
      </c>
      <c r="B139" s="40" t="s">
        <v>346</v>
      </c>
      <c r="C139" s="35"/>
      <c r="D139" s="36">
        <v>15</v>
      </c>
      <c r="E139" s="36"/>
      <c r="F139" s="36">
        <v>15</v>
      </c>
      <c r="G139" s="43"/>
    </row>
    <row r="140" spans="1:7" ht="18" customHeight="1">
      <c r="A140" s="39" t="s">
        <v>347</v>
      </c>
      <c r="B140" s="40" t="s">
        <v>348</v>
      </c>
      <c r="C140" s="35"/>
      <c r="D140" s="36">
        <v>198.24</v>
      </c>
      <c r="E140" s="36"/>
      <c r="F140" s="36">
        <v>198.24</v>
      </c>
      <c r="G140" s="43"/>
    </row>
    <row r="141" spans="1:7" ht="18" customHeight="1">
      <c r="A141" s="39" t="s">
        <v>349</v>
      </c>
      <c r="B141" s="40" t="s">
        <v>350</v>
      </c>
      <c r="C141" s="35"/>
      <c r="D141" s="36">
        <v>131.51</v>
      </c>
      <c r="E141" s="36"/>
      <c r="F141" s="36">
        <v>131.51</v>
      </c>
      <c r="G141" s="43"/>
    </row>
    <row r="142" spans="1:7" ht="18" customHeight="1">
      <c r="A142" s="39" t="s">
        <v>351</v>
      </c>
      <c r="B142" s="40" t="s">
        <v>352</v>
      </c>
      <c r="C142" s="35"/>
      <c r="D142" s="36">
        <v>66.73</v>
      </c>
      <c r="E142" s="36"/>
      <c r="F142" s="36">
        <v>66.73</v>
      </c>
      <c r="G142" s="43"/>
    </row>
    <row r="143" spans="1:7" ht="18" customHeight="1">
      <c r="A143" s="39" t="s">
        <v>353</v>
      </c>
      <c r="B143" s="40" t="s">
        <v>354</v>
      </c>
      <c r="C143" s="35"/>
      <c r="D143" s="36">
        <v>103.09</v>
      </c>
      <c r="E143" s="36"/>
      <c r="F143" s="36">
        <v>103.09</v>
      </c>
      <c r="G143" s="43"/>
    </row>
    <row r="144" spans="1:7" ht="18" customHeight="1">
      <c r="A144" s="39" t="s">
        <v>355</v>
      </c>
      <c r="B144" s="40" t="s">
        <v>356</v>
      </c>
      <c r="C144" s="35"/>
      <c r="D144" s="36">
        <v>45.6</v>
      </c>
      <c r="E144" s="36"/>
      <c r="F144" s="36">
        <v>45.6</v>
      </c>
      <c r="G144" s="43"/>
    </row>
    <row r="145" spans="1:7" ht="18" customHeight="1">
      <c r="A145" s="39" t="s">
        <v>357</v>
      </c>
      <c r="B145" s="40" t="s">
        <v>358</v>
      </c>
      <c r="C145" s="35"/>
      <c r="D145" s="36">
        <v>16.489999999999998</v>
      </c>
      <c r="E145" s="36"/>
      <c r="F145" s="36">
        <v>16.489999999999998</v>
      </c>
      <c r="G145" s="43"/>
    </row>
    <row r="146" spans="1:7" ht="18" customHeight="1">
      <c r="A146" s="39" t="s">
        <v>359</v>
      </c>
      <c r="B146" s="40" t="s">
        <v>360</v>
      </c>
      <c r="C146" s="35"/>
      <c r="D146" s="36"/>
      <c r="E146" s="36"/>
      <c r="F146" s="36"/>
      <c r="G146" s="43"/>
    </row>
    <row r="147" spans="1:7" ht="18" customHeight="1">
      <c r="A147" s="39" t="s">
        <v>361</v>
      </c>
      <c r="B147" s="40" t="s">
        <v>362</v>
      </c>
      <c r="C147" s="35"/>
      <c r="D147" s="36">
        <v>41</v>
      </c>
      <c r="E147" s="36"/>
      <c r="F147" s="36">
        <v>41</v>
      </c>
      <c r="G147" s="43"/>
    </row>
    <row r="148" spans="1:7" ht="18" customHeight="1">
      <c r="A148" s="39" t="s">
        <v>363</v>
      </c>
      <c r="B148" s="40" t="s">
        <v>364</v>
      </c>
      <c r="C148" s="35"/>
      <c r="D148" s="36">
        <v>4.5999999999999996</v>
      </c>
      <c r="E148" s="36"/>
      <c r="F148" s="36">
        <v>4.5999999999999996</v>
      </c>
      <c r="G148" s="43"/>
    </row>
    <row r="149" spans="1:7" ht="18" customHeight="1">
      <c r="A149" s="39" t="s">
        <v>365</v>
      </c>
      <c r="B149" s="40" t="s">
        <v>366</v>
      </c>
      <c r="C149" s="35"/>
      <c r="D149" s="36">
        <v>3.6</v>
      </c>
      <c r="E149" s="36"/>
      <c r="F149" s="36">
        <v>3.6</v>
      </c>
      <c r="G149" s="43"/>
    </row>
    <row r="150" spans="1:7" ht="18" customHeight="1">
      <c r="A150" s="39" t="s">
        <v>367</v>
      </c>
      <c r="B150" s="40" t="s">
        <v>368</v>
      </c>
      <c r="C150" s="35"/>
      <c r="D150" s="36">
        <v>1</v>
      </c>
      <c r="E150" s="36"/>
      <c r="F150" s="36">
        <v>1</v>
      </c>
      <c r="G150" s="43"/>
    </row>
    <row r="151" spans="1:7" ht="18" customHeight="1">
      <c r="A151" s="39" t="s">
        <v>369</v>
      </c>
      <c r="B151" s="40" t="s">
        <v>370</v>
      </c>
      <c r="C151" s="35"/>
      <c r="D151" s="36">
        <v>830.58</v>
      </c>
      <c r="E151" s="36">
        <v>717.3</v>
      </c>
      <c r="F151" s="36">
        <v>113.28</v>
      </c>
      <c r="G151" s="43"/>
    </row>
    <row r="152" spans="1:7" ht="18" customHeight="1">
      <c r="A152" s="39" t="s">
        <v>371</v>
      </c>
      <c r="B152" s="40" t="s">
        <v>372</v>
      </c>
      <c r="C152" s="35"/>
      <c r="D152" s="36">
        <v>57.12</v>
      </c>
      <c r="E152" s="36"/>
      <c r="F152" s="36">
        <v>57.12</v>
      </c>
      <c r="G152" s="43"/>
    </row>
    <row r="153" spans="1:7" ht="18" customHeight="1">
      <c r="A153" s="39" t="s">
        <v>373</v>
      </c>
      <c r="B153" s="40" t="s">
        <v>374</v>
      </c>
      <c r="C153" s="35"/>
      <c r="D153" s="36">
        <v>773.46</v>
      </c>
      <c r="E153" s="36">
        <v>717.3</v>
      </c>
      <c r="F153" s="36">
        <v>56.16</v>
      </c>
      <c r="G153" s="43"/>
    </row>
    <row r="154" spans="1:7" ht="18" customHeight="1">
      <c r="A154" s="33" t="s">
        <v>375</v>
      </c>
      <c r="B154" s="34" t="s">
        <v>42</v>
      </c>
      <c r="C154" s="35"/>
      <c r="D154" s="36">
        <v>420.12</v>
      </c>
      <c r="E154" s="36"/>
      <c r="F154" s="36">
        <v>420.12</v>
      </c>
      <c r="G154" s="43"/>
    </row>
    <row r="155" spans="1:7" ht="18" customHeight="1">
      <c r="A155" s="39" t="s">
        <v>376</v>
      </c>
      <c r="B155" s="40" t="s">
        <v>377</v>
      </c>
      <c r="C155" s="35"/>
      <c r="D155" s="36">
        <v>420.12</v>
      </c>
      <c r="E155" s="36"/>
      <c r="F155" s="36">
        <v>420.12</v>
      </c>
      <c r="G155" s="43"/>
    </row>
    <row r="156" spans="1:7" ht="18" customHeight="1">
      <c r="A156" s="39" t="s">
        <v>378</v>
      </c>
      <c r="B156" s="40" t="s">
        <v>379</v>
      </c>
      <c r="C156" s="35"/>
      <c r="D156" s="36">
        <v>397.86</v>
      </c>
      <c r="E156" s="36"/>
      <c r="F156" s="36">
        <v>397.86</v>
      </c>
      <c r="G156" s="43"/>
    </row>
    <row r="157" spans="1:7" ht="18" customHeight="1">
      <c r="A157" s="39" t="s">
        <v>380</v>
      </c>
      <c r="B157" s="40" t="s">
        <v>381</v>
      </c>
      <c r="C157" s="35"/>
      <c r="D157" s="36">
        <v>22.26</v>
      </c>
      <c r="E157" s="36"/>
      <c r="F157" s="36">
        <v>22.26</v>
      </c>
      <c r="G157" s="43"/>
    </row>
    <row r="158" spans="1:7" ht="18" customHeight="1">
      <c r="A158" s="39" t="s">
        <v>382</v>
      </c>
      <c r="B158" s="40" t="s">
        <v>383</v>
      </c>
      <c r="C158" s="35"/>
      <c r="D158" s="36"/>
      <c r="E158" s="36"/>
      <c r="F158" s="36"/>
      <c r="G158" s="43"/>
    </row>
    <row r="159" spans="1:7" ht="18" customHeight="1">
      <c r="A159" s="39" t="s">
        <v>384</v>
      </c>
      <c r="B159" s="40" t="s">
        <v>385</v>
      </c>
      <c r="C159" s="35"/>
      <c r="D159" s="36"/>
      <c r="E159" s="36"/>
      <c r="F159" s="36"/>
      <c r="G159" s="43"/>
    </row>
    <row r="160" spans="1:7" ht="18" customHeight="1">
      <c r="A160" s="39" t="s">
        <v>386</v>
      </c>
      <c r="B160" s="40" t="s">
        <v>387</v>
      </c>
      <c r="C160" s="35"/>
      <c r="D160" s="36"/>
      <c r="E160" s="36"/>
      <c r="F160" s="36"/>
      <c r="G160" s="43"/>
    </row>
    <row r="161" spans="1:7" ht="18" customHeight="1">
      <c r="A161" s="33" t="s">
        <v>388</v>
      </c>
      <c r="B161" s="34" t="s">
        <v>50</v>
      </c>
      <c r="C161" s="35"/>
      <c r="D161" s="36">
        <v>150.52000000000001</v>
      </c>
      <c r="E161" s="36">
        <v>150.21</v>
      </c>
      <c r="F161" s="36">
        <v>0.31</v>
      </c>
      <c r="G161" s="43"/>
    </row>
    <row r="162" spans="1:7" ht="18" customHeight="1">
      <c r="A162" s="39" t="s">
        <v>389</v>
      </c>
      <c r="B162" s="40" t="s">
        <v>390</v>
      </c>
      <c r="C162" s="35"/>
      <c r="D162" s="36">
        <v>0.31</v>
      </c>
      <c r="E162" s="36"/>
      <c r="F162" s="36">
        <v>0.31</v>
      </c>
      <c r="G162" s="43"/>
    </row>
    <row r="163" spans="1:7" ht="18" customHeight="1">
      <c r="A163" s="39" t="s">
        <v>391</v>
      </c>
      <c r="B163" s="40" t="s">
        <v>392</v>
      </c>
      <c r="C163" s="35"/>
      <c r="D163" s="36">
        <v>0.31</v>
      </c>
      <c r="E163" s="36"/>
      <c r="F163" s="36">
        <v>0.31</v>
      </c>
      <c r="G163" s="43"/>
    </row>
    <row r="164" spans="1:7" ht="18" customHeight="1">
      <c r="A164" s="39" t="s">
        <v>393</v>
      </c>
      <c r="B164" s="40" t="s">
        <v>394</v>
      </c>
      <c r="C164" s="35"/>
      <c r="D164" s="36">
        <v>150.21</v>
      </c>
      <c r="E164" s="36">
        <v>150.21</v>
      </c>
      <c r="F164" s="36"/>
      <c r="G164" s="43"/>
    </row>
    <row r="165" spans="1:7" ht="18" customHeight="1">
      <c r="A165" s="39" t="s">
        <v>395</v>
      </c>
      <c r="B165" s="40" t="s">
        <v>396</v>
      </c>
      <c r="C165" s="44"/>
      <c r="D165" s="45">
        <v>150.21</v>
      </c>
      <c r="E165" s="45">
        <v>150.21</v>
      </c>
      <c r="F165" s="45"/>
      <c r="G165" s="6"/>
    </row>
    <row r="166" spans="1:7" ht="18" customHeight="1">
      <c r="A166" s="33" t="s">
        <v>397</v>
      </c>
      <c r="B166" s="34" t="s">
        <v>52</v>
      </c>
      <c r="C166" s="46"/>
      <c r="D166" s="47">
        <v>101.95</v>
      </c>
      <c r="E166" s="47"/>
      <c r="F166" s="47">
        <v>101.95</v>
      </c>
    </row>
    <row r="167" spans="1:7" ht="18" customHeight="1">
      <c r="A167" s="39" t="s">
        <v>398</v>
      </c>
      <c r="B167" s="40" t="s">
        <v>399</v>
      </c>
      <c r="C167" s="46"/>
      <c r="D167" s="47">
        <v>99.12</v>
      </c>
      <c r="E167" s="47"/>
      <c r="F167" s="47">
        <v>99.12</v>
      </c>
    </row>
    <row r="168" spans="1:7" ht="18" customHeight="1">
      <c r="A168" s="39" t="s">
        <v>400</v>
      </c>
      <c r="B168" s="40" t="s">
        <v>401</v>
      </c>
      <c r="C168" s="46"/>
      <c r="D168" s="47">
        <v>99.12</v>
      </c>
      <c r="E168" s="47"/>
      <c r="F168" s="47">
        <v>99.12</v>
      </c>
    </row>
    <row r="169" spans="1:7" ht="18" customHeight="1">
      <c r="A169" s="39" t="s">
        <v>402</v>
      </c>
      <c r="B169" s="40" t="s">
        <v>403</v>
      </c>
      <c r="C169" s="46"/>
      <c r="D169" s="47">
        <v>2.83</v>
      </c>
      <c r="E169" s="47"/>
      <c r="F169" s="47">
        <v>2.83</v>
      </c>
    </row>
    <row r="170" spans="1:7" ht="18" customHeight="1">
      <c r="A170" s="39" t="s">
        <v>404</v>
      </c>
      <c r="B170" s="40" t="s">
        <v>405</v>
      </c>
      <c r="C170" s="46"/>
      <c r="D170" s="47">
        <v>2.83</v>
      </c>
      <c r="E170" s="47"/>
      <c r="F170" s="47">
        <v>2.83</v>
      </c>
    </row>
    <row r="171" spans="1:7" ht="18" customHeight="1">
      <c r="A171" s="33" t="s">
        <v>406</v>
      </c>
      <c r="B171" s="34" t="s">
        <v>54</v>
      </c>
      <c r="C171" s="46"/>
      <c r="D171" s="47">
        <v>120</v>
      </c>
      <c r="E171" s="47"/>
      <c r="F171" s="47">
        <v>120</v>
      </c>
    </row>
    <row r="172" spans="1:7" ht="18" customHeight="1">
      <c r="A172" s="39" t="s">
        <v>407</v>
      </c>
      <c r="B172" s="40" t="s">
        <v>408</v>
      </c>
      <c r="C172" s="46"/>
      <c r="D172" s="47">
        <v>120</v>
      </c>
      <c r="E172" s="47"/>
      <c r="F172" s="47">
        <v>120</v>
      </c>
    </row>
    <row r="173" spans="1:7" ht="18" customHeight="1">
      <c r="A173" s="39" t="s">
        <v>409</v>
      </c>
      <c r="B173" s="40" t="s">
        <v>410</v>
      </c>
      <c r="C173" s="46"/>
      <c r="D173" s="47">
        <v>120</v>
      </c>
      <c r="E173" s="47"/>
      <c r="F173" s="47">
        <v>120</v>
      </c>
    </row>
    <row r="174" spans="1:7" ht="18" customHeight="1">
      <c r="A174" s="33" t="s">
        <v>411</v>
      </c>
      <c r="B174" s="34" t="s">
        <v>56</v>
      </c>
      <c r="C174" s="46"/>
      <c r="D174" s="47">
        <v>128.13999999999999</v>
      </c>
      <c r="E174" s="47"/>
      <c r="F174" s="47">
        <v>128.13999999999999</v>
      </c>
    </row>
    <row r="175" spans="1:7" ht="18" customHeight="1">
      <c r="A175" s="39" t="s">
        <v>412</v>
      </c>
      <c r="B175" s="40" t="s">
        <v>413</v>
      </c>
      <c r="C175" s="46"/>
      <c r="D175" s="47">
        <v>128.13999999999999</v>
      </c>
      <c r="E175" s="47"/>
      <c r="F175" s="47">
        <v>128.13999999999999</v>
      </c>
    </row>
    <row r="176" spans="1:7" ht="18" customHeight="1">
      <c r="A176" s="39" t="s">
        <v>414</v>
      </c>
      <c r="B176" s="40" t="s">
        <v>415</v>
      </c>
      <c r="C176" s="46"/>
      <c r="D176" s="47">
        <v>128.13999999999999</v>
      </c>
      <c r="E176" s="47"/>
      <c r="F176" s="47">
        <v>128.13999999999999</v>
      </c>
    </row>
  </sheetData>
  <sheetProtection formatCells="0" insertHyperlinks="0" autoFilter="0"/>
  <mergeCells count="8">
    <mergeCell ref="A7:B7"/>
    <mergeCell ref="A136:A137"/>
    <mergeCell ref="C5:C6"/>
    <mergeCell ref="G5:G6"/>
    <mergeCell ref="A2:G3"/>
    <mergeCell ref="A4:B4"/>
    <mergeCell ref="A5:B5"/>
    <mergeCell ref="D5:F5"/>
  </mergeCells>
  <phoneticPr fontId="59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2"/>
  <sheetViews>
    <sheetView topLeftCell="D1" workbookViewId="0">
      <selection activeCell="G16" sqref="G16"/>
    </sheetView>
  </sheetViews>
  <sheetFormatPr defaultColWidth="9" defaultRowHeight="13.5"/>
  <cols>
    <col min="1" max="3" width="9" hidden="1" customWidth="1"/>
    <col min="4" max="4" width="8.5" style="2" customWidth="1"/>
    <col min="5" max="5" width="31.375" style="3" customWidth="1"/>
    <col min="6" max="6" width="12.25" style="2" customWidth="1"/>
    <col min="7" max="7" width="32.375" style="4" customWidth="1"/>
    <col min="8" max="8" width="44.5" style="4" customWidth="1"/>
    <col min="9" max="11" width="10.75" style="2" customWidth="1"/>
    <col min="12" max="15" width="9" style="2" hidden="1" customWidth="1"/>
    <col min="16" max="17" width="9" style="2"/>
    <col min="18" max="18" width="9" style="2" hidden="1" customWidth="1"/>
    <col min="19" max="20" width="9" style="2"/>
    <col min="21" max="26" width="9" hidden="1" customWidth="1"/>
  </cols>
  <sheetData>
    <row r="1" spans="1:26" ht="21">
      <c r="D1" s="5" t="s">
        <v>416</v>
      </c>
    </row>
    <row r="2" spans="1:26" ht="24.75">
      <c r="A2" s="6"/>
      <c r="B2" s="190" t="s">
        <v>417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 ht="27">
      <c r="A3" s="6"/>
      <c r="B3" s="185"/>
      <c r="C3" s="185"/>
      <c r="D3" s="185"/>
      <c r="E3" s="185"/>
      <c r="F3" s="16"/>
      <c r="G3" s="17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6"/>
      <c r="V3" s="6"/>
      <c r="W3" s="6"/>
      <c r="X3" s="6"/>
      <c r="Y3" s="6"/>
      <c r="Z3" s="28" t="s">
        <v>4</v>
      </c>
    </row>
    <row r="4" spans="1:26" ht="22.5" customHeight="1">
      <c r="A4" s="6"/>
      <c r="B4" s="191" t="s">
        <v>418</v>
      </c>
      <c r="C4" s="191" t="s">
        <v>419</v>
      </c>
      <c r="D4" s="191" t="s">
        <v>420</v>
      </c>
      <c r="E4" s="191" t="s">
        <v>421</v>
      </c>
      <c r="F4" s="191" t="s">
        <v>422</v>
      </c>
      <c r="G4" s="192" t="s">
        <v>423</v>
      </c>
      <c r="H4" s="192" t="s">
        <v>424</v>
      </c>
      <c r="I4" s="191" t="s">
        <v>425</v>
      </c>
      <c r="J4" s="191" t="s">
        <v>426</v>
      </c>
      <c r="K4" s="191"/>
      <c r="L4" s="191"/>
      <c r="M4" s="191"/>
      <c r="N4" s="191"/>
      <c r="O4" s="191"/>
      <c r="P4" s="191" t="s">
        <v>427</v>
      </c>
      <c r="Q4" s="191"/>
      <c r="R4" s="191"/>
      <c r="S4" s="191" t="s">
        <v>428</v>
      </c>
      <c r="T4" s="191" t="s">
        <v>429</v>
      </c>
      <c r="U4" s="191" t="s">
        <v>430</v>
      </c>
      <c r="V4" s="191"/>
      <c r="W4" s="191"/>
      <c r="X4" s="191"/>
      <c r="Y4" s="191"/>
      <c r="Z4" s="191"/>
    </row>
    <row r="5" spans="1:26" ht="40.5">
      <c r="A5" s="6"/>
      <c r="B5" s="191"/>
      <c r="C5" s="191"/>
      <c r="D5" s="191"/>
      <c r="E5" s="191"/>
      <c r="F5" s="191"/>
      <c r="G5" s="193"/>
      <c r="H5" s="193"/>
      <c r="I5" s="191"/>
      <c r="J5" s="7" t="s">
        <v>106</v>
      </c>
      <c r="K5" s="7" t="s">
        <v>431</v>
      </c>
      <c r="L5" s="7" t="s">
        <v>432</v>
      </c>
      <c r="M5" s="7" t="s">
        <v>433</v>
      </c>
      <c r="N5" s="7" t="s">
        <v>434</v>
      </c>
      <c r="O5" s="7" t="s">
        <v>435</v>
      </c>
      <c r="P5" s="7" t="s">
        <v>106</v>
      </c>
      <c r="Q5" s="7" t="s">
        <v>427</v>
      </c>
      <c r="R5" s="7" t="s">
        <v>436</v>
      </c>
      <c r="S5" s="191"/>
      <c r="T5" s="191"/>
      <c r="U5" s="7" t="s">
        <v>106</v>
      </c>
      <c r="V5" s="7" t="s">
        <v>437</v>
      </c>
      <c r="W5" s="7" t="s">
        <v>438</v>
      </c>
      <c r="X5" s="7" t="s">
        <v>439</v>
      </c>
      <c r="Y5" s="7" t="s">
        <v>440</v>
      </c>
      <c r="Z5" s="7" t="s">
        <v>441</v>
      </c>
    </row>
    <row r="6" spans="1:26" s="1" customFormat="1" ht="18" customHeight="1">
      <c r="A6" s="8"/>
      <c r="B6" s="9"/>
      <c r="C6" s="9"/>
      <c r="D6" s="10"/>
      <c r="E6" s="18"/>
      <c r="F6" s="10"/>
      <c r="G6" s="19"/>
      <c r="H6" s="20" t="s">
        <v>109</v>
      </c>
      <c r="I6" s="23">
        <f>J6+P6</f>
        <v>3515.23</v>
      </c>
      <c r="J6" s="23">
        <f>J7</f>
        <v>3354.09</v>
      </c>
      <c r="K6" s="23">
        <f>K7</f>
        <v>3354.09</v>
      </c>
      <c r="L6" s="23" t="s">
        <v>442</v>
      </c>
      <c r="M6" s="23" t="s">
        <v>442</v>
      </c>
      <c r="N6" s="23" t="s">
        <v>442</v>
      </c>
      <c r="O6" s="23" t="s">
        <v>442</v>
      </c>
      <c r="P6" s="23">
        <f>P7</f>
        <v>161.13999999999999</v>
      </c>
      <c r="Q6" s="23">
        <f>Q7</f>
        <v>161.13999999999999</v>
      </c>
      <c r="R6" s="23" t="s">
        <v>442</v>
      </c>
      <c r="S6" s="23" t="s">
        <v>442</v>
      </c>
      <c r="T6" s="23" t="s">
        <v>442</v>
      </c>
      <c r="U6" s="26" t="s">
        <v>442</v>
      </c>
      <c r="V6" s="26" t="s">
        <v>442</v>
      </c>
      <c r="W6" s="26" t="s">
        <v>442</v>
      </c>
      <c r="X6" s="26" t="s">
        <v>442</v>
      </c>
      <c r="Y6" s="26" t="s">
        <v>442</v>
      </c>
      <c r="Z6" s="26" t="s">
        <v>442</v>
      </c>
    </row>
    <row r="7" spans="1:26" s="1" customFormat="1" ht="18" customHeight="1">
      <c r="A7" s="8"/>
      <c r="B7" s="11" t="s">
        <v>443</v>
      </c>
      <c r="C7" s="12" t="s">
        <v>444</v>
      </c>
      <c r="D7" s="10"/>
      <c r="E7" s="18"/>
      <c r="F7" s="10"/>
      <c r="G7" s="19"/>
      <c r="H7" s="19"/>
      <c r="I7" s="24">
        <f>SUM(I8:I132)</f>
        <v>3515.23</v>
      </c>
      <c r="J7" s="24">
        <f t="shared" ref="J7:Q7" si="0">SUM(J8:J132)</f>
        <v>3354.09</v>
      </c>
      <c r="K7" s="24">
        <f t="shared" si="0"/>
        <v>3354.09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161.13999999999999</v>
      </c>
      <c r="Q7" s="24">
        <f t="shared" si="0"/>
        <v>161.13999999999999</v>
      </c>
      <c r="R7" s="24" t="s">
        <v>442</v>
      </c>
      <c r="S7" s="24" t="s">
        <v>442</v>
      </c>
      <c r="T7" s="24" t="s">
        <v>442</v>
      </c>
      <c r="U7" s="27" t="s">
        <v>442</v>
      </c>
      <c r="V7" s="27" t="s">
        <v>442</v>
      </c>
      <c r="W7" s="27" t="s">
        <v>442</v>
      </c>
      <c r="X7" s="27" t="s">
        <v>442</v>
      </c>
      <c r="Y7" s="27" t="s">
        <v>442</v>
      </c>
      <c r="Z7" s="27" t="s">
        <v>442</v>
      </c>
    </row>
    <row r="8" spans="1:26" s="1" customFormat="1" ht="18" customHeight="1">
      <c r="A8" s="8"/>
      <c r="B8" s="13" t="s">
        <v>445</v>
      </c>
      <c r="C8" s="14" t="s">
        <v>446</v>
      </c>
      <c r="D8" s="15" t="s">
        <v>447</v>
      </c>
      <c r="E8" s="21" t="s">
        <v>448</v>
      </c>
      <c r="F8" s="15" t="s">
        <v>449</v>
      </c>
      <c r="G8" s="22" t="s">
        <v>450</v>
      </c>
      <c r="H8" s="22" t="s">
        <v>451</v>
      </c>
      <c r="I8" s="25">
        <v>3</v>
      </c>
      <c r="J8" s="25">
        <v>3</v>
      </c>
      <c r="K8" s="25">
        <v>3</v>
      </c>
      <c r="L8" s="24" t="s">
        <v>442</v>
      </c>
      <c r="M8" s="24" t="s">
        <v>442</v>
      </c>
      <c r="N8" s="24" t="s">
        <v>442</v>
      </c>
      <c r="O8" s="24" t="s">
        <v>442</v>
      </c>
      <c r="P8" s="24" t="s">
        <v>442</v>
      </c>
      <c r="Q8" s="24" t="s">
        <v>442</v>
      </c>
      <c r="R8" s="24" t="s">
        <v>442</v>
      </c>
      <c r="S8" s="24" t="s">
        <v>442</v>
      </c>
      <c r="T8" s="24" t="s">
        <v>442</v>
      </c>
      <c r="U8" s="27" t="s">
        <v>442</v>
      </c>
      <c r="V8" s="27" t="s">
        <v>442</v>
      </c>
      <c r="W8" s="27" t="s">
        <v>442</v>
      </c>
      <c r="X8" s="27" t="s">
        <v>442</v>
      </c>
      <c r="Y8" s="27" t="s">
        <v>442</v>
      </c>
      <c r="Z8" s="27" t="s">
        <v>442</v>
      </c>
    </row>
    <row r="9" spans="1:26" s="1" customFormat="1" ht="18" customHeight="1">
      <c r="A9" s="8"/>
      <c r="B9" s="13" t="s">
        <v>445</v>
      </c>
      <c r="C9" s="14" t="s">
        <v>446</v>
      </c>
      <c r="D9" s="15" t="s">
        <v>447</v>
      </c>
      <c r="E9" s="21" t="s">
        <v>448</v>
      </c>
      <c r="F9" s="15" t="s">
        <v>452</v>
      </c>
      <c r="G9" s="22" t="s">
        <v>453</v>
      </c>
      <c r="H9" s="22" t="s">
        <v>454</v>
      </c>
      <c r="I9" s="25">
        <v>3.12</v>
      </c>
      <c r="J9" s="25">
        <v>3.12</v>
      </c>
      <c r="K9" s="25">
        <v>3.12</v>
      </c>
      <c r="L9" s="24" t="s">
        <v>442</v>
      </c>
      <c r="M9" s="24" t="s">
        <v>442</v>
      </c>
      <c r="N9" s="24" t="s">
        <v>442</v>
      </c>
      <c r="O9" s="24" t="s">
        <v>442</v>
      </c>
      <c r="P9" s="24" t="s">
        <v>442</v>
      </c>
      <c r="Q9" s="24" t="s">
        <v>442</v>
      </c>
      <c r="R9" s="24" t="s">
        <v>442</v>
      </c>
      <c r="S9" s="24" t="s">
        <v>442</v>
      </c>
      <c r="T9" s="24" t="s">
        <v>442</v>
      </c>
      <c r="U9" s="27" t="s">
        <v>442</v>
      </c>
      <c r="V9" s="27" t="s">
        <v>442</v>
      </c>
      <c r="W9" s="27" t="s">
        <v>442</v>
      </c>
      <c r="X9" s="27" t="s">
        <v>442</v>
      </c>
      <c r="Y9" s="27" t="s">
        <v>442</v>
      </c>
      <c r="Z9" s="27" t="s">
        <v>442</v>
      </c>
    </row>
    <row r="10" spans="1:26" s="1" customFormat="1" ht="18" customHeight="1">
      <c r="A10" s="8"/>
      <c r="B10" s="13" t="s">
        <v>445</v>
      </c>
      <c r="C10" s="14" t="s">
        <v>446</v>
      </c>
      <c r="D10" s="15" t="s">
        <v>447</v>
      </c>
      <c r="E10" s="21" t="s">
        <v>448</v>
      </c>
      <c r="F10" s="15" t="s">
        <v>455</v>
      </c>
      <c r="G10" s="22" t="s">
        <v>456</v>
      </c>
      <c r="H10" s="22" t="s">
        <v>457</v>
      </c>
      <c r="I10" s="25">
        <v>55</v>
      </c>
      <c r="J10" s="25">
        <v>55</v>
      </c>
      <c r="K10" s="25">
        <v>55</v>
      </c>
      <c r="L10" s="24" t="s">
        <v>442</v>
      </c>
      <c r="M10" s="24" t="s">
        <v>442</v>
      </c>
      <c r="N10" s="24" t="s">
        <v>442</v>
      </c>
      <c r="O10" s="24" t="s">
        <v>442</v>
      </c>
      <c r="P10" s="24" t="s">
        <v>442</v>
      </c>
      <c r="Q10" s="24" t="s">
        <v>442</v>
      </c>
      <c r="R10" s="24" t="s">
        <v>442</v>
      </c>
      <c r="S10" s="24" t="s">
        <v>442</v>
      </c>
      <c r="T10" s="24" t="s">
        <v>442</v>
      </c>
      <c r="U10" s="27" t="s">
        <v>442</v>
      </c>
      <c r="V10" s="27" t="s">
        <v>442</v>
      </c>
      <c r="W10" s="27" t="s">
        <v>442</v>
      </c>
      <c r="X10" s="27" t="s">
        <v>442</v>
      </c>
      <c r="Y10" s="27" t="s">
        <v>442</v>
      </c>
      <c r="Z10" s="27" t="s">
        <v>442</v>
      </c>
    </row>
    <row r="11" spans="1:26" s="1" customFormat="1" ht="18" customHeight="1">
      <c r="A11" s="8"/>
      <c r="B11" s="13" t="s">
        <v>445</v>
      </c>
      <c r="C11" s="14" t="s">
        <v>446</v>
      </c>
      <c r="D11" s="15" t="s">
        <v>447</v>
      </c>
      <c r="E11" s="21" t="s">
        <v>448</v>
      </c>
      <c r="F11" s="15" t="s">
        <v>455</v>
      </c>
      <c r="G11" s="22" t="s">
        <v>456</v>
      </c>
      <c r="H11" s="22" t="s">
        <v>458</v>
      </c>
      <c r="I11" s="25">
        <v>1.5</v>
      </c>
      <c r="J11" s="25">
        <v>1.5</v>
      </c>
      <c r="K11" s="25">
        <v>1.5</v>
      </c>
      <c r="L11" s="24" t="s">
        <v>442</v>
      </c>
      <c r="M11" s="24" t="s">
        <v>442</v>
      </c>
      <c r="N11" s="24" t="s">
        <v>442</v>
      </c>
      <c r="O11" s="24" t="s">
        <v>442</v>
      </c>
      <c r="P11" s="24" t="s">
        <v>442</v>
      </c>
      <c r="Q11" s="24" t="s">
        <v>442</v>
      </c>
      <c r="R11" s="24" t="s">
        <v>442</v>
      </c>
      <c r="S11" s="24" t="s">
        <v>442</v>
      </c>
      <c r="T11" s="24" t="s">
        <v>442</v>
      </c>
      <c r="U11" s="27" t="s">
        <v>442</v>
      </c>
      <c r="V11" s="27" t="s">
        <v>442</v>
      </c>
      <c r="W11" s="27" t="s">
        <v>442</v>
      </c>
      <c r="X11" s="27" t="s">
        <v>442</v>
      </c>
      <c r="Y11" s="27" t="s">
        <v>442</v>
      </c>
      <c r="Z11" s="27" t="s">
        <v>442</v>
      </c>
    </row>
    <row r="12" spans="1:26" s="1" customFormat="1" ht="18" customHeight="1">
      <c r="A12" s="8"/>
      <c r="B12" s="13" t="s">
        <v>445</v>
      </c>
      <c r="C12" s="14" t="s">
        <v>446</v>
      </c>
      <c r="D12" s="15" t="s">
        <v>447</v>
      </c>
      <c r="E12" s="21" t="s">
        <v>448</v>
      </c>
      <c r="F12" s="15" t="s">
        <v>455</v>
      </c>
      <c r="G12" s="22" t="s">
        <v>456</v>
      </c>
      <c r="H12" s="22" t="s">
        <v>459</v>
      </c>
      <c r="I12" s="25">
        <v>1.5</v>
      </c>
      <c r="J12" s="25">
        <v>1.5</v>
      </c>
      <c r="K12" s="25">
        <v>1.5</v>
      </c>
      <c r="L12" s="24" t="s">
        <v>442</v>
      </c>
      <c r="M12" s="24" t="s">
        <v>442</v>
      </c>
      <c r="N12" s="24" t="s">
        <v>442</v>
      </c>
      <c r="O12" s="24" t="s">
        <v>442</v>
      </c>
      <c r="P12" s="24" t="s">
        <v>442</v>
      </c>
      <c r="Q12" s="24" t="s">
        <v>442</v>
      </c>
      <c r="R12" s="24" t="s">
        <v>442</v>
      </c>
      <c r="S12" s="24" t="s">
        <v>442</v>
      </c>
      <c r="T12" s="24" t="s">
        <v>442</v>
      </c>
      <c r="U12" s="27" t="s">
        <v>442</v>
      </c>
      <c r="V12" s="27" t="s">
        <v>442</v>
      </c>
      <c r="W12" s="27" t="s">
        <v>442</v>
      </c>
      <c r="X12" s="27" t="s">
        <v>442</v>
      </c>
      <c r="Y12" s="27" t="s">
        <v>442</v>
      </c>
      <c r="Z12" s="27" t="s">
        <v>442</v>
      </c>
    </row>
    <row r="13" spans="1:26" s="1" customFormat="1" ht="18" customHeight="1">
      <c r="A13" s="8"/>
      <c r="B13" s="13" t="s">
        <v>445</v>
      </c>
      <c r="C13" s="14" t="s">
        <v>446</v>
      </c>
      <c r="D13" s="15" t="s">
        <v>447</v>
      </c>
      <c r="E13" s="21" t="s">
        <v>448</v>
      </c>
      <c r="F13" s="15" t="s">
        <v>455</v>
      </c>
      <c r="G13" s="22" t="s">
        <v>456</v>
      </c>
      <c r="H13" s="22" t="s">
        <v>460</v>
      </c>
      <c r="I13" s="25">
        <v>5</v>
      </c>
      <c r="J13" s="25">
        <v>5</v>
      </c>
      <c r="K13" s="25">
        <v>5</v>
      </c>
      <c r="L13" s="24" t="s">
        <v>442</v>
      </c>
      <c r="M13" s="24" t="s">
        <v>442</v>
      </c>
      <c r="N13" s="24" t="s">
        <v>442</v>
      </c>
      <c r="O13" s="24" t="s">
        <v>442</v>
      </c>
      <c r="P13" s="24" t="s">
        <v>442</v>
      </c>
      <c r="Q13" s="24" t="s">
        <v>442</v>
      </c>
      <c r="R13" s="24" t="s">
        <v>442</v>
      </c>
      <c r="S13" s="24" t="s">
        <v>442</v>
      </c>
      <c r="T13" s="24" t="s">
        <v>442</v>
      </c>
      <c r="U13" s="27" t="s">
        <v>442</v>
      </c>
      <c r="V13" s="27" t="s">
        <v>442</v>
      </c>
      <c r="W13" s="27" t="s">
        <v>442</v>
      </c>
      <c r="X13" s="27" t="s">
        <v>442</v>
      </c>
      <c r="Y13" s="27" t="s">
        <v>442</v>
      </c>
      <c r="Z13" s="27" t="s">
        <v>442</v>
      </c>
    </row>
    <row r="14" spans="1:26" s="1" customFormat="1" ht="18" customHeight="1">
      <c r="A14" s="8"/>
      <c r="B14" s="13" t="s">
        <v>445</v>
      </c>
      <c r="C14" s="14" t="s">
        <v>446</v>
      </c>
      <c r="D14" s="15" t="s">
        <v>447</v>
      </c>
      <c r="E14" s="21" t="s">
        <v>448</v>
      </c>
      <c r="F14" s="15" t="s">
        <v>455</v>
      </c>
      <c r="G14" s="22" t="s">
        <v>456</v>
      </c>
      <c r="H14" s="22" t="s">
        <v>461</v>
      </c>
      <c r="I14" s="25">
        <v>10</v>
      </c>
      <c r="J14" s="25">
        <v>10</v>
      </c>
      <c r="K14" s="25">
        <v>10</v>
      </c>
      <c r="L14" s="24" t="s">
        <v>442</v>
      </c>
      <c r="M14" s="24" t="s">
        <v>442</v>
      </c>
      <c r="N14" s="24" t="s">
        <v>442</v>
      </c>
      <c r="O14" s="24" t="s">
        <v>442</v>
      </c>
      <c r="P14" s="24" t="s">
        <v>442</v>
      </c>
      <c r="Q14" s="24" t="s">
        <v>442</v>
      </c>
      <c r="R14" s="24" t="s">
        <v>442</v>
      </c>
      <c r="S14" s="24" t="s">
        <v>442</v>
      </c>
      <c r="T14" s="24" t="s">
        <v>442</v>
      </c>
      <c r="U14" s="27" t="s">
        <v>442</v>
      </c>
      <c r="V14" s="27" t="s">
        <v>442</v>
      </c>
      <c r="W14" s="27" t="s">
        <v>442</v>
      </c>
      <c r="X14" s="27" t="s">
        <v>442</v>
      </c>
      <c r="Y14" s="27" t="s">
        <v>442</v>
      </c>
      <c r="Z14" s="27" t="s">
        <v>442</v>
      </c>
    </row>
    <row r="15" spans="1:26" s="1" customFormat="1" ht="18" customHeight="1">
      <c r="A15" s="8"/>
      <c r="B15" s="13" t="s">
        <v>445</v>
      </c>
      <c r="C15" s="14" t="s">
        <v>446</v>
      </c>
      <c r="D15" s="15" t="s">
        <v>447</v>
      </c>
      <c r="E15" s="21" t="s">
        <v>448</v>
      </c>
      <c r="F15" s="15" t="s">
        <v>462</v>
      </c>
      <c r="G15" s="22" t="s">
        <v>463</v>
      </c>
      <c r="H15" s="22" t="s">
        <v>464</v>
      </c>
      <c r="I15" s="25">
        <v>12</v>
      </c>
      <c r="J15" s="25">
        <v>12</v>
      </c>
      <c r="K15" s="25">
        <v>12</v>
      </c>
      <c r="L15" s="24" t="s">
        <v>442</v>
      </c>
      <c r="M15" s="24" t="s">
        <v>442</v>
      </c>
      <c r="N15" s="24" t="s">
        <v>442</v>
      </c>
      <c r="O15" s="24" t="s">
        <v>442</v>
      </c>
      <c r="P15" s="24" t="s">
        <v>442</v>
      </c>
      <c r="Q15" s="24" t="s">
        <v>442</v>
      </c>
      <c r="R15" s="24" t="s">
        <v>442</v>
      </c>
      <c r="S15" s="24" t="s">
        <v>442</v>
      </c>
      <c r="T15" s="24" t="s">
        <v>442</v>
      </c>
      <c r="U15" s="27" t="s">
        <v>442</v>
      </c>
      <c r="V15" s="27" t="s">
        <v>442</v>
      </c>
      <c r="W15" s="27" t="s">
        <v>442</v>
      </c>
      <c r="X15" s="27" t="s">
        <v>442</v>
      </c>
      <c r="Y15" s="27" t="s">
        <v>442</v>
      </c>
      <c r="Z15" s="27" t="s">
        <v>442</v>
      </c>
    </row>
    <row r="16" spans="1:26" s="1" customFormat="1" ht="18" customHeight="1">
      <c r="A16" s="8"/>
      <c r="B16" s="13" t="s">
        <v>445</v>
      </c>
      <c r="C16" s="14" t="s">
        <v>446</v>
      </c>
      <c r="D16" s="15" t="s">
        <v>447</v>
      </c>
      <c r="E16" s="21" t="s">
        <v>448</v>
      </c>
      <c r="F16" s="15" t="s">
        <v>465</v>
      </c>
      <c r="G16" s="22" t="s">
        <v>466</v>
      </c>
      <c r="H16" s="22" t="s">
        <v>467</v>
      </c>
      <c r="I16" s="25">
        <v>7</v>
      </c>
      <c r="J16" s="25">
        <v>7</v>
      </c>
      <c r="K16" s="25">
        <v>7</v>
      </c>
      <c r="L16" s="24" t="s">
        <v>442</v>
      </c>
      <c r="M16" s="24" t="s">
        <v>442</v>
      </c>
      <c r="N16" s="24" t="s">
        <v>442</v>
      </c>
      <c r="O16" s="24" t="s">
        <v>442</v>
      </c>
      <c r="P16" s="24" t="s">
        <v>442</v>
      </c>
      <c r="Q16" s="24" t="s">
        <v>442</v>
      </c>
      <c r="R16" s="24" t="s">
        <v>442</v>
      </c>
      <c r="S16" s="24" t="s">
        <v>442</v>
      </c>
      <c r="T16" s="24" t="s">
        <v>442</v>
      </c>
      <c r="U16" s="27" t="s">
        <v>442</v>
      </c>
      <c r="V16" s="27" t="s">
        <v>442</v>
      </c>
      <c r="W16" s="27" t="s">
        <v>442</v>
      </c>
      <c r="X16" s="27" t="s">
        <v>442</v>
      </c>
      <c r="Y16" s="27" t="s">
        <v>442</v>
      </c>
      <c r="Z16" s="27" t="s">
        <v>442</v>
      </c>
    </row>
    <row r="17" spans="2:26" s="1" customFormat="1" ht="18" customHeight="1">
      <c r="B17" s="13" t="s">
        <v>445</v>
      </c>
      <c r="C17" s="14" t="s">
        <v>446</v>
      </c>
      <c r="D17" s="15" t="s">
        <v>447</v>
      </c>
      <c r="E17" s="21" t="s">
        <v>448</v>
      </c>
      <c r="F17" s="15" t="s">
        <v>468</v>
      </c>
      <c r="G17" s="22" t="s">
        <v>469</v>
      </c>
      <c r="H17" s="22" t="s">
        <v>470</v>
      </c>
      <c r="I17" s="25">
        <v>40</v>
      </c>
      <c r="J17" s="25">
        <v>40</v>
      </c>
      <c r="K17" s="25">
        <v>40</v>
      </c>
      <c r="L17" s="24" t="s">
        <v>442</v>
      </c>
      <c r="M17" s="24" t="s">
        <v>442</v>
      </c>
      <c r="N17" s="24" t="s">
        <v>442</v>
      </c>
      <c r="O17" s="24" t="s">
        <v>442</v>
      </c>
      <c r="P17" s="24" t="s">
        <v>442</v>
      </c>
      <c r="Q17" s="24" t="s">
        <v>442</v>
      </c>
      <c r="R17" s="24" t="s">
        <v>442</v>
      </c>
      <c r="S17" s="24" t="s">
        <v>442</v>
      </c>
      <c r="T17" s="24" t="s">
        <v>442</v>
      </c>
      <c r="U17" s="27" t="s">
        <v>442</v>
      </c>
      <c r="V17" s="27" t="s">
        <v>442</v>
      </c>
      <c r="W17" s="27" t="s">
        <v>442</v>
      </c>
      <c r="X17" s="27" t="s">
        <v>442</v>
      </c>
      <c r="Y17" s="27" t="s">
        <v>442</v>
      </c>
      <c r="Z17" s="27" t="s">
        <v>442</v>
      </c>
    </row>
    <row r="18" spans="2:26" s="1" customFormat="1" ht="18" customHeight="1">
      <c r="B18" s="13" t="s">
        <v>445</v>
      </c>
      <c r="C18" s="14" t="s">
        <v>446</v>
      </c>
      <c r="D18" s="15" t="s">
        <v>447</v>
      </c>
      <c r="E18" s="21" t="s">
        <v>448</v>
      </c>
      <c r="F18" s="15" t="s">
        <v>471</v>
      </c>
      <c r="G18" s="22" t="s">
        <v>472</v>
      </c>
      <c r="H18" s="22" t="s">
        <v>473</v>
      </c>
      <c r="I18" s="25">
        <v>128.13999999999999</v>
      </c>
      <c r="J18" s="25">
        <v>128.13999999999999</v>
      </c>
      <c r="K18" s="25">
        <v>128.13999999999999</v>
      </c>
      <c r="L18" s="24" t="s">
        <v>442</v>
      </c>
      <c r="M18" s="24" t="s">
        <v>442</v>
      </c>
      <c r="N18" s="24" t="s">
        <v>442</v>
      </c>
      <c r="O18" s="24" t="s">
        <v>442</v>
      </c>
      <c r="P18" s="24" t="s">
        <v>442</v>
      </c>
      <c r="Q18" s="24" t="s">
        <v>442</v>
      </c>
      <c r="R18" s="24" t="s">
        <v>442</v>
      </c>
      <c r="S18" s="24" t="s">
        <v>442</v>
      </c>
      <c r="T18" s="24" t="s">
        <v>442</v>
      </c>
      <c r="U18" s="27" t="s">
        <v>442</v>
      </c>
      <c r="V18" s="27" t="s">
        <v>442</v>
      </c>
      <c r="W18" s="27" t="s">
        <v>442</v>
      </c>
      <c r="X18" s="27" t="s">
        <v>442</v>
      </c>
      <c r="Y18" s="27" t="s">
        <v>442</v>
      </c>
      <c r="Z18" s="27" t="s">
        <v>442</v>
      </c>
    </row>
    <row r="19" spans="2:26" s="1" customFormat="1" ht="18" customHeight="1">
      <c r="B19" s="13" t="s">
        <v>445</v>
      </c>
      <c r="C19" s="14" t="s">
        <v>446</v>
      </c>
      <c r="D19" s="15" t="s">
        <v>447</v>
      </c>
      <c r="E19" s="21" t="s">
        <v>448</v>
      </c>
      <c r="F19" s="15" t="s">
        <v>406</v>
      </c>
      <c r="G19" s="22" t="s">
        <v>54</v>
      </c>
      <c r="H19" s="22" t="s">
        <v>54</v>
      </c>
      <c r="I19" s="25">
        <v>120</v>
      </c>
      <c r="J19" s="25">
        <v>120</v>
      </c>
      <c r="K19" s="25">
        <v>120</v>
      </c>
      <c r="L19" s="24" t="s">
        <v>442</v>
      </c>
      <c r="M19" s="24" t="s">
        <v>442</v>
      </c>
      <c r="N19" s="24" t="s">
        <v>442</v>
      </c>
      <c r="O19" s="24" t="s">
        <v>442</v>
      </c>
      <c r="P19" s="24" t="s">
        <v>442</v>
      </c>
      <c r="Q19" s="24" t="s">
        <v>442</v>
      </c>
      <c r="R19" s="24" t="s">
        <v>442</v>
      </c>
      <c r="S19" s="24" t="s">
        <v>442</v>
      </c>
      <c r="T19" s="24" t="s">
        <v>442</v>
      </c>
      <c r="U19" s="27" t="s">
        <v>442</v>
      </c>
      <c r="V19" s="27" t="s">
        <v>442</v>
      </c>
      <c r="W19" s="27" t="s">
        <v>442</v>
      </c>
      <c r="X19" s="27" t="s">
        <v>442</v>
      </c>
      <c r="Y19" s="27" t="s">
        <v>442</v>
      </c>
      <c r="Z19" s="27" t="s">
        <v>442</v>
      </c>
    </row>
    <row r="20" spans="2:26" s="1" customFormat="1" ht="18" customHeight="1">
      <c r="B20" s="13" t="s">
        <v>445</v>
      </c>
      <c r="C20" s="14" t="s">
        <v>446</v>
      </c>
      <c r="D20" s="15" t="s">
        <v>447</v>
      </c>
      <c r="E20" s="21" t="s">
        <v>448</v>
      </c>
      <c r="F20" s="15" t="s">
        <v>474</v>
      </c>
      <c r="G20" s="22" t="s">
        <v>475</v>
      </c>
      <c r="H20" s="22" t="s">
        <v>476</v>
      </c>
      <c r="I20" s="25">
        <v>3.6</v>
      </c>
      <c r="J20" s="25">
        <v>3.6</v>
      </c>
      <c r="K20" s="25">
        <v>3.6</v>
      </c>
      <c r="L20" s="24" t="s">
        <v>442</v>
      </c>
      <c r="M20" s="24" t="s">
        <v>442</v>
      </c>
      <c r="N20" s="24" t="s">
        <v>442</v>
      </c>
      <c r="O20" s="24" t="s">
        <v>442</v>
      </c>
      <c r="P20" s="24" t="s">
        <v>442</v>
      </c>
      <c r="Q20" s="24" t="s">
        <v>442</v>
      </c>
      <c r="R20" s="24" t="s">
        <v>442</v>
      </c>
      <c r="S20" s="24" t="s">
        <v>442</v>
      </c>
      <c r="T20" s="24" t="s">
        <v>442</v>
      </c>
      <c r="U20" s="27" t="s">
        <v>442</v>
      </c>
      <c r="V20" s="27" t="s">
        <v>442</v>
      </c>
      <c r="W20" s="27" t="s">
        <v>442</v>
      </c>
      <c r="X20" s="27" t="s">
        <v>442</v>
      </c>
      <c r="Y20" s="27" t="s">
        <v>442</v>
      </c>
      <c r="Z20" s="27" t="s">
        <v>442</v>
      </c>
    </row>
    <row r="21" spans="2:26" s="1" customFormat="1" ht="18" customHeight="1">
      <c r="B21" s="13" t="s">
        <v>445</v>
      </c>
      <c r="C21" s="14" t="s">
        <v>446</v>
      </c>
      <c r="D21" s="15" t="s">
        <v>447</v>
      </c>
      <c r="E21" s="21" t="s">
        <v>448</v>
      </c>
      <c r="F21" s="15" t="s">
        <v>477</v>
      </c>
      <c r="G21" s="22" t="s">
        <v>478</v>
      </c>
      <c r="H21" s="22" t="s">
        <v>479</v>
      </c>
      <c r="I21" s="25">
        <v>4</v>
      </c>
      <c r="J21" s="25">
        <v>4</v>
      </c>
      <c r="K21" s="25">
        <v>4</v>
      </c>
      <c r="L21" s="24" t="s">
        <v>442</v>
      </c>
      <c r="M21" s="24" t="s">
        <v>442</v>
      </c>
      <c r="N21" s="24" t="s">
        <v>442</v>
      </c>
      <c r="O21" s="24" t="s">
        <v>442</v>
      </c>
      <c r="P21" s="24" t="s">
        <v>442</v>
      </c>
      <c r="Q21" s="24" t="s">
        <v>442</v>
      </c>
      <c r="R21" s="24" t="s">
        <v>442</v>
      </c>
      <c r="S21" s="24" t="s">
        <v>442</v>
      </c>
      <c r="T21" s="24" t="s">
        <v>442</v>
      </c>
      <c r="U21" s="27" t="s">
        <v>442</v>
      </c>
      <c r="V21" s="27" t="s">
        <v>442</v>
      </c>
      <c r="W21" s="27" t="s">
        <v>442</v>
      </c>
      <c r="X21" s="27" t="s">
        <v>442</v>
      </c>
      <c r="Y21" s="27" t="s">
        <v>442</v>
      </c>
      <c r="Z21" s="27" t="s">
        <v>442</v>
      </c>
    </row>
    <row r="22" spans="2:26" s="1" customFormat="1" ht="18" customHeight="1">
      <c r="B22" s="13" t="s">
        <v>445</v>
      </c>
      <c r="C22" s="14" t="s">
        <v>446</v>
      </c>
      <c r="D22" s="15" t="s">
        <v>447</v>
      </c>
      <c r="E22" s="21" t="s">
        <v>448</v>
      </c>
      <c r="F22" s="15" t="s">
        <v>462</v>
      </c>
      <c r="G22" s="22" t="s">
        <v>463</v>
      </c>
      <c r="H22" s="22" t="s">
        <v>480</v>
      </c>
      <c r="I22" s="25">
        <v>10</v>
      </c>
      <c r="J22" s="25">
        <v>10</v>
      </c>
      <c r="K22" s="25">
        <v>10</v>
      </c>
      <c r="L22" s="24" t="s">
        <v>442</v>
      </c>
      <c r="M22" s="24" t="s">
        <v>442</v>
      </c>
      <c r="N22" s="24" t="s">
        <v>442</v>
      </c>
      <c r="O22" s="24" t="s">
        <v>442</v>
      </c>
      <c r="P22" s="24" t="s">
        <v>442</v>
      </c>
      <c r="Q22" s="24" t="s">
        <v>442</v>
      </c>
      <c r="R22" s="24" t="s">
        <v>442</v>
      </c>
      <c r="S22" s="24" t="s">
        <v>442</v>
      </c>
      <c r="T22" s="24" t="s">
        <v>442</v>
      </c>
      <c r="U22" s="27" t="s">
        <v>442</v>
      </c>
      <c r="V22" s="27" t="s">
        <v>442</v>
      </c>
      <c r="W22" s="27" t="s">
        <v>442</v>
      </c>
      <c r="X22" s="27" t="s">
        <v>442</v>
      </c>
      <c r="Y22" s="27" t="s">
        <v>442</v>
      </c>
      <c r="Z22" s="27" t="s">
        <v>442</v>
      </c>
    </row>
    <row r="23" spans="2:26" s="1" customFormat="1" ht="18" customHeight="1">
      <c r="B23" s="13" t="s">
        <v>445</v>
      </c>
      <c r="C23" s="14" t="s">
        <v>446</v>
      </c>
      <c r="D23" s="15" t="s">
        <v>447</v>
      </c>
      <c r="E23" s="21" t="s">
        <v>448</v>
      </c>
      <c r="F23" s="15" t="s">
        <v>481</v>
      </c>
      <c r="G23" s="22" t="s">
        <v>482</v>
      </c>
      <c r="H23" s="22" t="s">
        <v>483</v>
      </c>
      <c r="I23" s="25">
        <v>10</v>
      </c>
      <c r="J23" s="25">
        <v>10</v>
      </c>
      <c r="K23" s="25">
        <v>10</v>
      </c>
      <c r="L23" s="24" t="s">
        <v>442</v>
      </c>
      <c r="M23" s="24" t="s">
        <v>442</v>
      </c>
      <c r="N23" s="24" t="s">
        <v>442</v>
      </c>
      <c r="O23" s="24" t="s">
        <v>442</v>
      </c>
      <c r="P23" s="24" t="s">
        <v>442</v>
      </c>
      <c r="Q23" s="24" t="s">
        <v>442</v>
      </c>
      <c r="R23" s="24" t="s">
        <v>442</v>
      </c>
      <c r="S23" s="24" t="s">
        <v>442</v>
      </c>
      <c r="T23" s="24" t="s">
        <v>442</v>
      </c>
      <c r="U23" s="27" t="s">
        <v>442</v>
      </c>
      <c r="V23" s="27" t="s">
        <v>442</v>
      </c>
      <c r="W23" s="27" t="s">
        <v>442</v>
      </c>
      <c r="X23" s="27" t="s">
        <v>442</v>
      </c>
      <c r="Y23" s="27" t="s">
        <v>442</v>
      </c>
      <c r="Z23" s="27" t="s">
        <v>442</v>
      </c>
    </row>
    <row r="24" spans="2:26" s="1" customFormat="1" ht="18" customHeight="1">
      <c r="B24" s="13" t="s">
        <v>445</v>
      </c>
      <c r="C24" s="14" t="s">
        <v>446</v>
      </c>
      <c r="D24" s="15" t="s">
        <v>447</v>
      </c>
      <c r="E24" s="21" t="s">
        <v>448</v>
      </c>
      <c r="F24" s="15" t="s">
        <v>484</v>
      </c>
      <c r="G24" s="22" t="s">
        <v>485</v>
      </c>
      <c r="H24" s="22" t="s">
        <v>486</v>
      </c>
      <c r="I24" s="25">
        <v>5</v>
      </c>
      <c r="J24" s="25">
        <v>5</v>
      </c>
      <c r="K24" s="25">
        <v>5</v>
      </c>
      <c r="L24" s="24" t="s">
        <v>442</v>
      </c>
      <c r="M24" s="24" t="s">
        <v>442</v>
      </c>
      <c r="N24" s="24" t="s">
        <v>442</v>
      </c>
      <c r="O24" s="24" t="s">
        <v>442</v>
      </c>
      <c r="P24" s="24" t="s">
        <v>442</v>
      </c>
      <c r="Q24" s="24" t="s">
        <v>442</v>
      </c>
      <c r="R24" s="24" t="s">
        <v>442</v>
      </c>
      <c r="S24" s="24" t="s">
        <v>442</v>
      </c>
      <c r="T24" s="24" t="s">
        <v>442</v>
      </c>
      <c r="U24" s="27" t="s">
        <v>442</v>
      </c>
      <c r="V24" s="27" t="s">
        <v>442</v>
      </c>
      <c r="W24" s="27" t="s">
        <v>442</v>
      </c>
      <c r="X24" s="27" t="s">
        <v>442</v>
      </c>
      <c r="Y24" s="27" t="s">
        <v>442</v>
      </c>
      <c r="Z24" s="27" t="s">
        <v>442</v>
      </c>
    </row>
    <row r="25" spans="2:26" s="1" customFormat="1" ht="18" customHeight="1">
      <c r="B25" s="13" t="s">
        <v>445</v>
      </c>
      <c r="C25" s="14" t="s">
        <v>446</v>
      </c>
      <c r="D25" s="15" t="s">
        <v>447</v>
      </c>
      <c r="E25" s="21" t="s">
        <v>448</v>
      </c>
      <c r="F25" s="15" t="s">
        <v>481</v>
      </c>
      <c r="G25" s="22" t="s">
        <v>482</v>
      </c>
      <c r="H25" s="22" t="s">
        <v>487</v>
      </c>
      <c r="I25" s="25">
        <v>1.3</v>
      </c>
      <c r="J25" s="25">
        <v>1.3</v>
      </c>
      <c r="K25" s="25">
        <v>1.3</v>
      </c>
      <c r="L25" s="24" t="s">
        <v>442</v>
      </c>
      <c r="M25" s="24" t="s">
        <v>442</v>
      </c>
      <c r="N25" s="24" t="s">
        <v>442</v>
      </c>
      <c r="O25" s="24" t="s">
        <v>442</v>
      </c>
      <c r="P25" s="24" t="s">
        <v>442</v>
      </c>
      <c r="Q25" s="24" t="s">
        <v>442</v>
      </c>
      <c r="R25" s="24" t="s">
        <v>442</v>
      </c>
      <c r="S25" s="24" t="s">
        <v>442</v>
      </c>
      <c r="T25" s="24" t="s">
        <v>442</v>
      </c>
      <c r="U25" s="27" t="s">
        <v>442</v>
      </c>
      <c r="V25" s="27" t="s">
        <v>442</v>
      </c>
      <c r="W25" s="27" t="s">
        <v>442</v>
      </c>
      <c r="X25" s="27" t="s">
        <v>442</v>
      </c>
      <c r="Y25" s="27" t="s">
        <v>442</v>
      </c>
      <c r="Z25" s="27" t="s">
        <v>442</v>
      </c>
    </row>
    <row r="26" spans="2:26" s="1" customFormat="1" ht="18" customHeight="1">
      <c r="B26" s="13" t="s">
        <v>445</v>
      </c>
      <c r="C26" s="14" t="s">
        <v>446</v>
      </c>
      <c r="D26" s="15" t="s">
        <v>447</v>
      </c>
      <c r="E26" s="21" t="s">
        <v>448</v>
      </c>
      <c r="F26" s="15" t="s">
        <v>488</v>
      </c>
      <c r="G26" s="22" t="s">
        <v>489</v>
      </c>
      <c r="H26" s="22" t="s">
        <v>490</v>
      </c>
      <c r="I26" s="25">
        <v>8.06</v>
      </c>
      <c r="J26" s="25">
        <v>8.06</v>
      </c>
      <c r="K26" s="25">
        <v>8.06</v>
      </c>
      <c r="L26" s="24" t="s">
        <v>442</v>
      </c>
      <c r="M26" s="24" t="s">
        <v>442</v>
      </c>
      <c r="N26" s="24" t="s">
        <v>442</v>
      </c>
      <c r="O26" s="24" t="s">
        <v>442</v>
      </c>
      <c r="P26" s="24" t="s">
        <v>442</v>
      </c>
      <c r="Q26" s="24" t="s">
        <v>442</v>
      </c>
      <c r="R26" s="24" t="s">
        <v>442</v>
      </c>
      <c r="S26" s="24" t="s">
        <v>442</v>
      </c>
      <c r="T26" s="24" t="s">
        <v>442</v>
      </c>
      <c r="U26" s="27" t="s">
        <v>442</v>
      </c>
      <c r="V26" s="27" t="s">
        <v>442</v>
      </c>
      <c r="W26" s="27" t="s">
        <v>442</v>
      </c>
      <c r="X26" s="27" t="s">
        <v>442</v>
      </c>
      <c r="Y26" s="27" t="s">
        <v>442</v>
      </c>
      <c r="Z26" s="27" t="s">
        <v>442</v>
      </c>
    </row>
    <row r="27" spans="2:26" s="1" customFormat="1" ht="18" customHeight="1">
      <c r="B27" s="13" t="s">
        <v>445</v>
      </c>
      <c r="C27" s="14" t="s">
        <v>446</v>
      </c>
      <c r="D27" s="15" t="s">
        <v>447</v>
      </c>
      <c r="E27" s="21" t="s">
        <v>448</v>
      </c>
      <c r="F27" s="15" t="s">
        <v>488</v>
      </c>
      <c r="G27" s="22" t="s">
        <v>489</v>
      </c>
      <c r="H27" s="22" t="s">
        <v>491</v>
      </c>
      <c r="I27" s="25">
        <v>62.06</v>
      </c>
      <c r="J27" s="25">
        <v>62.06</v>
      </c>
      <c r="K27" s="25">
        <v>62.06</v>
      </c>
      <c r="L27" s="24" t="s">
        <v>442</v>
      </c>
      <c r="M27" s="24" t="s">
        <v>442</v>
      </c>
      <c r="N27" s="24" t="s">
        <v>442</v>
      </c>
      <c r="O27" s="24" t="s">
        <v>442</v>
      </c>
      <c r="P27" s="24" t="s">
        <v>442</v>
      </c>
      <c r="Q27" s="24" t="s">
        <v>442</v>
      </c>
      <c r="R27" s="24" t="s">
        <v>442</v>
      </c>
      <c r="S27" s="24" t="s">
        <v>442</v>
      </c>
      <c r="T27" s="24" t="s">
        <v>442</v>
      </c>
      <c r="U27" s="27" t="s">
        <v>442</v>
      </c>
      <c r="V27" s="27" t="s">
        <v>442</v>
      </c>
      <c r="W27" s="27" t="s">
        <v>442</v>
      </c>
      <c r="X27" s="27" t="s">
        <v>442</v>
      </c>
      <c r="Y27" s="27" t="s">
        <v>442</v>
      </c>
      <c r="Z27" s="27" t="s">
        <v>442</v>
      </c>
    </row>
    <row r="28" spans="2:26" s="1" customFormat="1" ht="18" customHeight="1">
      <c r="B28" s="13" t="s">
        <v>445</v>
      </c>
      <c r="C28" s="14" t="s">
        <v>446</v>
      </c>
      <c r="D28" s="15" t="s">
        <v>447</v>
      </c>
      <c r="E28" s="21" t="s">
        <v>448</v>
      </c>
      <c r="F28" s="15" t="s">
        <v>492</v>
      </c>
      <c r="G28" s="22" t="s">
        <v>450</v>
      </c>
      <c r="H28" s="22" t="s">
        <v>493</v>
      </c>
      <c r="I28" s="25">
        <v>3.96</v>
      </c>
      <c r="J28" s="25">
        <v>3.96</v>
      </c>
      <c r="K28" s="25">
        <v>3.96</v>
      </c>
      <c r="L28" s="24" t="s">
        <v>442</v>
      </c>
      <c r="M28" s="24" t="s">
        <v>442</v>
      </c>
      <c r="N28" s="24" t="s">
        <v>442</v>
      </c>
      <c r="O28" s="24" t="s">
        <v>442</v>
      </c>
      <c r="P28" s="24" t="s">
        <v>442</v>
      </c>
      <c r="Q28" s="24" t="s">
        <v>442</v>
      </c>
      <c r="R28" s="24" t="s">
        <v>442</v>
      </c>
      <c r="S28" s="24" t="s">
        <v>442</v>
      </c>
      <c r="T28" s="24" t="s">
        <v>442</v>
      </c>
      <c r="U28" s="27" t="s">
        <v>442</v>
      </c>
      <c r="V28" s="27" t="s">
        <v>442</v>
      </c>
      <c r="W28" s="27" t="s">
        <v>442</v>
      </c>
      <c r="X28" s="27" t="s">
        <v>442</v>
      </c>
      <c r="Y28" s="27" t="s">
        <v>442</v>
      </c>
      <c r="Z28" s="27" t="s">
        <v>442</v>
      </c>
    </row>
    <row r="29" spans="2:26" s="1" customFormat="1" ht="18" customHeight="1">
      <c r="B29" s="13" t="s">
        <v>445</v>
      </c>
      <c r="C29" s="14" t="s">
        <v>446</v>
      </c>
      <c r="D29" s="15" t="s">
        <v>447</v>
      </c>
      <c r="E29" s="21" t="s">
        <v>448</v>
      </c>
      <c r="F29" s="15" t="s">
        <v>494</v>
      </c>
      <c r="G29" s="22" t="s">
        <v>495</v>
      </c>
      <c r="H29" s="22" t="s">
        <v>496</v>
      </c>
      <c r="I29" s="25">
        <v>1</v>
      </c>
      <c r="J29" s="25">
        <v>1</v>
      </c>
      <c r="K29" s="25">
        <v>1</v>
      </c>
      <c r="L29" s="24" t="s">
        <v>442</v>
      </c>
      <c r="M29" s="24" t="s">
        <v>442</v>
      </c>
      <c r="N29" s="24" t="s">
        <v>442</v>
      </c>
      <c r="O29" s="24" t="s">
        <v>442</v>
      </c>
      <c r="P29" s="24" t="s">
        <v>442</v>
      </c>
      <c r="Q29" s="24" t="s">
        <v>442</v>
      </c>
      <c r="R29" s="24" t="s">
        <v>442</v>
      </c>
      <c r="S29" s="24" t="s">
        <v>442</v>
      </c>
      <c r="T29" s="24" t="s">
        <v>442</v>
      </c>
      <c r="U29" s="27" t="s">
        <v>442</v>
      </c>
      <c r="V29" s="27" t="s">
        <v>442</v>
      </c>
      <c r="W29" s="27" t="s">
        <v>442</v>
      </c>
      <c r="X29" s="27" t="s">
        <v>442</v>
      </c>
      <c r="Y29" s="27" t="s">
        <v>442</v>
      </c>
      <c r="Z29" s="27" t="s">
        <v>442</v>
      </c>
    </row>
    <row r="30" spans="2:26" s="1" customFormat="1" ht="18" customHeight="1">
      <c r="B30" s="13" t="s">
        <v>445</v>
      </c>
      <c r="C30" s="14" t="s">
        <v>446</v>
      </c>
      <c r="D30" s="15" t="s">
        <v>447</v>
      </c>
      <c r="E30" s="21" t="s">
        <v>448</v>
      </c>
      <c r="F30" s="15" t="s">
        <v>492</v>
      </c>
      <c r="G30" s="22" t="s">
        <v>450</v>
      </c>
      <c r="H30" s="22" t="s">
        <v>497</v>
      </c>
      <c r="I30" s="25">
        <v>1.5</v>
      </c>
      <c r="J30" s="25">
        <v>1.5</v>
      </c>
      <c r="K30" s="25">
        <v>1.5</v>
      </c>
      <c r="L30" s="24" t="s">
        <v>442</v>
      </c>
      <c r="M30" s="24" t="s">
        <v>442</v>
      </c>
      <c r="N30" s="24" t="s">
        <v>442</v>
      </c>
      <c r="O30" s="24" t="s">
        <v>442</v>
      </c>
      <c r="P30" s="24" t="s">
        <v>442</v>
      </c>
      <c r="Q30" s="24" t="s">
        <v>442</v>
      </c>
      <c r="R30" s="24" t="s">
        <v>442</v>
      </c>
      <c r="S30" s="24" t="s">
        <v>442</v>
      </c>
      <c r="T30" s="24" t="s">
        <v>442</v>
      </c>
      <c r="U30" s="27" t="s">
        <v>442</v>
      </c>
      <c r="V30" s="27" t="s">
        <v>442</v>
      </c>
      <c r="W30" s="27" t="s">
        <v>442</v>
      </c>
      <c r="X30" s="27" t="s">
        <v>442</v>
      </c>
      <c r="Y30" s="27" t="s">
        <v>442</v>
      </c>
      <c r="Z30" s="27" t="s">
        <v>442</v>
      </c>
    </row>
    <row r="31" spans="2:26" s="1" customFormat="1" ht="18" customHeight="1">
      <c r="B31" s="13" t="s">
        <v>445</v>
      </c>
      <c r="C31" s="14" t="s">
        <v>446</v>
      </c>
      <c r="D31" s="15" t="s">
        <v>447</v>
      </c>
      <c r="E31" s="21" t="s">
        <v>448</v>
      </c>
      <c r="F31" s="15" t="s">
        <v>498</v>
      </c>
      <c r="G31" s="22" t="s">
        <v>499</v>
      </c>
      <c r="H31" s="22" t="s">
        <v>500</v>
      </c>
      <c r="I31" s="25">
        <v>13.23</v>
      </c>
      <c r="J31" s="25">
        <v>13.23</v>
      </c>
      <c r="K31" s="25">
        <v>13.23</v>
      </c>
      <c r="L31" s="24" t="s">
        <v>442</v>
      </c>
      <c r="M31" s="24" t="s">
        <v>442</v>
      </c>
      <c r="N31" s="24" t="s">
        <v>442</v>
      </c>
      <c r="O31" s="24" t="s">
        <v>442</v>
      </c>
      <c r="P31" s="24" t="s">
        <v>442</v>
      </c>
      <c r="Q31" s="24" t="s">
        <v>442</v>
      </c>
      <c r="R31" s="24" t="s">
        <v>442</v>
      </c>
      <c r="S31" s="24" t="s">
        <v>442</v>
      </c>
      <c r="T31" s="24" t="s">
        <v>442</v>
      </c>
      <c r="U31" s="27" t="s">
        <v>442</v>
      </c>
      <c r="V31" s="27" t="s">
        <v>442</v>
      </c>
      <c r="W31" s="27" t="s">
        <v>442</v>
      </c>
      <c r="X31" s="27" t="s">
        <v>442</v>
      </c>
      <c r="Y31" s="27" t="s">
        <v>442</v>
      </c>
      <c r="Z31" s="27" t="s">
        <v>442</v>
      </c>
    </row>
    <row r="32" spans="2:26" s="1" customFormat="1" ht="18" customHeight="1">
      <c r="B32" s="13" t="s">
        <v>445</v>
      </c>
      <c r="C32" s="14" t="s">
        <v>446</v>
      </c>
      <c r="D32" s="15" t="s">
        <v>447</v>
      </c>
      <c r="E32" s="21" t="s">
        <v>448</v>
      </c>
      <c r="F32" s="15" t="s">
        <v>455</v>
      </c>
      <c r="G32" s="22" t="s">
        <v>456</v>
      </c>
      <c r="H32" s="22" t="s">
        <v>501</v>
      </c>
      <c r="I32" s="25">
        <v>90</v>
      </c>
      <c r="J32" s="25">
        <v>90</v>
      </c>
      <c r="K32" s="25">
        <v>90</v>
      </c>
      <c r="L32" s="24" t="s">
        <v>442</v>
      </c>
      <c r="M32" s="24" t="s">
        <v>442</v>
      </c>
      <c r="N32" s="24" t="s">
        <v>442</v>
      </c>
      <c r="O32" s="24" t="s">
        <v>442</v>
      </c>
      <c r="P32" s="24" t="s">
        <v>442</v>
      </c>
      <c r="Q32" s="24" t="s">
        <v>442</v>
      </c>
      <c r="R32" s="24" t="s">
        <v>442</v>
      </c>
      <c r="S32" s="24" t="s">
        <v>442</v>
      </c>
      <c r="T32" s="24" t="s">
        <v>442</v>
      </c>
      <c r="U32" s="27" t="s">
        <v>442</v>
      </c>
      <c r="V32" s="27" t="s">
        <v>442</v>
      </c>
      <c r="W32" s="27" t="s">
        <v>442</v>
      </c>
      <c r="X32" s="27" t="s">
        <v>442</v>
      </c>
      <c r="Y32" s="27" t="s">
        <v>442</v>
      </c>
      <c r="Z32" s="27" t="s">
        <v>442</v>
      </c>
    </row>
    <row r="33" spans="2:26" s="1" customFormat="1" ht="18" customHeight="1">
      <c r="B33" s="13" t="s">
        <v>445</v>
      </c>
      <c r="C33" s="14" t="s">
        <v>446</v>
      </c>
      <c r="D33" s="15" t="s">
        <v>447</v>
      </c>
      <c r="E33" s="21" t="s">
        <v>448</v>
      </c>
      <c r="F33" s="15" t="s">
        <v>502</v>
      </c>
      <c r="G33" s="22" t="s">
        <v>503</v>
      </c>
      <c r="H33" s="22" t="s">
        <v>501</v>
      </c>
      <c r="I33" s="25">
        <v>10</v>
      </c>
      <c r="J33" s="25">
        <v>10</v>
      </c>
      <c r="K33" s="25">
        <v>10</v>
      </c>
      <c r="L33" s="24" t="s">
        <v>442</v>
      </c>
      <c r="M33" s="24" t="s">
        <v>442</v>
      </c>
      <c r="N33" s="24" t="s">
        <v>442</v>
      </c>
      <c r="O33" s="24" t="s">
        <v>442</v>
      </c>
      <c r="P33" s="24" t="s">
        <v>442</v>
      </c>
      <c r="Q33" s="24" t="s">
        <v>442</v>
      </c>
      <c r="R33" s="24" t="s">
        <v>442</v>
      </c>
      <c r="S33" s="24" t="s">
        <v>442</v>
      </c>
      <c r="T33" s="24" t="s">
        <v>442</v>
      </c>
      <c r="U33" s="27" t="s">
        <v>442</v>
      </c>
      <c r="V33" s="27" t="s">
        <v>442</v>
      </c>
      <c r="W33" s="27" t="s">
        <v>442</v>
      </c>
      <c r="X33" s="27" t="s">
        <v>442</v>
      </c>
      <c r="Y33" s="27" t="s">
        <v>442</v>
      </c>
      <c r="Z33" s="27" t="s">
        <v>442</v>
      </c>
    </row>
    <row r="34" spans="2:26" s="1" customFormat="1" ht="18" customHeight="1">
      <c r="B34" s="13" t="s">
        <v>445</v>
      </c>
      <c r="C34" s="14" t="s">
        <v>446</v>
      </c>
      <c r="D34" s="15" t="s">
        <v>447</v>
      </c>
      <c r="E34" s="21" t="s">
        <v>448</v>
      </c>
      <c r="F34" s="15" t="s">
        <v>504</v>
      </c>
      <c r="G34" s="22" t="s">
        <v>505</v>
      </c>
      <c r="H34" s="22" t="s">
        <v>506</v>
      </c>
      <c r="I34" s="25">
        <v>3</v>
      </c>
      <c r="J34" s="25">
        <v>3</v>
      </c>
      <c r="K34" s="25">
        <v>3</v>
      </c>
      <c r="L34" s="24" t="s">
        <v>442</v>
      </c>
      <c r="M34" s="24" t="s">
        <v>442</v>
      </c>
      <c r="N34" s="24" t="s">
        <v>442</v>
      </c>
      <c r="O34" s="24" t="s">
        <v>442</v>
      </c>
      <c r="P34" s="24" t="s">
        <v>442</v>
      </c>
      <c r="Q34" s="24" t="s">
        <v>442</v>
      </c>
      <c r="R34" s="24" t="s">
        <v>442</v>
      </c>
      <c r="S34" s="24" t="s">
        <v>442</v>
      </c>
      <c r="T34" s="24" t="s">
        <v>442</v>
      </c>
      <c r="U34" s="27" t="s">
        <v>442</v>
      </c>
      <c r="V34" s="27" t="s">
        <v>442</v>
      </c>
      <c r="W34" s="27" t="s">
        <v>442</v>
      </c>
      <c r="X34" s="27" t="s">
        <v>442</v>
      </c>
      <c r="Y34" s="27" t="s">
        <v>442</v>
      </c>
      <c r="Z34" s="27" t="s">
        <v>442</v>
      </c>
    </row>
    <row r="35" spans="2:26" s="1" customFormat="1" ht="18" customHeight="1">
      <c r="B35" s="13" t="s">
        <v>445</v>
      </c>
      <c r="C35" s="14" t="s">
        <v>446</v>
      </c>
      <c r="D35" s="15" t="s">
        <v>447</v>
      </c>
      <c r="E35" s="21" t="s">
        <v>448</v>
      </c>
      <c r="F35" s="15" t="s">
        <v>507</v>
      </c>
      <c r="G35" s="22" t="s">
        <v>508</v>
      </c>
      <c r="H35" s="22" t="s">
        <v>509</v>
      </c>
      <c r="I35" s="25">
        <v>22</v>
      </c>
      <c r="J35" s="25">
        <v>22</v>
      </c>
      <c r="K35" s="25">
        <v>22</v>
      </c>
      <c r="L35" s="24" t="s">
        <v>442</v>
      </c>
      <c r="M35" s="24" t="s">
        <v>442</v>
      </c>
      <c r="N35" s="24" t="s">
        <v>442</v>
      </c>
      <c r="O35" s="24" t="s">
        <v>442</v>
      </c>
      <c r="P35" s="24" t="s">
        <v>442</v>
      </c>
      <c r="Q35" s="24" t="s">
        <v>442</v>
      </c>
      <c r="R35" s="24" t="s">
        <v>442</v>
      </c>
      <c r="S35" s="24" t="s">
        <v>442</v>
      </c>
      <c r="T35" s="24" t="s">
        <v>442</v>
      </c>
      <c r="U35" s="27" t="s">
        <v>442</v>
      </c>
      <c r="V35" s="27" t="s">
        <v>442</v>
      </c>
      <c r="W35" s="27" t="s">
        <v>442</v>
      </c>
      <c r="X35" s="27" t="s">
        <v>442</v>
      </c>
      <c r="Y35" s="27" t="s">
        <v>442</v>
      </c>
      <c r="Z35" s="27" t="s">
        <v>442</v>
      </c>
    </row>
    <row r="36" spans="2:26" s="1" customFormat="1" ht="18" customHeight="1">
      <c r="B36" s="13" t="s">
        <v>445</v>
      </c>
      <c r="C36" s="14" t="s">
        <v>446</v>
      </c>
      <c r="D36" s="15" t="s">
        <v>447</v>
      </c>
      <c r="E36" s="21" t="s">
        <v>448</v>
      </c>
      <c r="F36" s="15" t="s">
        <v>510</v>
      </c>
      <c r="G36" s="22" t="s">
        <v>511</v>
      </c>
      <c r="H36" s="22" t="s">
        <v>512</v>
      </c>
      <c r="I36" s="25">
        <v>20</v>
      </c>
      <c r="J36" s="25">
        <v>20</v>
      </c>
      <c r="K36" s="25">
        <v>20</v>
      </c>
      <c r="L36" s="24" t="s">
        <v>442</v>
      </c>
      <c r="M36" s="24" t="s">
        <v>442</v>
      </c>
      <c r="N36" s="24" t="s">
        <v>442</v>
      </c>
      <c r="O36" s="24" t="s">
        <v>442</v>
      </c>
      <c r="P36" s="24" t="s">
        <v>442</v>
      </c>
      <c r="Q36" s="24" t="s">
        <v>442</v>
      </c>
      <c r="R36" s="24" t="s">
        <v>442</v>
      </c>
      <c r="S36" s="24" t="s">
        <v>442</v>
      </c>
      <c r="T36" s="24" t="s">
        <v>442</v>
      </c>
      <c r="U36" s="27" t="s">
        <v>442</v>
      </c>
      <c r="V36" s="27" t="s">
        <v>442</v>
      </c>
      <c r="W36" s="27" t="s">
        <v>442</v>
      </c>
      <c r="X36" s="27" t="s">
        <v>442</v>
      </c>
      <c r="Y36" s="27" t="s">
        <v>442</v>
      </c>
      <c r="Z36" s="27" t="s">
        <v>442</v>
      </c>
    </row>
    <row r="37" spans="2:26" s="1" customFormat="1" ht="18" customHeight="1">
      <c r="B37" s="13" t="s">
        <v>445</v>
      </c>
      <c r="C37" s="14" t="s">
        <v>446</v>
      </c>
      <c r="D37" s="15" t="s">
        <v>447</v>
      </c>
      <c r="E37" s="21" t="s">
        <v>448</v>
      </c>
      <c r="F37" s="15" t="s">
        <v>488</v>
      </c>
      <c r="G37" s="22" t="s">
        <v>489</v>
      </c>
      <c r="H37" s="22" t="s">
        <v>512</v>
      </c>
      <c r="I37" s="25">
        <v>20</v>
      </c>
      <c r="J37" s="25">
        <v>20</v>
      </c>
      <c r="K37" s="25">
        <v>20</v>
      </c>
      <c r="L37" s="24" t="s">
        <v>442</v>
      </c>
      <c r="M37" s="24" t="s">
        <v>442</v>
      </c>
      <c r="N37" s="24" t="s">
        <v>442</v>
      </c>
      <c r="O37" s="24" t="s">
        <v>442</v>
      </c>
      <c r="P37" s="24" t="s">
        <v>442</v>
      </c>
      <c r="Q37" s="24" t="s">
        <v>442</v>
      </c>
      <c r="R37" s="24" t="s">
        <v>442</v>
      </c>
      <c r="S37" s="24" t="s">
        <v>442</v>
      </c>
      <c r="T37" s="24" t="s">
        <v>442</v>
      </c>
      <c r="U37" s="27" t="s">
        <v>442</v>
      </c>
      <c r="V37" s="27" t="s">
        <v>442</v>
      </c>
      <c r="W37" s="27" t="s">
        <v>442</v>
      </c>
      <c r="X37" s="27" t="s">
        <v>442</v>
      </c>
      <c r="Y37" s="27" t="s">
        <v>442</v>
      </c>
      <c r="Z37" s="27" t="s">
        <v>442</v>
      </c>
    </row>
    <row r="38" spans="2:26" s="1" customFormat="1" ht="18" customHeight="1">
      <c r="B38" s="13" t="s">
        <v>445</v>
      </c>
      <c r="C38" s="14" t="s">
        <v>446</v>
      </c>
      <c r="D38" s="15" t="s">
        <v>447</v>
      </c>
      <c r="E38" s="21" t="s">
        <v>448</v>
      </c>
      <c r="F38" s="15" t="s">
        <v>513</v>
      </c>
      <c r="G38" s="22" t="s">
        <v>514</v>
      </c>
      <c r="H38" s="22" t="s">
        <v>515</v>
      </c>
      <c r="I38" s="25">
        <v>5</v>
      </c>
      <c r="J38" s="25">
        <v>5</v>
      </c>
      <c r="K38" s="25">
        <v>5</v>
      </c>
      <c r="L38" s="24" t="s">
        <v>442</v>
      </c>
      <c r="M38" s="24" t="s">
        <v>442</v>
      </c>
      <c r="N38" s="24" t="s">
        <v>442</v>
      </c>
      <c r="O38" s="24" t="s">
        <v>442</v>
      </c>
      <c r="P38" s="24" t="s">
        <v>442</v>
      </c>
      <c r="Q38" s="24" t="s">
        <v>442</v>
      </c>
      <c r="R38" s="24" t="s">
        <v>442</v>
      </c>
      <c r="S38" s="24" t="s">
        <v>442</v>
      </c>
      <c r="T38" s="24" t="s">
        <v>442</v>
      </c>
      <c r="U38" s="27" t="s">
        <v>442</v>
      </c>
      <c r="V38" s="27" t="s">
        <v>442</v>
      </c>
      <c r="W38" s="27" t="s">
        <v>442</v>
      </c>
      <c r="X38" s="27" t="s">
        <v>442</v>
      </c>
      <c r="Y38" s="27" t="s">
        <v>442</v>
      </c>
      <c r="Z38" s="27" t="s">
        <v>442</v>
      </c>
    </row>
    <row r="39" spans="2:26" s="1" customFormat="1" ht="18" customHeight="1">
      <c r="B39" s="13" t="s">
        <v>445</v>
      </c>
      <c r="C39" s="14" t="s">
        <v>446</v>
      </c>
      <c r="D39" s="15" t="s">
        <v>447</v>
      </c>
      <c r="E39" s="21" t="s">
        <v>448</v>
      </c>
      <c r="F39" s="15" t="s">
        <v>498</v>
      </c>
      <c r="G39" s="22" t="s">
        <v>499</v>
      </c>
      <c r="H39" s="22" t="s">
        <v>516</v>
      </c>
      <c r="I39" s="25">
        <v>1.65</v>
      </c>
      <c r="J39" s="25">
        <v>1.65</v>
      </c>
      <c r="K39" s="25">
        <v>1.65</v>
      </c>
      <c r="L39" s="24" t="s">
        <v>442</v>
      </c>
      <c r="M39" s="24" t="s">
        <v>442</v>
      </c>
      <c r="N39" s="24" t="s">
        <v>442</v>
      </c>
      <c r="O39" s="24" t="s">
        <v>442</v>
      </c>
      <c r="P39" s="24" t="s">
        <v>442</v>
      </c>
      <c r="Q39" s="24" t="s">
        <v>442</v>
      </c>
      <c r="R39" s="24" t="s">
        <v>442</v>
      </c>
      <c r="S39" s="24" t="s">
        <v>442</v>
      </c>
      <c r="T39" s="24" t="s">
        <v>442</v>
      </c>
      <c r="U39" s="27" t="s">
        <v>442</v>
      </c>
      <c r="V39" s="27" t="s">
        <v>442</v>
      </c>
      <c r="W39" s="27" t="s">
        <v>442</v>
      </c>
      <c r="X39" s="27" t="s">
        <v>442</v>
      </c>
      <c r="Y39" s="27" t="s">
        <v>442</v>
      </c>
      <c r="Z39" s="27" t="s">
        <v>442</v>
      </c>
    </row>
    <row r="40" spans="2:26" s="1" customFormat="1" ht="18" customHeight="1">
      <c r="B40" s="13" t="s">
        <v>445</v>
      </c>
      <c r="C40" s="14" t="s">
        <v>446</v>
      </c>
      <c r="D40" s="15" t="s">
        <v>447</v>
      </c>
      <c r="E40" s="21" t="s">
        <v>448</v>
      </c>
      <c r="F40" s="15" t="s">
        <v>498</v>
      </c>
      <c r="G40" s="22" t="s">
        <v>499</v>
      </c>
      <c r="H40" s="22" t="s">
        <v>517</v>
      </c>
      <c r="I40" s="25">
        <v>0.6</v>
      </c>
      <c r="J40" s="25">
        <v>0.6</v>
      </c>
      <c r="K40" s="25">
        <v>0.6</v>
      </c>
      <c r="L40" s="24" t="s">
        <v>442</v>
      </c>
      <c r="M40" s="24" t="s">
        <v>442</v>
      </c>
      <c r="N40" s="24" t="s">
        <v>442</v>
      </c>
      <c r="O40" s="24" t="s">
        <v>442</v>
      </c>
      <c r="P40" s="24" t="s">
        <v>442</v>
      </c>
      <c r="Q40" s="24" t="s">
        <v>442</v>
      </c>
      <c r="R40" s="24" t="s">
        <v>442</v>
      </c>
      <c r="S40" s="24" t="s">
        <v>442</v>
      </c>
      <c r="T40" s="24" t="s">
        <v>442</v>
      </c>
      <c r="U40" s="27" t="s">
        <v>442</v>
      </c>
      <c r="V40" s="27" t="s">
        <v>442</v>
      </c>
      <c r="W40" s="27" t="s">
        <v>442</v>
      </c>
      <c r="X40" s="27" t="s">
        <v>442</v>
      </c>
      <c r="Y40" s="27" t="s">
        <v>442</v>
      </c>
      <c r="Z40" s="27" t="s">
        <v>442</v>
      </c>
    </row>
    <row r="41" spans="2:26" s="1" customFormat="1" ht="18" customHeight="1">
      <c r="B41" s="13" t="s">
        <v>445</v>
      </c>
      <c r="C41" s="14" t="s">
        <v>446</v>
      </c>
      <c r="D41" s="15" t="s">
        <v>447</v>
      </c>
      <c r="E41" s="21" t="s">
        <v>448</v>
      </c>
      <c r="F41" s="15" t="s">
        <v>518</v>
      </c>
      <c r="G41" s="22" t="s">
        <v>519</v>
      </c>
      <c r="H41" s="22" t="s">
        <v>520</v>
      </c>
      <c r="I41" s="25">
        <v>50</v>
      </c>
      <c r="J41" s="25">
        <v>50</v>
      </c>
      <c r="K41" s="25">
        <v>50</v>
      </c>
      <c r="L41" s="24" t="s">
        <v>442</v>
      </c>
      <c r="M41" s="24" t="s">
        <v>442</v>
      </c>
      <c r="N41" s="24" t="s">
        <v>442</v>
      </c>
      <c r="O41" s="24" t="s">
        <v>442</v>
      </c>
      <c r="P41" s="24" t="s">
        <v>442</v>
      </c>
      <c r="Q41" s="24" t="s">
        <v>442</v>
      </c>
      <c r="R41" s="24" t="s">
        <v>442</v>
      </c>
      <c r="S41" s="24" t="s">
        <v>442</v>
      </c>
      <c r="T41" s="24" t="s">
        <v>442</v>
      </c>
      <c r="U41" s="27" t="s">
        <v>442</v>
      </c>
      <c r="V41" s="27" t="s">
        <v>442</v>
      </c>
      <c r="W41" s="27" t="s">
        <v>442</v>
      </c>
      <c r="X41" s="27" t="s">
        <v>442</v>
      </c>
      <c r="Y41" s="27" t="s">
        <v>442</v>
      </c>
      <c r="Z41" s="27" t="s">
        <v>442</v>
      </c>
    </row>
    <row r="42" spans="2:26" s="1" customFormat="1" ht="18" customHeight="1">
      <c r="B42" s="13" t="s">
        <v>445</v>
      </c>
      <c r="C42" s="14" t="s">
        <v>446</v>
      </c>
      <c r="D42" s="15" t="s">
        <v>447</v>
      </c>
      <c r="E42" s="21" t="s">
        <v>448</v>
      </c>
      <c r="F42" s="15" t="s">
        <v>521</v>
      </c>
      <c r="G42" s="22" t="s">
        <v>522</v>
      </c>
      <c r="H42" s="22" t="s">
        <v>523</v>
      </c>
      <c r="I42" s="25">
        <v>100.06</v>
      </c>
      <c r="J42" s="25">
        <v>100.06</v>
      </c>
      <c r="K42" s="25">
        <v>100.06</v>
      </c>
      <c r="L42" s="24" t="s">
        <v>442</v>
      </c>
      <c r="M42" s="24" t="s">
        <v>442</v>
      </c>
      <c r="N42" s="24" t="s">
        <v>442</v>
      </c>
      <c r="O42" s="24" t="s">
        <v>442</v>
      </c>
      <c r="P42" s="24" t="s">
        <v>442</v>
      </c>
      <c r="Q42" s="24" t="s">
        <v>442</v>
      </c>
      <c r="R42" s="24" t="s">
        <v>442</v>
      </c>
      <c r="S42" s="24" t="s">
        <v>442</v>
      </c>
      <c r="T42" s="24" t="s">
        <v>442</v>
      </c>
      <c r="U42" s="27" t="s">
        <v>442</v>
      </c>
      <c r="V42" s="27" t="s">
        <v>442</v>
      </c>
      <c r="W42" s="27" t="s">
        <v>442</v>
      </c>
      <c r="X42" s="27" t="s">
        <v>442</v>
      </c>
      <c r="Y42" s="27" t="s">
        <v>442</v>
      </c>
      <c r="Z42" s="27" t="s">
        <v>442</v>
      </c>
    </row>
    <row r="43" spans="2:26" s="1" customFormat="1" ht="18" customHeight="1">
      <c r="B43" s="13" t="s">
        <v>445</v>
      </c>
      <c r="C43" s="14" t="s">
        <v>446</v>
      </c>
      <c r="D43" s="15" t="s">
        <v>447</v>
      </c>
      <c r="E43" s="21" t="s">
        <v>448</v>
      </c>
      <c r="F43" s="15" t="s">
        <v>524</v>
      </c>
      <c r="G43" s="22" t="s">
        <v>525</v>
      </c>
      <c r="H43" s="22" t="s">
        <v>526</v>
      </c>
      <c r="I43" s="25">
        <v>8</v>
      </c>
      <c r="J43" s="25">
        <v>8</v>
      </c>
      <c r="K43" s="25">
        <v>8</v>
      </c>
      <c r="L43" s="24" t="s">
        <v>442</v>
      </c>
      <c r="M43" s="24" t="s">
        <v>442</v>
      </c>
      <c r="N43" s="24" t="s">
        <v>442</v>
      </c>
      <c r="O43" s="24" t="s">
        <v>442</v>
      </c>
      <c r="P43" s="24" t="s">
        <v>442</v>
      </c>
      <c r="Q43" s="24" t="s">
        <v>442</v>
      </c>
      <c r="R43" s="24" t="s">
        <v>442</v>
      </c>
      <c r="S43" s="24" t="s">
        <v>442</v>
      </c>
      <c r="T43" s="24" t="s">
        <v>442</v>
      </c>
      <c r="U43" s="27" t="s">
        <v>442</v>
      </c>
      <c r="V43" s="27" t="s">
        <v>442</v>
      </c>
      <c r="W43" s="27" t="s">
        <v>442</v>
      </c>
      <c r="X43" s="27" t="s">
        <v>442</v>
      </c>
      <c r="Y43" s="27" t="s">
        <v>442</v>
      </c>
      <c r="Z43" s="27" t="s">
        <v>442</v>
      </c>
    </row>
    <row r="44" spans="2:26" s="1" customFormat="1" ht="18" customHeight="1">
      <c r="B44" s="13" t="s">
        <v>445</v>
      </c>
      <c r="C44" s="14" t="s">
        <v>446</v>
      </c>
      <c r="D44" s="15" t="s">
        <v>447</v>
      </c>
      <c r="E44" s="21" t="s">
        <v>448</v>
      </c>
      <c r="F44" s="15" t="s">
        <v>524</v>
      </c>
      <c r="G44" s="22" t="s">
        <v>525</v>
      </c>
      <c r="H44" s="22" t="s">
        <v>527</v>
      </c>
      <c r="I44" s="25">
        <v>32</v>
      </c>
      <c r="J44" s="25">
        <v>32</v>
      </c>
      <c r="K44" s="25">
        <v>32</v>
      </c>
      <c r="L44" s="24" t="s">
        <v>442</v>
      </c>
      <c r="M44" s="24" t="s">
        <v>442</v>
      </c>
      <c r="N44" s="24" t="s">
        <v>442</v>
      </c>
      <c r="O44" s="24" t="s">
        <v>442</v>
      </c>
      <c r="P44" s="24" t="s">
        <v>442</v>
      </c>
      <c r="Q44" s="24" t="s">
        <v>442</v>
      </c>
      <c r="R44" s="24" t="s">
        <v>442</v>
      </c>
      <c r="S44" s="24" t="s">
        <v>442</v>
      </c>
      <c r="T44" s="24" t="s">
        <v>442</v>
      </c>
      <c r="U44" s="27" t="s">
        <v>442</v>
      </c>
      <c r="V44" s="27" t="s">
        <v>442</v>
      </c>
      <c r="W44" s="27" t="s">
        <v>442</v>
      </c>
      <c r="X44" s="27" t="s">
        <v>442</v>
      </c>
      <c r="Y44" s="27" t="s">
        <v>442</v>
      </c>
      <c r="Z44" s="27" t="s">
        <v>442</v>
      </c>
    </row>
    <row r="45" spans="2:26" s="1" customFormat="1" ht="18" customHeight="1">
      <c r="B45" s="13" t="s">
        <v>445</v>
      </c>
      <c r="C45" s="14" t="s">
        <v>446</v>
      </c>
      <c r="D45" s="15" t="s">
        <v>447</v>
      </c>
      <c r="E45" s="21" t="s">
        <v>448</v>
      </c>
      <c r="F45" s="15" t="s">
        <v>528</v>
      </c>
      <c r="G45" s="22" t="s">
        <v>529</v>
      </c>
      <c r="H45" s="22" t="s">
        <v>530</v>
      </c>
      <c r="I45" s="25">
        <v>7.66</v>
      </c>
      <c r="J45" s="25">
        <v>7.66</v>
      </c>
      <c r="K45" s="25">
        <v>7.66</v>
      </c>
      <c r="L45" s="24" t="s">
        <v>442</v>
      </c>
      <c r="M45" s="24" t="s">
        <v>442</v>
      </c>
      <c r="N45" s="24" t="s">
        <v>442</v>
      </c>
      <c r="O45" s="24" t="s">
        <v>442</v>
      </c>
      <c r="P45" s="24" t="s">
        <v>442</v>
      </c>
      <c r="Q45" s="24" t="s">
        <v>442</v>
      </c>
      <c r="R45" s="24" t="s">
        <v>442</v>
      </c>
      <c r="S45" s="24" t="s">
        <v>442</v>
      </c>
      <c r="T45" s="24" t="s">
        <v>442</v>
      </c>
      <c r="U45" s="27" t="s">
        <v>442</v>
      </c>
      <c r="V45" s="27" t="s">
        <v>442</v>
      </c>
      <c r="W45" s="27" t="s">
        <v>442</v>
      </c>
      <c r="X45" s="27" t="s">
        <v>442</v>
      </c>
      <c r="Y45" s="27" t="s">
        <v>442</v>
      </c>
      <c r="Z45" s="27" t="s">
        <v>442</v>
      </c>
    </row>
    <row r="46" spans="2:26" s="1" customFormat="1" ht="18" customHeight="1">
      <c r="B46" s="13" t="s">
        <v>445</v>
      </c>
      <c r="C46" s="14" t="s">
        <v>446</v>
      </c>
      <c r="D46" s="15" t="s">
        <v>447</v>
      </c>
      <c r="E46" s="21" t="s">
        <v>448</v>
      </c>
      <c r="F46" s="15" t="s">
        <v>531</v>
      </c>
      <c r="G46" s="22" t="s">
        <v>532</v>
      </c>
      <c r="H46" s="22" t="s">
        <v>533</v>
      </c>
      <c r="I46" s="25">
        <v>11.6</v>
      </c>
      <c r="J46" s="25">
        <v>11.6</v>
      </c>
      <c r="K46" s="25">
        <v>11.6</v>
      </c>
      <c r="L46" s="24" t="s">
        <v>442</v>
      </c>
      <c r="M46" s="24" t="s">
        <v>442</v>
      </c>
      <c r="N46" s="24" t="s">
        <v>442</v>
      </c>
      <c r="O46" s="24" t="s">
        <v>442</v>
      </c>
      <c r="P46" s="24" t="s">
        <v>442</v>
      </c>
      <c r="Q46" s="24" t="s">
        <v>442</v>
      </c>
      <c r="R46" s="24" t="s">
        <v>442</v>
      </c>
      <c r="S46" s="24" t="s">
        <v>442</v>
      </c>
      <c r="T46" s="24" t="s">
        <v>442</v>
      </c>
      <c r="U46" s="27" t="s">
        <v>442</v>
      </c>
      <c r="V46" s="27" t="s">
        <v>442</v>
      </c>
      <c r="W46" s="27" t="s">
        <v>442</v>
      </c>
      <c r="X46" s="27" t="s">
        <v>442</v>
      </c>
      <c r="Y46" s="27" t="s">
        <v>442</v>
      </c>
      <c r="Z46" s="27" t="s">
        <v>442</v>
      </c>
    </row>
    <row r="47" spans="2:26" s="1" customFormat="1" ht="18" customHeight="1">
      <c r="B47" s="13" t="s">
        <v>445</v>
      </c>
      <c r="C47" s="14" t="s">
        <v>446</v>
      </c>
      <c r="D47" s="15" t="s">
        <v>447</v>
      </c>
      <c r="E47" s="21" t="s">
        <v>448</v>
      </c>
      <c r="F47" s="15" t="s">
        <v>531</v>
      </c>
      <c r="G47" s="22" t="s">
        <v>532</v>
      </c>
      <c r="H47" s="22" t="s">
        <v>534</v>
      </c>
      <c r="I47" s="25">
        <v>61</v>
      </c>
      <c r="J47" s="25">
        <v>61</v>
      </c>
      <c r="K47" s="25">
        <v>61</v>
      </c>
      <c r="L47" s="24" t="s">
        <v>442</v>
      </c>
      <c r="M47" s="24" t="s">
        <v>442</v>
      </c>
      <c r="N47" s="24" t="s">
        <v>442</v>
      </c>
      <c r="O47" s="24" t="s">
        <v>442</v>
      </c>
      <c r="P47" s="24" t="s">
        <v>442</v>
      </c>
      <c r="Q47" s="24" t="s">
        <v>442</v>
      </c>
      <c r="R47" s="24" t="s">
        <v>442</v>
      </c>
      <c r="S47" s="24" t="s">
        <v>442</v>
      </c>
      <c r="T47" s="24" t="s">
        <v>442</v>
      </c>
      <c r="U47" s="27" t="s">
        <v>442</v>
      </c>
      <c r="V47" s="27" t="s">
        <v>442</v>
      </c>
      <c r="W47" s="27" t="s">
        <v>442</v>
      </c>
      <c r="X47" s="27" t="s">
        <v>442</v>
      </c>
      <c r="Y47" s="27" t="s">
        <v>442</v>
      </c>
      <c r="Z47" s="27" t="s">
        <v>442</v>
      </c>
    </row>
    <row r="48" spans="2:26" s="1" customFormat="1" ht="18" customHeight="1">
      <c r="B48" s="13" t="s">
        <v>445</v>
      </c>
      <c r="C48" s="14" t="s">
        <v>446</v>
      </c>
      <c r="D48" s="15" t="s">
        <v>447</v>
      </c>
      <c r="E48" s="21" t="s">
        <v>448</v>
      </c>
      <c r="F48" s="15" t="s">
        <v>535</v>
      </c>
      <c r="G48" s="22" t="s">
        <v>536</v>
      </c>
      <c r="H48" s="22" t="s">
        <v>537</v>
      </c>
      <c r="I48" s="25">
        <v>8</v>
      </c>
      <c r="J48" s="25">
        <v>8</v>
      </c>
      <c r="K48" s="25">
        <v>8</v>
      </c>
      <c r="L48" s="24" t="s">
        <v>442</v>
      </c>
      <c r="M48" s="24" t="s">
        <v>442</v>
      </c>
      <c r="N48" s="24" t="s">
        <v>442</v>
      </c>
      <c r="O48" s="24" t="s">
        <v>442</v>
      </c>
      <c r="P48" s="24" t="s">
        <v>442</v>
      </c>
      <c r="Q48" s="24" t="s">
        <v>442</v>
      </c>
      <c r="R48" s="24" t="s">
        <v>442</v>
      </c>
      <c r="S48" s="24" t="s">
        <v>442</v>
      </c>
      <c r="T48" s="24" t="s">
        <v>442</v>
      </c>
      <c r="U48" s="27" t="s">
        <v>442</v>
      </c>
      <c r="V48" s="27" t="s">
        <v>442</v>
      </c>
      <c r="W48" s="27" t="s">
        <v>442</v>
      </c>
      <c r="X48" s="27" t="s">
        <v>442</v>
      </c>
      <c r="Y48" s="27" t="s">
        <v>442</v>
      </c>
      <c r="Z48" s="27" t="s">
        <v>442</v>
      </c>
    </row>
    <row r="49" spans="2:26" s="1" customFormat="1" ht="18" customHeight="1">
      <c r="B49" s="13" t="s">
        <v>445</v>
      </c>
      <c r="C49" s="14" t="s">
        <v>446</v>
      </c>
      <c r="D49" s="15" t="s">
        <v>447</v>
      </c>
      <c r="E49" s="21" t="s">
        <v>448</v>
      </c>
      <c r="F49" s="15" t="s">
        <v>524</v>
      </c>
      <c r="G49" s="22" t="s">
        <v>525</v>
      </c>
      <c r="H49" s="22" t="s">
        <v>538</v>
      </c>
      <c r="I49" s="25">
        <v>4.7</v>
      </c>
      <c r="J49" s="25">
        <v>4.7</v>
      </c>
      <c r="K49" s="25">
        <v>4.7</v>
      </c>
      <c r="L49" s="24" t="s">
        <v>442</v>
      </c>
      <c r="M49" s="24" t="s">
        <v>442</v>
      </c>
      <c r="N49" s="24" t="s">
        <v>442</v>
      </c>
      <c r="O49" s="24" t="s">
        <v>442</v>
      </c>
      <c r="P49" s="24" t="s">
        <v>442</v>
      </c>
      <c r="Q49" s="24" t="s">
        <v>442</v>
      </c>
      <c r="R49" s="24" t="s">
        <v>442</v>
      </c>
      <c r="S49" s="24" t="s">
        <v>442</v>
      </c>
      <c r="T49" s="24" t="s">
        <v>442</v>
      </c>
      <c r="U49" s="27" t="s">
        <v>442</v>
      </c>
      <c r="V49" s="27" t="s">
        <v>442</v>
      </c>
      <c r="W49" s="27" t="s">
        <v>442</v>
      </c>
      <c r="X49" s="27" t="s">
        <v>442</v>
      </c>
      <c r="Y49" s="27" t="s">
        <v>442</v>
      </c>
      <c r="Z49" s="27" t="s">
        <v>442</v>
      </c>
    </row>
    <row r="50" spans="2:26" s="1" customFormat="1" ht="18" customHeight="1">
      <c r="B50" s="13" t="s">
        <v>445</v>
      </c>
      <c r="C50" s="14" t="s">
        <v>446</v>
      </c>
      <c r="D50" s="15" t="s">
        <v>447</v>
      </c>
      <c r="E50" s="21" t="s">
        <v>448</v>
      </c>
      <c r="F50" s="15" t="s">
        <v>539</v>
      </c>
      <c r="G50" s="22" t="s">
        <v>540</v>
      </c>
      <c r="H50" s="22" t="s">
        <v>541</v>
      </c>
      <c r="I50" s="25">
        <v>83.86</v>
      </c>
      <c r="J50" s="25">
        <v>83.86</v>
      </c>
      <c r="K50" s="25">
        <v>83.86</v>
      </c>
      <c r="L50" s="24" t="s">
        <v>442</v>
      </c>
      <c r="M50" s="24" t="s">
        <v>442</v>
      </c>
      <c r="N50" s="24" t="s">
        <v>442</v>
      </c>
      <c r="O50" s="24" t="s">
        <v>442</v>
      </c>
      <c r="P50" s="24" t="s">
        <v>442</v>
      </c>
      <c r="Q50" s="24" t="s">
        <v>442</v>
      </c>
      <c r="R50" s="24" t="s">
        <v>442</v>
      </c>
      <c r="S50" s="24" t="s">
        <v>442</v>
      </c>
      <c r="T50" s="24" t="s">
        <v>442</v>
      </c>
      <c r="U50" s="27" t="s">
        <v>442</v>
      </c>
      <c r="V50" s="27" t="s">
        <v>442</v>
      </c>
      <c r="W50" s="27" t="s">
        <v>442</v>
      </c>
      <c r="X50" s="27" t="s">
        <v>442</v>
      </c>
      <c r="Y50" s="27" t="s">
        <v>442</v>
      </c>
      <c r="Z50" s="27" t="s">
        <v>442</v>
      </c>
    </row>
    <row r="51" spans="2:26" s="1" customFormat="1" ht="18" customHeight="1">
      <c r="B51" s="13" t="s">
        <v>445</v>
      </c>
      <c r="C51" s="14" t="s">
        <v>446</v>
      </c>
      <c r="D51" s="15" t="s">
        <v>447</v>
      </c>
      <c r="E51" s="21" t="s">
        <v>448</v>
      </c>
      <c r="F51" s="15" t="s">
        <v>542</v>
      </c>
      <c r="G51" s="22" t="s">
        <v>543</v>
      </c>
      <c r="H51" s="22" t="s">
        <v>544</v>
      </c>
      <c r="I51" s="25">
        <v>6.69</v>
      </c>
      <c r="J51" s="25">
        <v>6.69</v>
      </c>
      <c r="K51" s="25">
        <v>6.69</v>
      </c>
      <c r="L51" s="24" t="s">
        <v>442</v>
      </c>
      <c r="M51" s="24" t="s">
        <v>442</v>
      </c>
      <c r="N51" s="24" t="s">
        <v>442</v>
      </c>
      <c r="O51" s="24" t="s">
        <v>442</v>
      </c>
      <c r="P51" s="24" t="s">
        <v>442</v>
      </c>
      <c r="Q51" s="24" t="s">
        <v>442</v>
      </c>
      <c r="R51" s="24" t="s">
        <v>442</v>
      </c>
      <c r="S51" s="24" t="s">
        <v>442</v>
      </c>
      <c r="T51" s="24" t="s">
        <v>442</v>
      </c>
      <c r="U51" s="27" t="s">
        <v>442</v>
      </c>
      <c r="V51" s="27" t="s">
        <v>442</v>
      </c>
      <c r="W51" s="27" t="s">
        <v>442</v>
      </c>
      <c r="X51" s="27" t="s">
        <v>442</v>
      </c>
      <c r="Y51" s="27" t="s">
        <v>442</v>
      </c>
      <c r="Z51" s="27" t="s">
        <v>442</v>
      </c>
    </row>
    <row r="52" spans="2:26" s="1" customFormat="1" ht="18" customHeight="1">
      <c r="B52" s="13" t="s">
        <v>445</v>
      </c>
      <c r="C52" s="14" t="s">
        <v>446</v>
      </c>
      <c r="D52" s="15" t="s">
        <v>447</v>
      </c>
      <c r="E52" s="21" t="s">
        <v>448</v>
      </c>
      <c r="F52" s="15" t="s">
        <v>449</v>
      </c>
      <c r="G52" s="22" t="s">
        <v>450</v>
      </c>
      <c r="H52" s="22" t="s">
        <v>545</v>
      </c>
      <c r="I52" s="25">
        <v>20</v>
      </c>
      <c r="J52" s="25">
        <v>20</v>
      </c>
      <c r="K52" s="25">
        <v>20</v>
      </c>
      <c r="L52" s="24" t="s">
        <v>442</v>
      </c>
      <c r="M52" s="24" t="s">
        <v>442</v>
      </c>
      <c r="N52" s="24" t="s">
        <v>442</v>
      </c>
      <c r="O52" s="24" t="s">
        <v>442</v>
      </c>
      <c r="P52" s="24" t="s">
        <v>442</v>
      </c>
      <c r="Q52" s="24" t="s">
        <v>442</v>
      </c>
      <c r="R52" s="24" t="s">
        <v>442</v>
      </c>
      <c r="S52" s="24" t="s">
        <v>442</v>
      </c>
      <c r="T52" s="24" t="s">
        <v>442</v>
      </c>
      <c r="U52" s="27" t="s">
        <v>442</v>
      </c>
      <c r="V52" s="27" t="s">
        <v>442</v>
      </c>
      <c r="W52" s="27" t="s">
        <v>442</v>
      </c>
      <c r="X52" s="27" t="s">
        <v>442</v>
      </c>
      <c r="Y52" s="27" t="s">
        <v>442</v>
      </c>
      <c r="Z52" s="27" t="s">
        <v>442</v>
      </c>
    </row>
    <row r="53" spans="2:26" s="1" customFormat="1" ht="18" customHeight="1">
      <c r="B53" s="13" t="s">
        <v>445</v>
      </c>
      <c r="C53" s="14" t="s">
        <v>446</v>
      </c>
      <c r="D53" s="15" t="s">
        <v>447</v>
      </c>
      <c r="E53" s="21" t="s">
        <v>448</v>
      </c>
      <c r="F53" s="15" t="s">
        <v>546</v>
      </c>
      <c r="G53" s="22" t="s">
        <v>547</v>
      </c>
      <c r="H53" s="22" t="s">
        <v>548</v>
      </c>
      <c r="I53" s="25">
        <v>50</v>
      </c>
      <c r="J53" s="25">
        <v>50</v>
      </c>
      <c r="K53" s="25">
        <v>50</v>
      </c>
      <c r="L53" s="24" t="s">
        <v>442</v>
      </c>
      <c r="M53" s="24" t="s">
        <v>442</v>
      </c>
      <c r="N53" s="24" t="s">
        <v>442</v>
      </c>
      <c r="O53" s="24" t="s">
        <v>442</v>
      </c>
      <c r="P53" s="24" t="s">
        <v>442</v>
      </c>
      <c r="Q53" s="24" t="s">
        <v>442</v>
      </c>
      <c r="R53" s="24" t="s">
        <v>442</v>
      </c>
      <c r="S53" s="24" t="s">
        <v>442</v>
      </c>
      <c r="T53" s="24" t="s">
        <v>442</v>
      </c>
      <c r="U53" s="27" t="s">
        <v>442</v>
      </c>
      <c r="V53" s="27" t="s">
        <v>442</v>
      </c>
      <c r="W53" s="27" t="s">
        <v>442</v>
      </c>
      <c r="X53" s="27" t="s">
        <v>442</v>
      </c>
      <c r="Y53" s="27" t="s">
        <v>442</v>
      </c>
      <c r="Z53" s="27" t="s">
        <v>442</v>
      </c>
    </row>
    <row r="54" spans="2:26" s="1" customFormat="1" ht="18" customHeight="1">
      <c r="B54" s="13" t="s">
        <v>445</v>
      </c>
      <c r="C54" s="14" t="s">
        <v>446</v>
      </c>
      <c r="D54" s="15" t="s">
        <v>447</v>
      </c>
      <c r="E54" s="21" t="s">
        <v>448</v>
      </c>
      <c r="F54" s="15" t="s">
        <v>549</v>
      </c>
      <c r="G54" s="22" t="s">
        <v>450</v>
      </c>
      <c r="H54" s="22" t="s">
        <v>550</v>
      </c>
      <c r="I54" s="25">
        <v>1.8</v>
      </c>
      <c r="J54" s="25">
        <v>1.8</v>
      </c>
      <c r="K54" s="25">
        <v>1.8</v>
      </c>
      <c r="L54" s="24" t="s">
        <v>442</v>
      </c>
      <c r="M54" s="24" t="s">
        <v>442</v>
      </c>
      <c r="N54" s="24" t="s">
        <v>442</v>
      </c>
      <c r="O54" s="24" t="s">
        <v>442</v>
      </c>
      <c r="P54" s="24" t="s">
        <v>442</v>
      </c>
      <c r="Q54" s="24" t="s">
        <v>442</v>
      </c>
      <c r="R54" s="24" t="s">
        <v>442</v>
      </c>
      <c r="S54" s="24" t="s">
        <v>442</v>
      </c>
      <c r="T54" s="24" t="s">
        <v>442</v>
      </c>
      <c r="U54" s="27" t="s">
        <v>442</v>
      </c>
      <c r="V54" s="27" t="s">
        <v>442</v>
      </c>
      <c r="W54" s="27" t="s">
        <v>442</v>
      </c>
      <c r="X54" s="27" t="s">
        <v>442</v>
      </c>
      <c r="Y54" s="27" t="s">
        <v>442</v>
      </c>
      <c r="Z54" s="27" t="s">
        <v>442</v>
      </c>
    </row>
    <row r="55" spans="2:26" s="1" customFormat="1" ht="18" customHeight="1">
      <c r="B55" s="13" t="s">
        <v>445</v>
      </c>
      <c r="C55" s="14" t="s">
        <v>446</v>
      </c>
      <c r="D55" s="15" t="s">
        <v>447</v>
      </c>
      <c r="E55" s="21" t="s">
        <v>448</v>
      </c>
      <c r="F55" s="15" t="s">
        <v>551</v>
      </c>
      <c r="G55" s="22" t="s">
        <v>552</v>
      </c>
      <c r="H55" s="22" t="s">
        <v>553</v>
      </c>
      <c r="I55" s="25">
        <v>2</v>
      </c>
      <c r="J55" s="25">
        <v>2</v>
      </c>
      <c r="K55" s="25">
        <v>2</v>
      </c>
      <c r="L55" s="24" t="s">
        <v>442</v>
      </c>
      <c r="M55" s="24" t="s">
        <v>442</v>
      </c>
      <c r="N55" s="24" t="s">
        <v>442</v>
      </c>
      <c r="O55" s="24" t="s">
        <v>442</v>
      </c>
      <c r="P55" s="24" t="s">
        <v>442</v>
      </c>
      <c r="Q55" s="24" t="s">
        <v>442</v>
      </c>
      <c r="R55" s="24" t="s">
        <v>442</v>
      </c>
      <c r="S55" s="24" t="s">
        <v>442</v>
      </c>
      <c r="T55" s="24" t="s">
        <v>442</v>
      </c>
      <c r="U55" s="27" t="s">
        <v>442</v>
      </c>
      <c r="V55" s="27" t="s">
        <v>442</v>
      </c>
      <c r="W55" s="27" t="s">
        <v>442</v>
      </c>
      <c r="X55" s="27" t="s">
        <v>442</v>
      </c>
      <c r="Y55" s="27" t="s">
        <v>442</v>
      </c>
      <c r="Z55" s="27" t="s">
        <v>442</v>
      </c>
    </row>
    <row r="56" spans="2:26" s="1" customFormat="1" ht="18" customHeight="1">
      <c r="B56" s="13" t="s">
        <v>445</v>
      </c>
      <c r="C56" s="14" t="s">
        <v>446</v>
      </c>
      <c r="D56" s="15" t="s">
        <v>447</v>
      </c>
      <c r="E56" s="21" t="s">
        <v>448</v>
      </c>
      <c r="F56" s="15" t="s">
        <v>554</v>
      </c>
      <c r="G56" s="22" t="s">
        <v>555</v>
      </c>
      <c r="H56" s="22" t="s">
        <v>556</v>
      </c>
      <c r="I56" s="25">
        <v>2</v>
      </c>
      <c r="J56" s="25">
        <v>2</v>
      </c>
      <c r="K56" s="25">
        <v>2</v>
      </c>
      <c r="L56" s="24" t="s">
        <v>442</v>
      </c>
      <c r="M56" s="24" t="s">
        <v>442</v>
      </c>
      <c r="N56" s="24" t="s">
        <v>442</v>
      </c>
      <c r="O56" s="24" t="s">
        <v>442</v>
      </c>
      <c r="P56" s="24" t="s">
        <v>442</v>
      </c>
      <c r="Q56" s="24" t="s">
        <v>442</v>
      </c>
      <c r="R56" s="24" t="s">
        <v>442</v>
      </c>
      <c r="S56" s="24" t="s">
        <v>442</v>
      </c>
      <c r="T56" s="24" t="s">
        <v>442</v>
      </c>
      <c r="U56" s="27" t="s">
        <v>442</v>
      </c>
      <c r="V56" s="27" t="s">
        <v>442</v>
      </c>
      <c r="W56" s="27" t="s">
        <v>442</v>
      </c>
      <c r="X56" s="27" t="s">
        <v>442</v>
      </c>
      <c r="Y56" s="27" t="s">
        <v>442</v>
      </c>
      <c r="Z56" s="27" t="s">
        <v>442</v>
      </c>
    </row>
    <row r="57" spans="2:26" s="1" customFormat="1" ht="18" customHeight="1">
      <c r="B57" s="13" t="s">
        <v>445</v>
      </c>
      <c r="C57" s="14" t="s">
        <v>446</v>
      </c>
      <c r="D57" s="15" t="s">
        <v>447</v>
      </c>
      <c r="E57" s="21" t="s">
        <v>448</v>
      </c>
      <c r="F57" s="15" t="s">
        <v>557</v>
      </c>
      <c r="G57" s="22" t="s">
        <v>558</v>
      </c>
      <c r="H57" s="22" t="s">
        <v>559</v>
      </c>
      <c r="I57" s="25">
        <v>10</v>
      </c>
      <c r="J57" s="25">
        <v>10</v>
      </c>
      <c r="K57" s="25">
        <v>10</v>
      </c>
      <c r="L57" s="24" t="s">
        <v>442</v>
      </c>
      <c r="M57" s="24" t="s">
        <v>442</v>
      </c>
      <c r="N57" s="24" t="s">
        <v>442</v>
      </c>
      <c r="O57" s="24" t="s">
        <v>442</v>
      </c>
      <c r="P57" s="24" t="s">
        <v>442</v>
      </c>
      <c r="Q57" s="24" t="s">
        <v>442</v>
      </c>
      <c r="R57" s="24" t="s">
        <v>442</v>
      </c>
      <c r="S57" s="24" t="s">
        <v>442</v>
      </c>
      <c r="T57" s="24" t="s">
        <v>442</v>
      </c>
      <c r="U57" s="27" t="s">
        <v>442</v>
      </c>
      <c r="V57" s="27" t="s">
        <v>442</v>
      </c>
      <c r="W57" s="27" t="s">
        <v>442</v>
      </c>
      <c r="X57" s="27" t="s">
        <v>442</v>
      </c>
      <c r="Y57" s="27" t="s">
        <v>442</v>
      </c>
      <c r="Z57" s="27" t="s">
        <v>442</v>
      </c>
    </row>
    <row r="58" spans="2:26" s="1" customFormat="1" ht="18" customHeight="1">
      <c r="B58" s="13" t="s">
        <v>445</v>
      </c>
      <c r="C58" s="14" t="s">
        <v>446</v>
      </c>
      <c r="D58" s="15" t="s">
        <v>447</v>
      </c>
      <c r="E58" s="21" t="s">
        <v>448</v>
      </c>
      <c r="F58" s="15" t="s">
        <v>528</v>
      </c>
      <c r="G58" s="22" t="s">
        <v>529</v>
      </c>
      <c r="H58" s="22" t="s">
        <v>560</v>
      </c>
      <c r="I58" s="25">
        <v>0.1</v>
      </c>
      <c r="J58" s="25">
        <v>0.1</v>
      </c>
      <c r="K58" s="25">
        <v>0.1</v>
      </c>
      <c r="L58" s="24" t="s">
        <v>442</v>
      </c>
      <c r="M58" s="24" t="s">
        <v>442</v>
      </c>
      <c r="N58" s="24" t="s">
        <v>442</v>
      </c>
      <c r="O58" s="24" t="s">
        <v>442</v>
      </c>
      <c r="P58" s="24" t="s">
        <v>442</v>
      </c>
      <c r="Q58" s="24" t="s">
        <v>442</v>
      </c>
      <c r="R58" s="24" t="s">
        <v>442</v>
      </c>
      <c r="S58" s="24" t="s">
        <v>442</v>
      </c>
      <c r="T58" s="24" t="s">
        <v>442</v>
      </c>
      <c r="U58" s="27" t="s">
        <v>442</v>
      </c>
      <c r="V58" s="27" t="s">
        <v>442</v>
      </c>
      <c r="W58" s="27" t="s">
        <v>442</v>
      </c>
      <c r="X58" s="27" t="s">
        <v>442</v>
      </c>
      <c r="Y58" s="27" t="s">
        <v>442</v>
      </c>
      <c r="Z58" s="27" t="s">
        <v>442</v>
      </c>
    </row>
    <row r="59" spans="2:26" s="1" customFormat="1" ht="18" customHeight="1">
      <c r="B59" s="13" t="s">
        <v>445</v>
      </c>
      <c r="C59" s="14" t="s">
        <v>446</v>
      </c>
      <c r="D59" s="15" t="s">
        <v>447</v>
      </c>
      <c r="E59" s="21" t="s">
        <v>448</v>
      </c>
      <c r="F59" s="15" t="s">
        <v>531</v>
      </c>
      <c r="G59" s="22" t="s">
        <v>532</v>
      </c>
      <c r="H59" s="22" t="s">
        <v>560</v>
      </c>
      <c r="I59" s="25">
        <v>0.7</v>
      </c>
      <c r="J59" s="25">
        <v>0.7</v>
      </c>
      <c r="K59" s="25">
        <v>0.7</v>
      </c>
      <c r="L59" s="24" t="s">
        <v>442</v>
      </c>
      <c r="M59" s="24" t="s">
        <v>442</v>
      </c>
      <c r="N59" s="24" t="s">
        <v>442</v>
      </c>
      <c r="O59" s="24" t="s">
        <v>442</v>
      </c>
      <c r="P59" s="24" t="s">
        <v>442</v>
      </c>
      <c r="Q59" s="24" t="s">
        <v>442</v>
      </c>
      <c r="R59" s="24" t="s">
        <v>442</v>
      </c>
      <c r="S59" s="24" t="s">
        <v>442</v>
      </c>
      <c r="T59" s="24" t="s">
        <v>442</v>
      </c>
      <c r="U59" s="27" t="s">
        <v>442</v>
      </c>
      <c r="V59" s="27" t="s">
        <v>442</v>
      </c>
      <c r="W59" s="27" t="s">
        <v>442</v>
      </c>
      <c r="X59" s="27" t="s">
        <v>442</v>
      </c>
      <c r="Y59" s="27" t="s">
        <v>442</v>
      </c>
      <c r="Z59" s="27" t="s">
        <v>442</v>
      </c>
    </row>
    <row r="60" spans="2:26" s="1" customFormat="1" ht="18" customHeight="1">
      <c r="B60" s="13" t="s">
        <v>445</v>
      </c>
      <c r="C60" s="14" t="s">
        <v>446</v>
      </c>
      <c r="D60" s="15" t="s">
        <v>447</v>
      </c>
      <c r="E60" s="21" t="s">
        <v>448</v>
      </c>
      <c r="F60" s="15" t="s">
        <v>539</v>
      </c>
      <c r="G60" s="22" t="s">
        <v>540</v>
      </c>
      <c r="H60" s="22" t="s">
        <v>560</v>
      </c>
      <c r="I60" s="25">
        <v>2.19</v>
      </c>
      <c r="J60" s="25">
        <v>2.19</v>
      </c>
      <c r="K60" s="25">
        <v>2.19</v>
      </c>
      <c r="L60" s="24" t="s">
        <v>442</v>
      </c>
      <c r="M60" s="24" t="s">
        <v>442</v>
      </c>
      <c r="N60" s="24" t="s">
        <v>442</v>
      </c>
      <c r="O60" s="24" t="s">
        <v>442</v>
      </c>
      <c r="P60" s="24" t="s">
        <v>442</v>
      </c>
      <c r="Q60" s="24" t="s">
        <v>442</v>
      </c>
      <c r="R60" s="24" t="s">
        <v>442</v>
      </c>
      <c r="S60" s="24" t="s">
        <v>442</v>
      </c>
      <c r="T60" s="24" t="s">
        <v>442</v>
      </c>
      <c r="U60" s="27" t="s">
        <v>442</v>
      </c>
      <c r="V60" s="27" t="s">
        <v>442</v>
      </c>
      <c r="W60" s="27" t="s">
        <v>442</v>
      </c>
      <c r="X60" s="27" t="s">
        <v>442</v>
      </c>
      <c r="Y60" s="27" t="s">
        <v>442</v>
      </c>
      <c r="Z60" s="27" t="s">
        <v>442</v>
      </c>
    </row>
    <row r="61" spans="2:26" s="1" customFormat="1" ht="18" customHeight="1">
      <c r="B61" s="13" t="s">
        <v>445</v>
      </c>
      <c r="C61" s="14" t="s">
        <v>446</v>
      </c>
      <c r="D61" s="15" t="s">
        <v>447</v>
      </c>
      <c r="E61" s="21" t="s">
        <v>448</v>
      </c>
      <c r="F61" s="15" t="s">
        <v>557</v>
      </c>
      <c r="G61" s="22" t="s">
        <v>558</v>
      </c>
      <c r="H61" s="22" t="s">
        <v>560</v>
      </c>
      <c r="I61" s="25">
        <v>6</v>
      </c>
      <c r="J61" s="25">
        <v>6</v>
      </c>
      <c r="K61" s="25">
        <v>6</v>
      </c>
      <c r="L61" s="24" t="s">
        <v>442</v>
      </c>
      <c r="M61" s="24" t="s">
        <v>442</v>
      </c>
      <c r="N61" s="24" t="s">
        <v>442</v>
      </c>
      <c r="O61" s="24" t="s">
        <v>442</v>
      </c>
      <c r="P61" s="24" t="s">
        <v>442</v>
      </c>
      <c r="Q61" s="24" t="s">
        <v>442</v>
      </c>
      <c r="R61" s="24" t="s">
        <v>442</v>
      </c>
      <c r="S61" s="24" t="s">
        <v>442</v>
      </c>
      <c r="T61" s="24" t="s">
        <v>442</v>
      </c>
      <c r="U61" s="27" t="s">
        <v>442</v>
      </c>
      <c r="V61" s="27" t="s">
        <v>442</v>
      </c>
      <c r="W61" s="27" t="s">
        <v>442</v>
      </c>
      <c r="X61" s="27" t="s">
        <v>442</v>
      </c>
      <c r="Y61" s="27" t="s">
        <v>442</v>
      </c>
      <c r="Z61" s="27" t="s">
        <v>442</v>
      </c>
    </row>
    <row r="62" spans="2:26" s="1" customFormat="1" ht="18" customHeight="1">
      <c r="B62" s="13" t="s">
        <v>445</v>
      </c>
      <c r="C62" s="14" t="s">
        <v>446</v>
      </c>
      <c r="D62" s="15" t="s">
        <v>447</v>
      </c>
      <c r="E62" s="21" t="s">
        <v>448</v>
      </c>
      <c r="F62" s="15" t="s">
        <v>542</v>
      </c>
      <c r="G62" s="22" t="s">
        <v>543</v>
      </c>
      <c r="H62" s="22" t="s">
        <v>560</v>
      </c>
      <c r="I62" s="25">
        <v>1.81</v>
      </c>
      <c r="J62" s="25">
        <v>1.81</v>
      </c>
      <c r="K62" s="25">
        <v>1.81</v>
      </c>
      <c r="L62" s="24" t="s">
        <v>442</v>
      </c>
      <c r="M62" s="24" t="s">
        <v>442</v>
      </c>
      <c r="N62" s="24" t="s">
        <v>442</v>
      </c>
      <c r="O62" s="24" t="s">
        <v>442</v>
      </c>
      <c r="P62" s="24" t="s">
        <v>442</v>
      </c>
      <c r="Q62" s="24" t="s">
        <v>442</v>
      </c>
      <c r="R62" s="24" t="s">
        <v>442</v>
      </c>
      <c r="S62" s="24" t="s">
        <v>442</v>
      </c>
      <c r="T62" s="24" t="s">
        <v>442</v>
      </c>
      <c r="U62" s="27" t="s">
        <v>442</v>
      </c>
      <c r="V62" s="27" t="s">
        <v>442</v>
      </c>
      <c r="W62" s="27" t="s">
        <v>442</v>
      </c>
      <c r="X62" s="27" t="s">
        <v>442</v>
      </c>
      <c r="Y62" s="27" t="s">
        <v>442</v>
      </c>
      <c r="Z62" s="27" t="s">
        <v>442</v>
      </c>
    </row>
    <row r="63" spans="2:26" s="1" customFormat="1" ht="18" customHeight="1">
      <c r="B63" s="13" t="s">
        <v>445</v>
      </c>
      <c r="C63" s="14" t="s">
        <v>446</v>
      </c>
      <c r="D63" s="15" t="s">
        <v>447</v>
      </c>
      <c r="E63" s="21" t="s">
        <v>448</v>
      </c>
      <c r="F63" s="15" t="s">
        <v>561</v>
      </c>
      <c r="G63" s="22" t="s">
        <v>562</v>
      </c>
      <c r="H63" s="22" t="s">
        <v>563</v>
      </c>
      <c r="I63" s="25">
        <v>4</v>
      </c>
      <c r="J63" s="25">
        <v>4</v>
      </c>
      <c r="K63" s="25">
        <v>4</v>
      </c>
      <c r="L63" s="24" t="s">
        <v>442</v>
      </c>
      <c r="M63" s="24" t="s">
        <v>442</v>
      </c>
      <c r="N63" s="24" t="s">
        <v>442</v>
      </c>
      <c r="O63" s="24" t="s">
        <v>442</v>
      </c>
      <c r="P63" s="24" t="s">
        <v>442</v>
      </c>
      <c r="Q63" s="24" t="s">
        <v>442</v>
      </c>
      <c r="R63" s="24" t="s">
        <v>442</v>
      </c>
      <c r="S63" s="24" t="s">
        <v>442</v>
      </c>
      <c r="T63" s="24" t="s">
        <v>442</v>
      </c>
      <c r="U63" s="27" t="s">
        <v>442</v>
      </c>
      <c r="V63" s="27" t="s">
        <v>442</v>
      </c>
      <c r="W63" s="27" t="s">
        <v>442</v>
      </c>
      <c r="X63" s="27" t="s">
        <v>442</v>
      </c>
      <c r="Y63" s="27" t="s">
        <v>442</v>
      </c>
      <c r="Z63" s="27" t="s">
        <v>442</v>
      </c>
    </row>
    <row r="64" spans="2:26" s="1" customFormat="1" ht="18" customHeight="1">
      <c r="B64" s="13" t="s">
        <v>445</v>
      </c>
      <c r="C64" s="14" t="s">
        <v>446</v>
      </c>
      <c r="D64" s="15" t="s">
        <v>447</v>
      </c>
      <c r="E64" s="21" t="s">
        <v>448</v>
      </c>
      <c r="F64" s="15" t="s">
        <v>521</v>
      </c>
      <c r="G64" s="22" t="s">
        <v>522</v>
      </c>
      <c r="H64" s="22" t="s">
        <v>563</v>
      </c>
      <c r="I64" s="25">
        <v>6</v>
      </c>
      <c r="J64" s="25">
        <v>6</v>
      </c>
      <c r="K64" s="25">
        <v>6</v>
      </c>
      <c r="L64" s="24" t="s">
        <v>442</v>
      </c>
      <c r="M64" s="24" t="s">
        <v>442</v>
      </c>
      <c r="N64" s="24" t="s">
        <v>442</v>
      </c>
      <c r="O64" s="24" t="s">
        <v>442</v>
      </c>
      <c r="P64" s="24" t="s">
        <v>442</v>
      </c>
      <c r="Q64" s="24" t="s">
        <v>442</v>
      </c>
      <c r="R64" s="24" t="s">
        <v>442</v>
      </c>
      <c r="S64" s="24" t="s">
        <v>442</v>
      </c>
      <c r="T64" s="24" t="s">
        <v>442</v>
      </c>
      <c r="U64" s="27" t="s">
        <v>442</v>
      </c>
      <c r="V64" s="27" t="s">
        <v>442</v>
      </c>
      <c r="W64" s="27" t="s">
        <v>442</v>
      </c>
      <c r="X64" s="27" t="s">
        <v>442</v>
      </c>
      <c r="Y64" s="27" t="s">
        <v>442</v>
      </c>
      <c r="Z64" s="27" t="s">
        <v>442</v>
      </c>
    </row>
    <row r="65" spans="2:26" s="1" customFormat="1" ht="18" customHeight="1">
      <c r="B65" s="13" t="s">
        <v>445</v>
      </c>
      <c r="C65" s="14" t="s">
        <v>446</v>
      </c>
      <c r="D65" s="15" t="s">
        <v>447</v>
      </c>
      <c r="E65" s="21" t="s">
        <v>448</v>
      </c>
      <c r="F65" s="15" t="s">
        <v>564</v>
      </c>
      <c r="G65" s="22" t="s">
        <v>565</v>
      </c>
      <c r="H65" s="22" t="s">
        <v>566</v>
      </c>
      <c r="I65" s="25">
        <v>56.16</v>
      </c>
      <c r="J65" s="25">
        <v>56.16</v>
      </c>
      <c r="K65" s="25">
        <v>56.16</v>
      </c>
      <c r="L65" s="24" t="s">
        <v>442</v>
      </c>
      <c r="M65" s="24" t="s">
        <v>442</v>
      </c>
      <c r="N65" s="24" t="s">
        <v>442</v>
      </c>
      <c r="O65" s="24" t="s">
        <v>442</v>
      </c>
      <c r="P65" s="24" t="s">
        <v>442</v>
      </c>
      <c r="Q65" s="24" t="s">
        <v>442</v>
      </c>
      <c r="R65" s="24" t="s">
        <v>442</v>
      </c>
      <c r="S65" s="24" t="s">
        <v>442</v>
      </c>
      <c r="T65" s="24" t="s">
        <v>442</v>
      </c>
      <c r="U65" s="27" t="s">
        <v>442</v>
      </c>
      <c r="V65" s="27" t="s">
        <v>442</v>
      </c>
      <c r="W65" s="27" t="s">
        <v>442</v>
      </c>
      <c r="X65" s="27" t="s">
        <v>442</v>
      </c>
      <c r="Y65" s="27" t="s">
        <v>442</v>
      </c>
      <c r="Z65" s="27" t="s">
        <v>442</v>
      </c>
    </row>
    <row r="66" spans="2:26" s="1" customFormat="1" ht="18" customHeight="1">
      <c r="B66" s="13" t="s">
        <v>445</v>
      </c>
      <c r="C66" s="14" t="s">
        <v>446</v>
      </c>
      <c r="D66" s="15" t="s">
        <v>447</v>
      </c>
      <c r="E66" s="21" t="s">
        <v>448</v>
      </c>
      <c r="F66" s="15" t="s">
        <v>488</v>
      </c>
      <c r="G66" s="22" t="s">
        <v>489</v>
      </c>
      <c r="H66" s="22" t="s">
        <v>567</v>
      </c>
      <c r="I66" s="25">
        <v>8</v>
      </c>
      <c r="J66" s="25">
        <v>8</v>
      </c>
      <c r="K66" s="25">
        <v>8</v>
      </c>
      <c r="L66" s="24" t="s">
        <v>442</v>
      </c>
      <c r="M66" s="24" t="s">
        <v>442</v>
      </c>
      <c r="N66" s="24" t="s">
        <v>442</v>
      </c>
      <c r="O66" s="24" t="s">
        <v>442</v>
      </c>
      <c r="P66" s="24" t="s">
        <v>442</v>
      </c>
      <c r="Q66" s="24" t="s">
        <v>442</v>
      </c>
      <c r="R66" s="24" t="s">
        <v>442</v>
      </c>
      <c r="S66" s="24" t="s">
        <v>442</v>
      </c>
      <c r="T66" s="24" t="s">
        <v>442</v>
      </c>
      <c r="U66" s="27" t="s">
        <v>442</v>
      </c>
      <c r="V66" s="27" t="s">
        <v>442</v>
      </c>
      <c r="W66" s="27" t="s">
        <v>442</v>
      </c>
      <c r="X66" s="27" t="s">
        <v>442</v>
      </c>
      <c r="Y66" s="27" t="s">
        <v>442</v>
      </c>
      <c r="Z66" s="27" t="s">
        <v>442</v>
      </c>
    </row>
    <row r="67" spans="2:26" s="1" customFormat="1" ht="18" customHeight="1">
      <c r="B67" s="13" t="s">
        <v>445</v>
      </c>
      <c r="C67" s="14" t="s">
        <v>446</v>
      </c>
      <c r="D67" s="15" t="s">
        <v>447</v>
      </c>
      <c r="E67" s="21" t="s">
        <v>448</v>
      </c>
      <c r="F67" s="15" t="s">
        <v>452</v>
      </c>
      <c r="G67" s="22" t="s">
        <v>453</v>
      </c>
      <c r="H67" s="22" t="s">
        <v>568</v>
      </c>
      <c r="I67" s="25">
        <v>96</v>
      </c>
      <c r="J67" s="25">
        <v>96</v>
      </c>
      <c r="K67" s="25">
        <v>96</v>
      </c>
      <c r="L67" s="24" t="s">
        <v>442</v>
      </c>
      <c r="M67" s="24" t="s">
        <v>442</v>
      </c>
      <c r="N67" s="24" t="s">
        <v>442</v>
      </c>
      <c r="O67" s="24" t="s">
        <v>442</v>
      </c>
      <c r="P67" s="24" t="s">
        <v>442</v>
      </c>
      <c r="Q67" s="24" t="s">
        <v>442</v>
      </c>
      <c r="R67" s="24" t="s">
        <v>442</v>
      </c>
      <c r="S67" s="24" t="s">
        <v>442</v>
      </c>
      <c r="T67" s="24" t="s">
        <v>442</v>
      </c>
      <c r="U67" s="27" t="s">
        <v>442</v>
      </c>
      <c r="V67" s="27" t="s">
        <v>442</v>
      </c>
      <c r="W67" s="27" t="s">
        <v>442</v>
      </c>
      <c r="X67" s="27" t="s">
        <v>442</v>
      </c>
      <c r="Y67" s="27" t="s">
        <v>442</v>
      </c>
      <c r="Z67" s="27" t="s">
        <v>442</v>
      </c>
    </row>
    <row r="68" spans="2:26" s="1" customFormat="1" ht="18" customHeight="1">
      <c r="B68" s="13" t="s">
        <v>445</v>
      </c>
      <c r="C68" s="14" t="s">
        <v>446</v>
      </c>
      <c r="D68" s="15" t="s">
        <v>447</v>
      </c>
      <c r="E68" s="21" t="s">
        <v>448</v>
      </c>
      <c r="F68" s="15" t="s">
        <v>498</v>
      </c>
      <c r="G68" s="22" t="s">
        <v>499</v>
      </c>
      <c r="H68" s="22" t="s">
        <v>569</v>
      </c>
      <c r="I68" s="25">
        <v>83.4</v>
      </c>
      <c r="J68" s="25">
        <v>83.4</v>
      </c>
      <c r="K68" s="25">
        <v>83.4</v>
      </c>
      <c r="L68" s="24" t="s">
        <v>442</v>
      </c>
      <c r="M68" s="24" t="s">
        <v>442</v>
      </c>
      <c r="N68" s="24" t="s">
        <v>442</v>
      </c>
      <c r="O68" s="24" t="s">
        <v>442</v>
      </c>
      <c r="P68" s="24" t="s">
        <v>442</v>
      </c>
      <c r="Q68" s="24" t="s">
        <v>442</v>
      </c>
      <c r="R68" s="24" t="s">
        <v>442</v>
      </c>
      <c r="S68" s="24" t="s">
        <v>442</v>
      </c>
      <c r="T68" s="24" t="s">
        <v>442</v>
      </c>
      <c r="U68" s="27" t="s">
        <v>442</v>
      </c>
      <c r="V68" s="27" t="s">
        <v>442</v>
      </c>
      <c r="W68" s="27" t="s">
        <v>442</v>
      </c>
      <c r="X68" s="27" t="s">
        <v>442</v>
      </c>
      <c r="Y68" s="27" t="s">
        <v>442</v>
      </c>
      <c r="Z68" s="27" t="s">
        <v>442</v>
      </c>
    </row>
    <row r="69" spans="2:26" s="1" customFormat="1" ht="18" customHeight="1">
      <c r="B69" s="13" t="s">
        <v>445</v>
      </c>
      <c r="C69" s="14" t="s">
        <v>446</v>
      </c>
      <c r="D69" s="15" t="s">
        <v>447</v>
      </c>
      <c r="E69" s="21" t="s">
        <v>448</v>
      </c>
      <c r="F69" s="15" t="s">
        <v>455</v>
      </c>
      <c r="G69" s="22" t="s">
        <v>456</v>
      </c>
      <c r="H69" s="22" t="s">
        <v>569</v>
      </c>
      <c r="I69" s="25">
        <v>36.6</v>
      </c>
      <c r="J69" s="25">
        <v>36.6</v>
      </c>
      <c r="K69" s="25">
        <v>36.6</v>
      </c>
      <c r="L69" s="24" t="s">
        <v>442</v>
      </c>
      <c r="M69" s="24" t="s">
        <v>442</v>
      </c>
      <c r="N69" s="24" t="s">
        <v>442</v>
      </c>
      <c r="O69" s="24" t="s">
        <v>442</v>
      </c>
      <c r="P69" s="24" t="s">
        <v>442</v>
      </c>
      <c r="Q69" s="24" t="s">
        <v>442</v>
      </c>
      <c r="R69" s="24" t="s">
        <v>442</v>
      </c>
      <c r="S69" s="24" t="s">
        <v>442</v>
      </c>
      <c r="T69" s="24" t="s">
        <v>442</v>
      </c>
      <c r="U69" s="27" t="s">
        <v>442</v>
      </c>
      <c r="V69" s="27" t="s">
        <v>442</v>
      </c>
      <c r="W69" s="27" t="s">
        <v>442</v>
      </c>
      <c r="X69" s="27" t="s">
        <v>442</v>
      </c>
      <c r="Y69" s="27" t="s">
        <v>442</v>
      </c>
      <c r="Z69" s="27" t="s">
        <v>442</v>
      </c>
    </row>
    <row r="70" spans="2:26" s="1" customFormat="1" ht="18" customHeight="1">
      <c r="B70" s="13" t="s">
        <v>445</v>
      </c>
      <c r="C70" s="14" t="s">
        <v>446</v>
      </c>
      <c r="D70" s="15" t="s">
        <v>447</v>
      </c>
      <c r="E70" s="21" t="s">
        <v>448</v>
      </c>
      <c r="F70" s="15" t="s">
        <v>570</v>
      </c>
      <c r="G70" s="22" t="s">
        <v>450</v>
      </c>
      <c r="H70" s="22" t="s">
        <v>571</v>
      </c>
      <c r="I70" s="25">
        <v>0.42</v>
      </c>
      <c r="J70" s="25">
        <v>0.42</v>
      </c>
      <c r="K70" s="25">
        <v>0.42</v>
      </c>
      <c r="L70" s="24" t="s">
        <v>442</v>
      </c>
      <c r="M70" s="24" t="s">
        <v>442</v>
      </c>
      <c r="N70" s="24" t="s">
        <v>442</v>
      </c>
      <c r="O70" s="24" t="s">
        <v>442</v>
      </c>
      <c r="P70" s="24" t="s">
        <v>442</v>
      </c>
      <c r="Q70" s="24" t="s">
        <v>442</v>
      </c>
      <c r="R70" s="24" t="s">
        <v>442</v>
      </c>
      <c r="S70" s="24" t="s">
        <v>442</v>
      </c>
      <c r="T70" s="24" t="s">
        <v>442</v>
      </c>
      <c r="U70" s="27" t="s">
        <v>442</v>
      </c>
      <c r="V70" s="27" t="s">
        <v>442</v>
      </c>
      <c r="W70" s="27" t="s">
        <v>442</v>
      </c>
      <c r="X70" s="27" t="s">
        <v>442</v>
      </c>
      <c r="Y70" s="27" t="s">
        <v>442</v>
      </c>
      <c r="Z70" s="27" t="s">
        <v>442</v>
      </c>
    </row>
    <row r="71" spans="2:26" s="1" customFormat="1" ht="18" customHeight="1">
      <c r="B71" s="13" t="s">
        <v>445</v>
      </c>
      <c r="C71" s="14" t="s">
        <v>446</v>
      </c>
      <c r="D71" s="15" t="s">
        <v>447</v>
      </c>
      <c r="E71" s="21" t="s">
        <v>448</v>
      </c>
      <c r="F71" s="15" t="s">
        <v>481</v>
      </c>
      <c r="G71" s="22" t="s">
        <v>482</v>
      </c>
      <c r="H71" s="22" t="s">
        <v>571</v>
      </c>
      <c r="I71" s="25">
        <v>3.58</v>
      </c>
      <c r="J71" s="25">
        <v>3.58</v>
      </c>
      <c r="K71" s="25">
        <v>3.58</v>
      </c>
      <c r="L71" s="24" t="s">
        <v>442</v>
      </c>
      <c r="M71" s="24" t="s">
        <v>442</v>
      </c>
      <c r="N71" s="24" t="s">
        <v>442</v>
      </c>
      <c r="O71" s="24" t="s">
        <v>442</v>
      </c>
      <c r="P71" s="24" t="s">
        <v>442</v>
      </c>
      <c r="Q71" s="24" t="s">
        <v>442</v>
      </c>
      <c r="R71" s="24" t="s">
        <v>442</v>
      </c>
      <c r="S71" s="24" t="s">
        <v>442</v>
      </c>
      <c r="T71" s="24" t="s">
        <v>442</v>
      </c>
      <c r="U71" s="27" t="s">
        <v>442</v>
      </c>
      <c r="V71" s="27" t="s">
        <v>442</v>
      </c>
      <c r="W71" s="27" t="s">
        <v>442</v>
      </c>
      <c r="X71" s="27" t="s">
        <v>442</v>
      </c>
      <c r="Y71" s="27" t="s">
        <v>442</v>
      </c>
      <c r="Z71" s="27" t="s">
        <v>442</v>
      </c>
    </row>
    <row r="72" spans="2:26" s="1" customFormat="1" ht="18" customHeight="1">
      <c r="B72" s="13" t="s">
        <v>445</v>
      </c>
      <c r="C72" s="14" t="s">
        <v>446</v>
      </c>
      <c r="D72" s="15" t="s">
        <v>447</v>
      </c>
      <c r="E72" s="21" t="s">
        <v>448</v>
      </c>
      <c r="F72" s="15" t="s">
        <v>572</v>
      </c>
      <c r="G72" s="22" t="s">
        <v>573</v>
      </c>
      <c r="H72" s="22" t="s">
        <v>574</v>
      </c>
      <c r="I72" s="25">
        <v>52</v>
      </c>
      <c r="J72" s="25">
        <v>52</v>
      </c>
      <c r="K72" s="25">
        <v>52</v>
      </c>
      <c r="L72" s="24" t="s">
        <v>442</v>
      </c>
      <c r="M72" s="24" t="s">
        <v>442</v>
      </c>
      <c r="N72" s="24" t="s">
        <v>442</v>
      </c>
      <c r="O72" s="24" t="s">
        <v>442</v>
      </c>
      <c r="P72" s="24" t="s">
        <v>442</v>
      </c>
      <c r="Q72" s="24" t="s">
        <v>442</v>
      </c>
      <c r="R72" s="24" t="s">
        <v>442</v>
      </c>
      <c r="S72" s="24" t="s">
        <v>442</v>
      </c>
      <c r="T72" s="24" t="s">
        <v>442</v>
      </c>
      <c r="U72" s="27" t="s">
        <v>442</v>
      </c>
      <c r="V72" s="27" t="s">
        <v>442</v>
      </c>
      <c r="W72" s="27" t="s">
        <v>442</v>
      </c>
      <c r="X72" s="27" t="s">
        <v>442</v>
      </c>
      <c r="Y72" s="27" t="s">
        <v>442</v>
      </c>
      <c r="Z72" s="27" t="s">
        <v>442</v>
      </c>
    </row>
    <row r="73" spans="2:26" s="1" customFormat="1" ht="18" customHeight="1">
      <c r="B73" s="13" t="s">
        <v>445</v>
      </c>
      <c r="C73" s="14" t="s">
        <v>446</v>
      </c>
      <c r="D73" s="15" t="s">
        <v>447</v>
      </c>
      <c r="E73" s="21" t="s">
        <v>448</v>
      </c>
      <c r="F73" s="15" t="s">
        <v>575</v>
      </c>
      <c r="G73" s="22" t="s">
        <v>450</v>
      </c>
      <c r="H73" s="22" t="s">
        <v>576</v>
      </c>
      <c r="I73" s="25">
        <v>6.5</v>
      </c>
      <c r="J73" s="25">
        <v>6.5</v>
      </c>
      <c r="K73" s="25">
        <v>6.5</v>
      </c>
      <c r="L73" s="24" t="s">
        <v>442</v>
      </c>
      <c r="M73" s="24" t="s">
        <v>442</v>
      </c>
      <c r="N73" s="24" t="s">
        <v>442</v>
      </c>
      <c r="O73" s="24" t="s">
        <v>442</v>
      </c>
      <c r="P73" s="24" t="s">
        <v>442</v>
      </c>
      <c r="Q73" s="24" t="s">
        <v>442</v>
      </c>
      <c r="R73" s="24" t="s">
        <v>442</v>
      </c>
      <c r="S73" s="24" t="s">
        <v>442</v>
      </c>
      <c r="T73" s="24" t="s">
        <v>442</v>
      </c>
      <c r="U73" s="27" t="s">
        <v>442</v>
      </c>
      <c r="V73" s="27" t="s">
        <v>442</v>
      </c>
      <c r="W73" s="27" t="s">
        <v>442</v>
      </c>
      <c r="X73" s="27" t="s">
        <v>442</v>
      </c>
      <c r="Y73" s="27" t="s">
        <v>442</v>
      </c>
      <c r="Z73" s="27" t="s">
        <v>442</v>
      </c>
    </row>
    <row r="74" spans="2:26" s="1" customFormat="1" ht="18" customHeight="1">
      <c r="B74" s="13" t="s">
        <v>445</v>
      </c>
      <c r="C74" s="14" t="s">
        <v>446</v>
      </c>
      <c r="D74" s="15" t="s">
        <v>447</v>
      </c>
      <c r="E74" s="21" t="s">
        <v>448</v>
      </c>
      <c r="F74" s="15" t="s">
        <v>577</v>
      </c>
      <c r="G74" s="22" t="s">
        <v>578</v>
      </c>
      <c r="H74" s="22" t="s">
        <v>579</v>
      </c>
      <c r="I74" s="25">
        <v>12.5</v>
      </c>
      <c r="J74" s="25">
        <v>12.5</v>
      </c>
      <c r="K74" s="25">
        <v>12.5</v>
      </c>
      <c r="L74" s="24" t="s">
        <v>442</v>
      </c>
      <c r="M74" s="24" t="s">
        <v>442</v>
      </c>
      <c r="N74" s="24" t="s">
        <v>442</v>
      </c>
      <c r="O74" s="24" t="s">
        <v>442</v>
      </c>
      <c r="P74" s="24" t="s">
        <v>442</v>
      </c>
      <c r="Q74" s="24" t="s">
        <v>442</v>
      </c>
      <c r="R74" s="24" t="s">
        <v>442</v>
      </c>
      <c r="S74" s="24" t="s">
        <v>442</v>
      </c>
      <c r="T74" s="24" t="s">
        <v>442</v>
      </c>
      <c r="U74" s="27" t="s">
        <v>442</v>
      </c>
      <c r="V74" s="27" t="s">
        <v>442</v>
      </c>
      <c r="W74" s="27" t="s">
        <v>442</v>
      </c>
      <c r="X74" s="27" t="s">
        <v>442</v>
      </c>
      <c r="Y74" s="27" t="s">
        <v>442</v>
      </c>
      <c r="Z74" s="27" t="s">
        <v>442</v>
      </c>
    </row>
    <row r="75" spans="2:26" s="1" customFormat="1" ht="18" customHeight="1">
      <c r="B75" s="13" t="s">
        <v>445</v>
      </c>
      <c r="C75" s="14" t="s">
        <v>446</v>
      </c>
      <c r="D75" s="15" t="s">
        <v>447</v>
      </c>
      <c r="E75" s="21" t="s">
        <v>448</v>
      </c>
      <c r="F75" s="15" t="s">
        <v>580</v>
      </c>
      <c r="G75" s="22" t="s">
        <v>581</v>
      </c>
      <c r="H75" s="22" t="s">
        <v>579</v>
      </c>
      <c r="I75" s="25">
        <v>62.5</v>
      </c>
      <c r="J75" s="25">
        <v>62.5</v>
      </c>
      <c r="K75" s="25">
        <v>62.5</v>
      </c>
      <c r="L75" s="24" t="s">
        <v>442</v>
      </c>
      <c r="M75" s="24" t="s">
        <v>442</v>
      </c>
      <c r="N75" s="24" t="s">
        <v>442</v>
      </c>
      <c r="O75" s="24" t="s">
        <v>442</v>
      </c>
      <c r="P75" s="24" t="s">
        <v>442</v>
      </c>
      <c r="Q75" s="24" t="s">
        <v>442</v>
      </c>
      <c r="R75" s="24" t="s">
        <v>442</v>
      </c>
      <c r="S75" s="24" t="s">
        <v>442</v>
      </c>
      <c r="T75" s="24" t="s">
        <v>442</v>
      </c>
      <c r="U75" s="27" t="s">
        <v>442</v>
      </c>
      <c r="V75" s="27" t="s">
        <v>442</v>
      </c>
      <c r="W75" s="27" t="s">
        <v>442</v>
      </c>
      <c r="X75" s="27" t="s">
        <v>442</v>
      </c>
      <c r="Y75" s="27" t="s">
        <v>442</v>
      </c>
      <c r="Z75" s="27" t="s">
        <v>442</v>
      </c>
    </row>
    <row r="76" spans="2:26" s="1" customFormat="1" ht="18" customHeight="1">
      <c r="B76" s="13" t="s">
        <v>445</v>
      </c>
      <c r="C76" s="14" t="s">
        <v>446</v>
      </c>
      <c r="D76" s="15" t="s">
        <v>447</v>
      </c>
      <c r="E76" s="21" t="s">
        <v>448</v>
      </c>
      <c r="F76" s="15" t="s">
        <v>580</v>
      </c>
      <c r="G76" s="22" t="s">
        <v>581</v>
      </c>
      <c r="H76" s="22" t="s">
        <v>582</v>
      </c>
      <c r="I76" s="25">
        <v>78</v>
      </c>
      <c r="J76" s="25">
        <v>78</v>
      </c>
      <c r="K76" s="25">
        <v>78</v>
      </c>
      <c r="L76" s="24" t="s">
        <v>442</v>
      </c>
      <c r="M76" s="24" t="s">
        <v>442</v>
      </c>
      <c r="N76" s="24" t="s">
        <v>442</v>
      </c>
      <c r="O76" s="24" t="s">
        <v>442</v>
      </c>
      <c r="P76" s="24" t="s">
        <v>442</v>
      </c>
      <c r="Q76" s="24" t="s">
        <v>442</v>
      </c>
      <c r="R76" s="24" t="s">
        <v>442</v>
      </c>
      <c r="S76" s="24" t="s">
        <v>442</v>
      </c>
      <c r="T76" s="24" t="s">
        <v>442</v>
      </c>
      <c r="U76" s="27" t="s">
        <v>442</v>
      </c>
      <c r="V76" s="27" t="s">
        <v>442</v>
      </c>
      <c r="W76" s="27" t="s">
        <v>442</v>
      </c>
      <c r="X76" s="27" t="s">
        <v>442</v>
      </c>
      <c r="Y76" s="27" t="s">
        <v>442</v>
      </c>
      <c r="Z76" s="27" t="s">
        <v>442</v>
      </c>
    </row>
    <row r="77" spans="2:26" s="1" customFormat="1" ht="18" customHeight="1">
      <c r="B77" s="13" t="s">
        <v>445</v>
      </c>
      <c r="C77" s="14" t="s">
        <v>446</v>
      </c>
      <c r="D77" s="15" t="s">
        <v>447</v>
      </c>
      <c r="E77" s="21" t="s">
        <v>448</v>
      </c>
      <c r="F77" s="15" t="s">
        <v>583</v>
      </c>
      <c r="G77" s="22" t="s">
        <v>584</v>
      </c>
      <c r="H77" s="22" t="s">
        <v>585</v>
      </c>
      <c r="I77" s="25">
        <v>79</v>
      </c>
      <c r="J77" s="25">
        <v>79</v>
      </c>
      <c r="K77" s="25">
        <v>79</v>
      </c>
      <c r="L77" s="24" t="s">
        <v>442</v>
      </c>
      <c r="M77" s="24" t="s">
        <v>442</v>
      </c>
      <c r="N77" s="24" t="s">
        <v>442</v>
      </c>
      <c r="O77" s="24" t="s">
        <v>442</v>
      </c>
      <c r="P77" s="24" t="s">
        <v>442</v>
      </c>
      <c r="Q77" s="24" t="s">
        <v>442</v>
      </c>
      <c r="R77" s="24" t="s">
        <v>442</v>
      </c>
      <c r="S77" s="24" t="s">
        <v>442</v>
      </c>
      <c r="T77" s="24" t="s">
        <v>442</v>
      </c>
      <c r="U77" s="27" t="s">
        <v>442</v>
      </c>
      <c r="V77" s="27" t="s">
        <v>442</v>
      </c>
      <c r="W77" s="27" t="s">
        <v>442</v>
      </c>
      <c r="X77" s="27" t="s">
        <v>442</v>
      </c>
      <c r="Y77" s="27" t="s">
        <v>442</v>
      </c>
      <c r="Z77" s="27" t="s">
        <v>442</v>
      </c>
    </row>
    <row r="78" spans="2:26" s="1" customFormat="1" ht="18" customHeight="1">
      <c r="B78" s="13" t="s">
        <v>445</v>
      </c>
      <c r="C78" s="14" t="s">
        <v>446</v>
      </c>
      <c r="D78" s="15" t="s">
        <v>447</v>
      </c>
      <c r="E78" s="21" t="s">
        <v>448</v>
      </c>
      <c r="F78" s="15" t="s">
        <v>586</v>
      </c>
      <c r="G78" s="22" t="s">
        <v>587</v>
      </c>
      <c r="H78" s="22" t="s">
        <v>585</v>
      </c>
      <c r="I78" s="25">
        <v>41</v>
      </c>
      <c r="J78" s="25">
        <v>41</v>
      </c>
      <c r="K78" s="25">
        <v>41</v>
      </c>
      <c r="L78" s="24" t="s">
        <v>442</v>
      </c>
      <c r="M78" s="24" t="s">
        <v>442</v>
      </c>
      <c r="N78" s="24" t="s">
        <v>442</v>
      </c>
      <c r="O78" s="24" t="s">
        <v>442</v>
      </c>
      <c r="P78" s="24" t="s">
        <v>442</v>
      </c>
      <c r="Q78" s="24" t="s">
        <v>442</v>
      </c>
      <c r="R78" s="24" t="s">
        <v>442</v>
      </c>
      <c r="S78" s="24" t="s">
        <v>442</v>
      </c>
      <c r="T78" s="24" t="s">
        <v>442</v>
      </c>
      <c r="U78" s="27" t="s">
        <v>442</v>
      </c>
      <c r="V78" s="27" t="s">
        <v>442</v>
      </c>
      <c r="W78" s="27" t="s">
        <v>442</v>
      </c>
      <c r="X78" s="27" t="s">
        <v>442</v>
      </c>
      <c r="Y78" s="27" t="s">
        <v>442</v>
      </c>
      <c r="Z78" s="27" t="s">
        <v>442</v>
      </c>
    </row>
    <row r="79" spans="2:26" s="1" customFormat="1" ht="18" customHeight="1">
      <c r="B79" s="13" t="s">
        <v>445</v>
      </c>
      <c r="C79" s="14" t="s">
        <v>446</v>
      </c>
      <c r="D79" s="15" t="s">
        <v>447</v>
      </c>
      <c r="E79" s="21" t="s">
        <v>448</v>
      </c>
      <c r="F79" s="15" t="s">
        <v>588</v>
      </c>
      <c r="G79" s="22" t="s">
        <v>589</v>
      </c>
      <c r="H79" s="22" t="s">
        <v>590</v>
      </c>
      <c r="I79" s="25">
        <v>98.21</v>
      </c>
      <c r="J79" s="25">
        <v>98.21</v>
      </c>
      <c r="K79" s="25">
        <v>98.21</v>
      </c>
      <c r="L79" s="24" t="s">
        <v>442</v>
      </c>
      <c r="M79" s="24" t="s">
        <v>442</v>
      </c>
      <c r="N79" s="24" t="s">
        <v>442</v>
      </c>
      <c r="O79" s="24" t="s">
        <v>442</v>
      </c>
      <c r="P79" s="24" t="s">
        <v>442</v>
      </c>
      <c r="Q79" s="24" t="s">
        <v>442</v>
      </c>
      <c r="R79" s="24" t="s">
        <v>442</v>
      </c>
      <c r="S79" s="24" t="s">
        <v>442</v>
      </c>
      <c r="T79" s="24" t="s">
        <v>442</v>
      </c>
      <c r="U79" s="27" t="s">
        <v>442</v>
      </c>
      <c r="V79" s="27" t="s">
        <v>442</v>
      </c>
      <c r="W79" s="27" t="s">
        <v>442</v>
      </c>
      <c r="X79" s="27" t="s">
        <v>442</v>
      </c>
      <c r="Y79" s="27" t="s">
        <v>442</v>
      </c>
      <c r="Z79" s="27" t="s">
        <v>442</v>
      </c>
    </row>
    <row r="80" spans="2:26" s="1" customFormat="1" ht="18" customHeight="1">
      <c r="B80" s="13" t="s">
        <v>445</v>
      </c>
      <c r="C80" s="14" t="s">
        <v>446</v>
      </c>
      <c r="D80" s="15" t="s">
        <v>447</v>
      </c>
      <c r="E80" s="21" t="s">
        <v>448</v>
      </c>
      <c r="F80" s="15" t="s">
        <v>591</v>
      </c>
      <c r="G80" s="22" t="s">
        <v>592</v>
      </c>
      <c r="H80" s="22" t="s">
        <v>593</v>
      </c>
      <c r="I80" s="25">
        <v>42.86</v>
      </c>
      <c r="J80" s="25">
        <v>42.86</v>
      </c>
      <c r="K80" s="25">
        <v>42.86</v>
      </c>
      <c r="L80" s="24" t="s">
        <v>442</v>
      </c>
      <c r="M80" s="24" t="s">
        <v>442</v>
      </c>
      <c r="N80" s="24" t="s">
        <v>442</v>
      </c>
      <c r="O80" s="24" t="s">
        <v>442</v>
      </c>
      <c r="P80" s="24" t="s">
        <v>442</v>
      </c>
      <c r="Q80" s="24" t="s">
        <v>442</v>
      </c>
      <c r="R80" s="24" t="s">
        <v>442</v>
      </c>
      <c r="S80" s="24" t="s">
        <v>442</v>
      </c>
      <c r="T80" s="24" t="s">
        <v>442</v>
      </c>
      <c r="U80" s="27" t="s">
        <v>442</v>
      </c>
      <c r="V80" s="27" t="s">
        <v>442</v>
      </c>
      <c r="W80" s="27" t="s">
        <v>442</v>
      </c>
      <c r="X80" s="27" t="s">
        <v>442</v>
      </c>
      <c r="Y80" s="27" t="s">
        <v>442</v>
      </c>
      <c r="Z80" s="27" t="s">
        <v>442</v>
      </c>
    </row>
    <row r="81" spans="2:26" s="1" customFormat="1" ht="18" customHeight="1">
      <c r="B81" s="13" t="s">
        <v>445</v>
      </c>
      <c r="C81" s="14" t="s">
        <v>446</v>
      </c>
      <c r="D81" s="15" t="s">
        <v>447</v>
      </c>
      <c r="E81" s="21" t="s">
        <v>448</v>
      </c>
      <c r="F81" s="15" t="s">
        <v>561</v>
      </c>
      <c r="G81" s="22" t="s">
        <v>562</v>
      </c>
      <c r="H81" s="22" t="s">
        <v>594</v>
      </c>
      <c r="I81" s="25">
        <v>23</v>
      </c>
      <c r="J81" s="25">
        <v>23</v>
      </c>
      <c r="K81" s="25">
        <v>23</v>
      </c>
      <c r="L81" s="24" t="s">
        <v>442</v>
      </c>
      <c r="M81" s="24" t="s">
        <v>442</v>
      </c>
      <c r="N81" s="24" t="s">
        <v>442</v>
      </c>
      <c r="O81" s="24" t="s">
        <v>442</v>
      </c>
      <c r="P81" s="24" t="s">
        <v>442</v>
      </c>
      <c r="Q81" s="24" t="s">
        <v>442</v>
      </c>
      <c r="R81" s="24" t="s">
        <v>442</v>
      </c>
      <c r="S81" s="24" t="s">
        <v>442</v>
      </c>
      <c r="T81" s="24" t="s">
        <v>442</v>
      </c>
      <c r="U81" s="27" t="s">
        <v>442</v>
      </c>
      <c r="V81" s="27" t="s">
        <v>442</v>
      </c>
      <c r="W81" s="27" t="s">
        <v>442</v>
      </c>
      <c r="X81" s="27" t="s">
        <v>442</v>
      </c>
      <c r="Y81" s="27" t="s">
        <v>442</v>
      </c>
      <c r="Z81" s="27" t="s">
        <v>442</v>
      </c>
    </row>
    <row r="82" spans="2:26" s="1" customFormat="1" ht="18" customHeight="1">
      <c r="B82" s="13" t="s">
        <v>445</v>
      </c>
      <c r="C82" s="14" t="s">
        <v>446</v>
      </c>
      <c r="D82" s="15" t="s">
        <v>447</v>
      </c>
      <c r="E82" s="21" t="s">
        <v>448</v>
      </c>
      <c r="F82" s="15" t="s">
        <v>595</v>
      </c>
      <c r="G82" s="22" t="s">
        <v>596</v>
      </c>
      <c r="H82" s="22" t="s">
        <v>597</v>
      </c>
      <c r="I82" s="25">
        <v>33</v>
      </c>
      <c r="J82" s="25">
        <v>33</v>
      </c>
      <c r="K82" s="25">
        <v>33</v>
      </c>
      <c r="L82" s="24" t="s">
        <v>442</v>
      </c>
      <c r="M82" s="24" t="s">
        <v>442</v>
      </c>
      <c r="N82" s="24" t="s">
        <v>442</v>
      </c>
      <c r="O82" s="24" t="s">
        <v>442</v>
      </c>
      <c r="P82" s="24" t="s">
        <v>442</v>
      </c>
      <c r="Q82" s="24" t="s">
        <v>442</v>
      </c>
      <c r="R82" s="24" t="s">
        <v>442</v>
      </c>
      <c r="S82" s="24" t="s">
        <v>442</v>
      </c>
      <c r="T82" s="24" t="s">
        <v>442</v>
      </c>
      <c r="U82" s="27" t="s">
        <v>442</v>
      </c>
      <c r="V82" s="27" t="s">
        <v>442</v>
      </c>
      <c r="W82" s="27" t="s">
        <v>442</v>
      </c>
      <c r="X82" s="27" t="s">
        <v>442</v>
      </c>
      <c r="Y82" s="27" t="s">
        <v>442</v>
      </c>
      <c r="Z82" s="27" t="s">
        <v>442</v>
      </c>
    </row>
    <row r="83" spans="2:26" s="1" customFormat="1" ht="18" customHeight="1">
      <c r="B83" s="13" t="s">
        <v>445</v>
      </c>
      <c r="C83" s="14" t="s">
        <v>446</v>
      </c>
      <c r="D83" s="15" t="s">
        <v>447</v>
      </c>
      <c r="E83" s="21" t="s">
        <v>448</v>
      </c>
      <c r="F83" s="15" t="s">
        <v>488</v>
      </c>
      <c r="G83" s="22" t="s">
        <v>489</v>
      </c>
      <c r="H83" s="22" t="s">
        <v>598</v>
      </c>
      <c r="I83" s="25">
        <v>3.96</v>
      </c>
      <c r="J83" s="25">
        <v>3.96</v>
      </c>
      <c r="K83" s="25">
        <v>3.96</v>
      </c>
      <c r="L83" s="24" t="s">
        <v>442</v>
      </c>
      <c r="M83" s="24" t="s">
        <v>442</v>
      </c>
      <c r="N83" s="24" t="s">
        <v>442</v>
      </c>
      <c r="O83" s="24" t="s">
        <v>442</v>
      </c>
      <c r="P83" s="24" t="s">
        <v>442</v>
      </c>
      <c r="Q83" s="24" t="s">
        <v>442</v>
      </c>
      <c r="R83" s="24" t="s">
        <v>442</v>
      </c>
      <c r="S83" s="24" t="s">
        <v>442</v>
      </c>
      <c r="T83" s="24" t="s">
        <v>442</v>
      </c>
      <c r="U83" s="27" t="s">
        <v>442</v>
      </c>
      <c r="V83" s="27" t="s">
        <v>442</v>
      </c>
      <c r="W83" s="27" t="s">
        <v>442</v>
      </c>
      <c r="X83" s="27" t="s">
        <v>442</v>
      </c>
      <c r="Y83" s="27" t="s">
        <v>442</v>
      </c>
      <c r="Z83" s="27" t="s">
        <v>442</v>
      </c>
    </row>
    <row r="84" spans="2:26" s="1" customFormat="1" ht="18" customHeight="1">
      <c r="B84" s="13" t="s">
        <v>445</v>
      </c>
      <c r="C84" s="14" t="s">
        <v>446</v>
      </c>
      <c r="D84" s="15" t="s">
        <v>447</v>
      </c>
      <c r="E84" s="21" t="s">
        <v>448</v>
      </c>
      <c r="F84" s="15" t="s">
        <v>599</v>
      </c>
      <c r="G84" s="22" t="s">
        <v>600</v>
      </c>
      <c r="H84" s="22" t="s">
        <v>601</v>
      </c>
      <c r="I84" s="25">
        <v>4</v>
      </c>
      <c r="J84" s="25">
        <v>4</v>
      </c>
      <c r="K84" s="25">
        <v>4</v>
      </c>
      <c r="L84" s="24" t="s">
        <v>442</v>
      </c>
      <c r="M84" s="24" t="s">
        <v>442</v>
      </c>
      <c r="N84" s="24" t="s">
        <v>442</v>
      </c>
      <c r="O84" s="24" t="s">
        <v>442</v>
      </c>
      <c r="P84" s="24" t="s">
        <v>442</v>
      </c>
      <c r="Q84" s="24" t="s">
        <v>442</v>
      </c>
      <c r="R84" s="24" t="s">
        <v>442</v>
      </c>
      <c r="S84" s="24" t="s">
        <v>442</v>
      </c>
      <c r="T84" s="24" t="s">
        <v>442</v>
      </c>
      <c r="U84" s="27" t="s">
        <v>442</v>
      </c>
      <c r="V84" s="27" t="s">
        <v>442</v>
      </c>
      <c r="W84" s="27" t="s">
        <v>442</v>
      </c>
      <c r="X84" s="27" t="s">
        <v>442</v>
      </c>
      <c r="Y84" s="27" t="s">
        <v>442</v>
      </c>
      <c r="Z84" s="27" t="s">
        <v>442</v>
      </c>
    </row>
    <row r="85" spans="2:26" s="1" customFormat="1" ht="18" customHeight="1">
      <c r="B85" s="13" t="s">
        <v>445</v>
      </c>
      <c r="C85" s="14" t="s">
        <v>446</v>
      </c>
      <c r="D85" s="15" t="s">
        <v>447</v>
      </c>
      <c r="E85" s="21" t="s">
        <v>448</v>
      </c>
      <c r="F85" s="15" t="s">
        <v>602</v>
      </c>
      <c r="G85" s="22" t="s">
        <v>603</v>
      </c>
      <c r="H85" s="22" t="s">
        <v>604</v>
      </c>
      <c r="I85" s="25">
        <v>0.31</v>
      </c>
      <c r="J85" s="25">
        <v>0.31</v>
      </c>
      <c r="K85" s="25">
        <v>0.31</v>
      </c>
      <c r="L85" s="24" t="s">
        <v>442</v>
      </c>
      <c r="M85" s="24" t="s">
        <v>442</v>
      </c>
      <c r="N85" s="24" t="s">
        <v>442</v>
      </c>
      <c r="O85" s="24" t="s">
        <v>442</v>
      </c>
      <c r="P85" s="24" t="s">
        <v>442</v>
      </c>
      <c r="Q85" s="24" t="s">
        <v>442</v>
      </c>
      <c r="R85" s="24" t="s">
        <v>442</v>
      </c>
      <c r="S85" s="24" t="s">
        <v>442</v>
      </c>
      <c r="T85" s="24" t="s">
        <v>442</v>
      </c>
      <c r="U85" s="27" t="s">
        <v>442</v>
      </c>
      <c r="V85" s="27" t="s">
        <v>442</v>
      </c>
      <c r="W85" s="27" t="s">
        <v>442</v>
      </c>
      <c r="X85" s="27" t="s">
        <v>442</v>
      </c>
      <c r="Y85" s="27" t="s">
        <v>442</v>
      </c>
      <c r="Z85" s="27" t="s">
        <v>442</v>
      </c>
    </row>
    <row r="86" spans="2:26" s="1" customFormat="1" ht="18" customHeight="1">
      <c r="B86" s="13" t="s">
        <v>445</v>
      </c>
      <c r="C86" s="14" t="s">
        <v>446</v>
      </c>
      <c r="D86" s="15" t="s">
        <v>605</v>
      </c>
      <c r="E86" s="21" t="s">
        <v>606</v>
      </c>
      <c r="F86" s="15" t="s">
        <v>607</v>
      </c>
      <c r="G86" s="22" t="s">
        <v>608</v>
      </c>
      <c r="H86" s="22" t="s">
        <v>609</v>
      </c>
      <c r="I86" s="25">
        <v>16.489999999999998</v>
      </c>
      <c r="J86" s="25">
        <v>16.489999999999998</v>
      </c>
      <c r="K86" s="25">
        <v>16.489999999999998</v>
      </c>
      <c r="L86" s="24" t="s">
        <v>442</v>
      </c>
      <c r="M86" s="24" t="s">
        <v>442</v>
      </c>
      <c r="N86" s="24" t="s">
        <v>442</v>
      </c>
      <c r="O86" s="24" t="s">
        <v>442</v>
      </c>
      <c r="P86" s="24" t="s">
        <v>442</v>
      </c>
      <c r="Q86" s="24" t="s">
        <v>442</v>
      </c>
      <c r="R86" s="24" t="s">
        <v>442</v>
      </c>
      <c r="S86" s="24" t="s">
        <v>442</v>
      </c>
      <c r="T86" s="24" t="s">
        <v>442</v>
      </c>
      <c r="U86" s="27" t="s">
        <v>442</v>
      </c>
      <c r="V86" s="27" t="s">
        <v>442</v>
      </c>
      <c r="W86" s="27" t="s">
        <v>442</v>
      </c>
      <c r="X86" s="27" t="s">
        <v>442</v>
      </c>
      <c r="Y86" s="27" t="s">
        <v>442</v>
      </c>
      <c r="Z86" s="27" t="s">
        <v>442</v>
      </c>
    </row>
    <row r="87" spans="2:26" s="1" customFormat="1" ht="18" customHeight="1">
      <c r="B87" s="13" t="s">
        <v>445</v>
      </c>
      <c r="C87" s="14" t="s">
        <v>446</v>
      </c>
      <c r="D87" s="15" t="s">
        <v>605</v>
      </c>
      <c r="E87" s="21" t="s">
        <v>606</v>
      </c>
      <c r="F87" s="15" t="s">
        <v>610</v>
      </c>
      <c r="G87" s="22" t="s">
        <v>611</v>
      </c>
      <c r="H87" s="22" t="s">
        <v>612</v>
      </c>
      <c r="I87" s="25">
        <v>20.5</v>
      </c>
      <c r="J87" s="25">
        <v>20.5</v>
      </c>
      <c r="K87" s="25">
        <v>20.5</v>
      </c>
      <c r="L87" s="24" t="s">
        <v>442</v>
      </c>
      <c r="M87" s="24" t="s">
        <v>442</v>
      </c>
      <c r="N87" s="24" t="s">
        <v>442</v>
      </c>
      <c r="O87" s="24" t="s">
        <v>442</v>
      </c>
      <c r="P87" s="24" t="s">
        <v>442</v>
      </c>
      <c r="Q87" s="24" t="s">
        <v>442</v>
      </c>
      <c r="R87" s="24" t="s">
        <v>442</v>
      </c>
      <c r="S87" s="24" t="s">
        <v>442</v>
      </c>
      <c r="T87" s="24" t="s">
        <v>442</v>
      </c>
      <c r="U87" s="27" t="s">
        <v>442</v>
      </c>
      <c r="V87" s="27" t="s">
        <v>442</v>
      </c>
      <c r="W87" s="27" t="s">
        <v>442</v>
      </c>
      <c r="X87" s="27" t="s">
        <v>442</v>
      </c>
      <c r="Y87" s="27" t="s">
        <v>442</v>
      </c>
      <c r="Z87" s="27" t="s">
        <v>442</v>
      </c>
    </row>
    <row r="88" spans="2:26" s="1" customFormat="1" ht="18" customHeight="1">
      <c r="B88" s="13" t="s">
        <v>445</v>
      </c>
      <c r="C88" s="14" t="s">
        <v>446</v>
      </c>
      <c r="D88" s="15" t="s">
        <v>605</v>
      </c>
      <c r="E88" s="21" t="s">
        <v>606</v>
      </c>
      <c r="F88" s="15" t="s">
        <v>613</v>
      </c>
      <c r="G88" s="22" t="s">
        <v>614</v>
      </c>
      <c r="H88" s="22" t="s">
        <v>615</v>
      </c>
      <c r="I88" s="25">
        <v>36.57</v>
      </c>
      <c r="J88" s="25">
        <v>36.57</v>
      </c>
      <c r="K88" s="25">
        <v>36.57</v>
      </c>
      <c r="L88" s="24" t="s">
        <v>442</v>
      </c>
      <c r="M88" s="24" t="s">
        <v>442</v>
      </c>
      <c r="N88" s="24" t="s">
        <v>442</v>
      </c>
      <c r="O88" s="24" t="s">
        <v>442</v>
      </c>
      <c r="P88" s="24" t="s">
        <v>442</v>
      </c>
      <c r="Q88" s="24" t="s">
        <v>442</v>
      </c>
      <c r="R88" s="24" t="s">
        <v>442</v>
      </c>
      <c r="S88" s="24" t="s">
        <v>442</v>
      </c>
      <c r="T88" s="24" t="s">
        <v>442</v>
      </c>
      <c r="U88" s="27" t="s">
        <v>442</v>
      </c>
      <c r="V88" s="27" t="s">
        <v>442</v>
      </c>
      <c r="W88" s="27" t="s">
        <v>442</v>
      </c>
      <c r="X88" s="27" t="s">
        <v>442</v>
      </c>
      <c r="Y88" s="27" t="s">
        <v>442</v>
      </c>
      <c r="Z88" s="27" t="s">
        <v>442</v>
      </c>
    </row>
    <row r="89" spans="2:26" s="1" customFormat="1" ht="18" customHeight="1">
      <c r="B89" s="13" t="s">
        <v>445</v>
      </c>
      <c r="C89" s="14" t="s">
        <v>446</v>
      </c>
      <c r="D89" s="15" t="s">
        <v>605</v>
      </c>
      <c r="E89" s="21" t="s">
        <v>606</v>
      </c>
      <c r="F89" s="15" t="s">
        <v>613</v>
      </c>
      <c r="G89" s="22" t="s">
        <v>614</v>
      </c>
      <c r="H89" s="22" t="s">
        <v>616</v>
      </c>
      <c r="I89" s="25">
        <v>30.16</v>
      </c>
      <c r="J89" s="25">
        <v>30.16</v>
      </c>
      <c r="K89" s="25">
        <v>30.16</v>
      </c>
      <c r="L89" s="24" t="s">
        <v>442</v>
      </c>
      <c r="M89" s="24" t="s">
        <v>442</v>
      </c>
      <c r="N89" s="24" t="s">
        <v>442</v>
      </c>
      <c r="O89" s="24" t="s">
        <v>442</v>
      </c>
      <c r="P89" s="24" t="s">
        <v>442</v>
      </c>
      <c r="Q89" s="24" t="s">
        <v>442</v>
      </c>
      <c r="R89" s="24" t="s">
        <v>442</v>
      </c>
      <c r="S89" s="24" t="s">
        <v>442</v>
      </c>
      <c r="T89" s="24" t="s">
        <v>442</v>
      </c>
      <c r="U89" s="27" t="s">
        <v>442</v>
      </c>
      <c r="V89" s="27" t="s">
        <v>442</v>
      </c>
      <c r="W89" s="27" t="s">
        <v>442</v>
      </c>
      <c r="X89" s="27" t="s">
        <v>442</v>
      </c>
      <c r="Y89" s="27" t="s">
        <v>442</v>
      </c>
      <c r="Z89" s="27" t="s">
        <v>442</v>
      </c>
    </row>
    <row r="90" spans="2:26" s="1" customFormat="1" ht="18" customHeight="1">
      <c r="B90" s="13" t="s">
        <v>445</v>
      </c>
      <c r="C90" s="14" t="s">
        <v>446</v>
      </c>
      <c r="D90" s="15" t="s">
        <v>605</v>
      </c>
      <c r="E90" s="21" t="s">
        <v>606</v>
      </c>
      <c r="F90" s="15" t="s">
        <v>554</v>
      </c>
      <c r="G90" s="22" t="s">
        <v>555</v>
      </c>
      <c r="H90" s="22" t="s">
        <v>617</v>
      </c>
      <c r="I90" s="25">
        <v>5</v>
      </c>
      <c r="J90" s="25">
        <v>5</v>
      </c>
      <c r="K90" s="25">
        <v>5</v>
      </c>
      <c r="L90" s="24" t="s">
        <v>442</v>
      </c>
      <c r="M90" s="24" t="s">
        <v>442</v>
      </c>
      <c r="N90" s="24" t="s">
        <v>442</v>
      </c>
      <c r="O90" s="24" t="s">
        <v>442</v>
      </c>
      <c r="P90" s="24" t="s">
        <v>442</v>
      </c>
      <c r="Q90" s="24" t="s">
        <v>442</v>
      </c>
      <c r="R90" s="24" t="s">
        <v>442</v>
      </c>
      <c r="S90" s="24" t="s">
        <v>442</v>
      </c>
      <c r="T90" s="24" t="s">
        <v>442</v>
      </c>
      <c r="U90" s="27" t="s">
        <v>442</v>
      </c>
      <c r="V90" s="27" t="s">
        <v>442</v>
      </c>
      <c r="W90" s="27" t="s">
        <v>442</v>
      </c>
      <c r="X90" s="27" t="s">
        <v>442</v>
      </c>
      <c r="Y90" s="27" t="s">
        <v>442</v>
      </c>
      <c r="Z90" s="27" t="s">
        <v>442</v>
      </c>
    </row>
    <row r="91" spans="2:26" s="1" customFormat="1" ht="18" customHeight="1">
      <c r="B91" s="13" t="s">
        <v>445</v>
      </c>
      <c r="C91" s="14" t="s">
        <v>446</v>
      </c>
      <c r="D91" s="15" t="s">
        <v>605</v>
      </c>
      <c r="E91" s="21" t="s">
        <v>606</v>
      </c>
      <c r="F91" s="15" t="s">
        <v>618</v>
      </c>
      <c r="G91" s="22" t="s">
        <v>619</v>
      </c>
      <c r="H91" s="22" t="s">
        <v>620</v>
      </c>
      <c r="I91" s="25">
        <v>24</v>
      </c>
      <c r="J91" s="25">
        <v>24</v>
      </c>
      <c r="K91" s="25">
        <v>24</v>
      </c>
      <c r="L91" s="24" t="s">
        <v>442</v>
      </c>
      <c r="M91" s="24" t="s">
        <v>442</v>
      </c>
      <c r="N91" s="24" t="s">
        <v>442</v>
      </c>
      <c r="O91" s="24" t="s">
        <v>442</v>
      </c>
      <c r="P91" s="24" t="s">
        <v>442</v>
      </c>
      <c r="Q91" s="24" t="s">
        <v>442</v>
      </c>
      <c r="R91" s="24" t="s">
        <v>442</v>
      </c>
      <c r="S91" s="24" t="s">
        <v>442</v>
      </c>
      <c r="T91" s="24" t="s">
        <v>442</v>
      </c>
      <c r="U91" s="27" t="s">
        <v>442</v>
      </c>
      <c r="V91" s="27" t="s">
        <v>442</v>
      </c>
      <c r="W91" s="27" t="s">
        <v>442</v>
      </c>
      <c r="X91" s="27" t="s">
        <v>442</v>
      </c>
      <c r="Y91" s="27" t="s">
        <v>442</v>
      </c>
      <c r="Z91" s="27" t="s">
        <v>442</v>
      </c>
    </row>
    <row r="92" spans="2:26" s="1" customFormat="1" ht="18" customHeight="1">
      <c r="B92" s="13" t="s">
        <v>445</v>
      </c>
      <c r="C92" s="14" t="s">
        <v>446</v>
      </c>
      <c r="D92" s="15" t="s">
        <v>605</v>
      </c>
      <c r="E92" s="21" t="s">
        <v>606</v>
      </c>
      <c r="F92" s="15" t="s">
        <v>618</v>
      </c>
      <c r="G92" s="22" t="s">
        <v>619</v>
      </c>
      <c r="H92" s="22" t="s">
        <v>621</v>
      </c>
      <c r="I92" s="25">
        <v>21.6</v>
      </c>
      <c r="J92" s="25">
        <v>21.6</v>
      </c>
      <c r="K92" s="25">
        <v>21.6</v>
      </c>
      <c r="L92" s="24" t="s">
        <v>442</v>
      </c>
      <c r="M92" s="24" t="s">
        <v>442</v>
      </c>
      <c r="N92" s="24" t="s">
        <v>442</v>
      </c>
      <c r="O92" s="24" t="s">
        <v>442</v>
      </c>
      <c r="P92" s="24" t="s">
        <v>442</v>
      </c>
      <c r="Q92" s="24" t="s">
        <v>442</v>
      </c>
      <c r="R92" s="24" t="s">
        <v>442</v>
      </c>
      <c r="S92" s="24" t="s">
        <v>442</v>
      </c>
      <c r="T92" s="24" t="s">
        <v>442</v>
      </c>
      <c r="U92" s="27" t="s">
        <v>442</v>
      </c>
      <c r="V92" s="27" t="s">
        <v>442</v>
      </c>
      <c r="W92" s="27" t="s">
        <v>442</v>
      </c>
      <c r="X92" s="27" t="s">
        <v>442</v>
      </c>
      <c r="Y92" s="27" t="s">
        <v>442</v>
      </c>
      <c r="Z92" s="27" t="s">
        <v>442</v>
      </c>
    </row>
    <row r="93" spans="2:26" s="1" customFormat="1" ht="18" customHeight="1">
      <c r="B93" s="13" t="s">
        <v>445</v>
      </c>
      <c r="C93" s="14" t="s">
        <v>446</v>
      </c>
      <c r="D93" s="15" t="s">
        <v>605</v>
      </c>
      <c r="E93" s="21" t="s">
        <v>606</v>
      </c>
      <c r="F93" s="15" t="s">
        <v>610</v>
      </c>
      <c r="G93" s="22" t="s">
        <v>611</v>
      </c>
      <c r="H93" s="22" t="s">
        <v>621</v>
      </c>
      <c r="I93" s="25">
        <v>20.5</v>
      </c>
      <c r="J93" s="25">
        <v>20.5</v>
      </c>
      <c r="K93" s="25">
        <v>20.5</v>
      </c>
      <c r="L93" s="24" t="s">
        <v>442</v>
      </c>
      <c r="M93" s="24" t="s">
        <v>442</v>
      </c>
      <c r="N93" s="24" t="s">
        <v>442</v>
      </c>
      <c r="O93" s="24" t="s">
        <v>442</v>
      </c>
      <c r="P93" s="24" t="s">
        <v>442</v>
      </c>
      <c r="Q93" s="24" t="s">
        <v>442</v>
      </c>
      <c r="R93" s="24" t="s">
        <v>442</v>
      </c>
      <c r="S93" s="24" t="s">
        <v>442</v>
      </c>
      <c r="T93" s="24" t="s">
        <v>442</v>
      </c>
      <c r="U93" s="27" t="s">
        <v>442</v>
      </c>
      <c r="V93" s="27" t="s">
        <v>442</v>
      </c>
      <c r="W93" s="27" t="s">
        <v>442</v>
      </c>
      <c r="X93" s="27" t="s">
        <v>442</v>
      </c>
      <c r="Y93" s="27" t="s">
        <v>442</v>
      </c>
      <c r="Z93" s="27" t="s">
        <v>442</v>
      </c>
    </row>
    <row r="94" spans="2:26" s="1" customFormat="1" ht="18" customHeight="1">
      <c r="B94" s="13" t="s">
        <v>445</v>
      </c>
      <c r="C94" s="14" t="s">
        <v>446</v>
      </c>
      <c r="D94" s="15" t="s">
        <v>605</v>
      </c>
      <c r="E94" s="21" t="s">
        <v>606</v>
      </c>
      <c r="F94" s="15" t="s">
        <v>622</v>
      </c>
      <c r="G94" s="22" t="s">
        <v>623</v>
      </c>
      <c r="H94" s="22" t="s">
        <v>624</v>
      </c>
      <c r="I94" s="25">
        <v>151.13999999999999</v>
      </c>
      <c r="J94" s="25" t="s">
        <v>442</v>
      </c>
      <c r="K94" s="25" t="s">
        <v>442</v>
      </c>
      <c r="L94" s="24" t="s">
        <v>442</v>
      </c>
      <c r="M94" s="24" t="s">
        <v>442</v>
      </c>
      <c r="N94" s="24" t="s">
        <v>442</v>
      </c>
      <c r="O94" s="24" t="s">
        <v>442</v>
      </c>
      <c r="P94" s="24">
        <v>151.13999999999999</v>
      </c>
      <c r="Q94" s="24">
        <v>151.13999999999999</v>
      </c>
      <c r="R94" s="24" t="s">
        <v>442</v>
      </c>
      <c r="S94" s="24" t="s">
        <v>442</v>
      </c>
      <c r="T94" s="24" t="s">
        <v>442</v>
      </c>
      <c r="U94" s="27" t="s">
        <v>442</v>
      </c>
      <c r="V94" s="27" t="s">
        <v>442</v>
      </c>
      <c r="W94" s="27" t="s">
        <v>442</v>
      </c>
      <c r="X94" s="27" t="s">
        <v>442</v>
      </c>
      <c r="Y94" s="27" t="s">
        <v>442</v>
      </c>
      <c r="Z94" s="27" t="s">
        <v>442</v>
      </c>
    </row>
    <row r="95" spans="2:26" s="1" customFormat="1" ht="18" customHeight="1">
      <c r="B95" s="13" t="s">
        <v>445</v>
      </c>
      <c r="C95" s="14" t="s">
        <v>446</v>
      </c>
      <c r="D95" s="15" t="s">
        <v>625</v>
      </c>
      <c r="E95" s="21" t="s">
        <v>626</v>
      </c>
      <c r="F95" s="15" t="s">
        <v>627</v>
      </c>
      <c r="G95" s="22" t="s">
        <v>628</v>
      </c>
      <c r="H95" s="22" t="s">
        <v>629</v>
      </c>
      <c r="I95" s="25">
        <v>8.5</v>
      </c>
      <c r="J95" s="25">
        <v>8.5</v>
      </c>
      <c r="K95" s="25">
        <v>8.5</v>
      </c>
      <c r="L95" s="24" t="s">
        <v>442</v>
      </c>
      <c r="M95" s="24" t="s">
        <v>442</v>
      </c>
      <c r="N95" s="24" t="s">
        <v>442</v>
      </c>
      <c r="O95" s="24" t="s">
        <v>442</v>
      </c>
      <c r="P95" s="24" t="s">
        <v>442</v>
      </c>
      <c r="Q95" s="24" t="s">
        <v>442</v>
      </c>
      <c r="R95" s="24" t="s">
        <v>442</v>
      </c>
      <c r="S95" s="24" t="s">
        <v>442</v>
      </c>
      <c r="T95" s="24" t="s">
        <v>442</v>
      </c>
      <c r="U95" s="27" t="s">
        <v>442</v>
      </c>
      <c r="V95" s="27" t="s">
        <v>442</v>
      </c>
      <c r="W95" s="27" t="s">
        <v>442</v>
      </c>
      <c r="X95" s="27" t="s">
        <v>442</v>
      </c>
      <c r="Y95" s="27" t="s">
        <v>442</v>
      </c>
      <c r="Z95" s="27" t="s">
        <v>442</v>
      </c>
    </row>
    <row r="96" spans="2:26" s="1" customFormat="1" ht="18" customHeight="1">
      <c r="B96" s="13" t="s">
        <v>445</v>
      </c>
      <c r="C96" s="14" t="s">
        <v>446</v>
      </c>
      <c r="D96" s="15" t="s">
        <v>625</v>
      </c>
      <c r="E96" s="21" t="s">
        <v>626</v>
      </c>
      <c r="F96" s="15" t="s">
        <v>630</v>
      </c>
      <c r="G96" s="22" t="s">
        <v>631</v>
      </c>
      <c r="H96" s="22" t="s">
        <v>632</v>
      </c>
      <c r="I96" s="25">
        <v>11</v>
      </c>
      <c r="J96" s="25">
        <v>11</v>
      </c>
      <c r="K96" s="25">
        <v>11</v>
      </c>
      <c r="L96" s="24" t="s">
        <v>442</v>
      </c>
      <c r="M96" s="24" t="s">
        <v>442</v>
      </c>
      <c r="N96" s="24" t="s">
        <v>442</v>
      </c>
      <c r="O96" s="24" t="s">
        <v>442</v>
      </c>
      <c r="P96" s="24" t="s">
        <v>442</v>
      </c>
      <c r="Q96" s="24" t="s">
        <v>442</v>
      </c>
      <c r="R96" s="24" t="s">
        <v>442</v>
      </c>
      <c r="S96" s="24" t="s">
        <v>442</v>
      </c>
      <c r="T96" s="24" t="s">
        <v>442</v>
      </c>
      <c r="U96" s="27" t="s">
        <v>442</v>
      </c>
      <c r="V96" s="27" t="s">
        <v>442</v>
      </c>
      <c r="W96" s="27" t="s">
        <v>442</v>
      </c>
      <c r="X96" s="27" t="s">
        <v>442</v>
      </c>
      <c r="Y96" s="27" t="s">
        <v>442</v>
      </c>
      <c r="Z96" s="27" t="s">
        <v>442</v>
      </c>
    </row>
    <row r="97" spans="2:26" s="1" customFormat="1" ht="18" customHeight="1">
      <c r="B97" s="13" t="s">
        <v>445</v>
      </c>
      <c r="C97" s="14" t="s">
        <v>446</v>
      </c>
      <c r="D97" s="15" t="s">
        <v>625</v>
      </c>
      <c r="E97" s="21" t="s">
        <v>626</v>
      </c>
      <c r="F97" s="15" t="s">
        <v>627</v>
      </c>
      <c r="G97" s="22" t="s">
        <v>628</v>
      </c>
      <c r="H97" s="22" t="s">
        <v>632</v>
      </c>
      <c r="I97" s="25">
        <v>3</v>
      </c>
      <c r="J97" s="25">
        <v>3</v>
      </c>
      <c r="K97" s="25">
        <v>3</v>
      </c>
      <c r="L97" s="24" t="s">
        <v>442</v>
      </c>
      <c r="M97" s="24" t="s">
        <v>442</v>
      </c>
      <c r="N97" s="24" t="s">
        <v>442</v>
      </c>
      <c r="O97" s="24" t="s">
        <v>442</v>
      </c>
      <c r="P97" s="24" t="s">
        <v>442</v>
      </c>
      <c r="Q97" s="24" t="s">
        <v>442</v>
      </c>
      <c r="R97" s="24" t="s">
        <v>442</v>
      </c>
      <c r="S97" s="24" t="s">
        <v>442</v>
      </c>
      <c r="T97" s="24" t="s">
        <v>442</v>
      </c>
      <c r="U97" s="27" t="s">
        <v>442</v>
      </c>
      <c r="V97" s="27" t="s">
        <v>442</v>
      </c>
      <c r="W97" s="27" t="s">
        <v>442</v>
      </c>
      <c r="X97" s="27" t="s">
        <v>442</v>
      </c>
      <c r="Y97" s="27" t="s">
        <v>442</v>
      </c>
      <c r="Z97" s="27" t="s">
        <v>442</v>
      </c>
    </row>
    <row r="98" spans="2:26" s="1" customFormat="1" ht="18" customHeight="1">
      <c r="B98" s="13" t="s">
        <v>445</v>
      </c>
      <c r="C98" s="14" t="s">
        <v>446</v>
      </c>
      <c r="D98" s="15" t="s">
        <v>625</v>
      </c>
      <c r="E98" s="21" t="s">
        <v>626</v>
      </c>
      <c r="F98" s="15" t="s">
        <v>633</v>
      </c>
      <c r="G98" s="22" t="s">
        <v>634</v>
      </c>
      <c r="H98" s="22" t="s">
        <v>632</v>
      </c>
      <c r="I98" s="25">
        <v>1</v>
      </c>
      <c r="J98" s="25">
        <v>1</v>
      </c>
      <c r="K98" s="25">
        <v>1</v>
      </c>
      <c r="L98" s="24" t="s">
        <v>442</v>
      </c>
      <c r="M98" s="24" t="s">
        <v>442</v>
      </c>
      <c r="N98" s="24" t="s">
        <v>442</v>
      </c>
      <c r="O98" s="24" t="s">
        <v>442</v>
      </c>
      <c r="P98" s="24" t="s">
        <v>442</v>
      </c>
      <c r="Q98" s="24" t="s">
        <v>442</v>
      </c>
      <c r="R98" s="24" t="s">
        <v>442</v>
      </c>
      <c r="S98" s="24" t="s">
        <v>442</v>
      </c>
      <c r="T98" s="24" t="s">
        <v>442</v>
      </c>
      <c r="U98" s="27" t="s">
        <v>442</v>
      </c>
      <c r="V98" s="27" t="s">
        <v>442</v>
      </c>
      <c r="W98" s="27" t="s">
        <v>442</v>
      </c>
      <c r="X98" s="27" t="s">
        <v>442</v>
      </c>
      <c r="Y98" s="27" t="s">
        <v>442</v>
      </c>
      <c r="Z98" s="27" t="s">
        <v>442</v>
      </c>
    </row>
    <row r="99" spans="2:26" s="1" customFormat="1" ht="18" customHeight="1">
      <c r="B99" s="13" t="s">
        <v>445</v>
      </c>
      <c r="C99" s="14" t="s">
        <v>446</v>
      </c>
      <c r="D99" s="15" t="s">
        <v>625</v>
      </c>
      <c r="E99" s="21" t="s">
        <v>626</v>
      </c>
      <c r="F99" s="15" t="s">
        <v>627</v>
      </c>
      <c r="G99" s="22" t="s">
        <v>628</v>
      </c>
      <c r="H99" s="22" t="s">
        <v>635</v>
      </c>
      <c r="I99" s="25">
        <v>5</v>
      </c>
      <c r="J99" s="25">
        <v>5</v>
      </c>
      <c r="K99" s="25">
        <v>5</v>
      </c>
      <c r="L99" s="24" t="s">
        <v>442</v>
      </c>
      <c r="M99" s="24" t="s">
        <v>442</v>
      </c>
      <c r="N99" s="24" t="s">
        <v>442</v>
      </c>
      <c r="O99" s="24" t="s">
        <v>442</v>
      </c>
      <c r="P99" s="24" t="s">
        <v>442</v>
      </c>
      <c r="Q99" s="24" t="s">
        <v>442</v>
      </c>
      <c r="R99" s="24" t="s">
        <v>442</v>
      </c>
      <c r="S99" s="24" t="s">
        <v>442</v>
      </c>
      <c r="T99" s="24" t="s">
        <v>442</v>
      </c>
      <c r="U99" s="27" t="s">
        <v>442</v>
      </c>
      <c r="V99" s="27" t="s">
        <v>442</v>
      </c>
      <c r="W99" s="27" t="s">
        <v>442</v>
      </c>
      <c r="X99" s="27" t="s">
        <v>442</v>
      </c>
      <c r="Y99" s="27" t="s">
        <v>442</v>
      </c>
      <c r="Z99" s="27" t="s">
        <v>442</v>
      </c>
    </row>
    <row r="100" spans="2:26" s="1" customFormat="1" ht="27.75" customHeight="1">
      <c r="B100" s="13" t="s">
        <v>445</v>
      </c>
      <c r="C100" s="14" t="s">
        <v>446</v>
      </c>
      <c r="D100" s="15" t="s">
        <v>636</v>
      </c>
      <c r="E100" s="21" t="s">
        <v>637</v>
      </c>
      <c r="F100" s="15" t="s">
        <v>638</v>
      </c>
      <c r="G100" s="22" t="s">
        <v>639</v>
      </c>
      <c r="H100" s="22" t="s">
        <v>640</v>
      </c>
      <c r="I100" s="25">
        <v>1.5</v>
      </c>
      <c r="J100" s="25">
        <v>1.5</v>
      </c>
      <c r="K100" s="25">
        <v>1.5</v>
      </c>
      <c r="L100" s="24" t="s">
        <v>442</v>
      </c>
      <c r="M100" s="24" t="s">
        <v>442</v>
      </c>
      <c r="N100" s="24" t="s">
        <v>442</v>
      </c>
      <c r="O100" s="24" t="s">
        <v>442</v>
      </c>
      <c r="P100" s="24" t="s">
        <v>442</v>
      </c>
      <c r="Q100" s="24" t="s">
        <v>442</v>
      </c>
      <c r="R100" s="24" t="s">
        <v>442</v>
      </c>
      <c r="S100" s="24" t="s">
        <v>442</v>
      </c>
      <c r="T100" s="24" t="s">
        <v>442</v>
      </c>
      <c r="U100" s="27" t="s">
        <v>442</v>
      </c>
      <c r="V100" s="27" t="s">
        <v>442</v>
      </c>
      <c r="W100" s="27" t="s">
        <v>442</v>
      </c>
      <c r="X100" s="27" t="s">
        <v>442</v>
      </c>
      <c r="Y100" s="27" t="s">
        <v>442</v>
      </c>
      <c r="Z100" s="27" t="s">
        <v>442</v>
      </c>
    </row>
    <row r="101" spans="2:26" s="1" customFormat="1" ht="28.5" customHeight="1">
      <c r="B101" s="13" t="s">
        <v>445</v>
      </c>
      <c r="C101" s="14" t="s">
        <v>446</v>
      </c>
      <c r="D101" s="15" t="s">
        <v>636</v>
      </c>
      <c r="E101" s="21" t="s">
        <v>637</v>
      </c>
      <c r="F101" s="15" t="s">
        <v>638</v>
      </c>
      <c r="G101" s="22" t="s">
        <v>639</v>
      </c>
      <c r="H101" s="22" t="s">
        <v>641</v>
      </c>
      <c r="I101" s="25">
        <v>6</v>
      </c>
      <c r="J101" s="25">
        <v>6</v>
      </c>
      <c r="K101" s="25">
        <v>6</v>
      </c>
      <c r="L101" s="24" t="s">
        <v>442</v>
      </c>
      <c r="M101" s="24" t="s">
        <v>442</v>
      </c>
      <c r="N101" s="24" t="s">
        <v>442</v>
      </c>
      <c r="O101" s="24" t="s">
        <v>442</v>
      </c>
      <c r="P101" s="24" t="s">
        <v>442</v>
      </c>
      <c r="Q101" s="24" t="s">
        <v>442</v>
      </c>
      <c r="R101" s="24" t="s">
        <v>442</v>
      </c>
      <c r="S101" s="24" t="s">
        <v>442</v>
      </c>
      <c r="T101" s="24" t="s">
        <v>442</v>
      </c>
      <c r="U101" s="27" t="s">
        <v>442</v>
      </c>
      <c r="V101" s="27" t="s">
        <v>442</v>
      </c>
      <c r="W101" s="27" t="s">
        <v>442</v>
      </c>
      <c r="X101" s="27" t="s">
        <v>442</v>
      </c>
      <c r="Y101" s="27" t="s">
        <v>442</v>
      </c>
      <c r="Z101" s="27" t="s">
        <v>442</v>
      </c>
    </row>
    <row r="102" spans="2:26" s="1" customFormat="1" ht="18" customHeight="1">
      <c r="B102" s="13" t="s">
        <v>445</v>
      </c>
      <c r="C102" s="14" t="s">
        <v>446</v>
      </c>
      <c r="D102" s="15" t="s">
        <v>642</v>
      </c>
      <c r="E102" s="21" t="s">
        <v>643</v>
      </c>
      <c r="F102" s="15" t="s">
        <v>644</v>
      </c>
      <c r="G102" s="22" t="s">
        <v>645</v>
      </c>
      <c r="H102" s="22" t="s">
        <v>646</v>
      </c>
      <c r="I102" s="25">
        <v>2.5</v>
      </c>
      <c r="J102" s="25">
        <v>2.5</v>
      </c>
      <c r="K102" s="25">
        <v>2.5</v>
      </c>
      <c r="L102" s="24" t="s">
        <v>442</v>
      </c>
      <c r="M102" s="24" t="s">
        <v>442</v>
      </c>
      <c r="N102" s="24" t="s">
        <v>442</v>
      </c>
      <c r="O102" s="24" t="s">
        <v>442</v>
      </c>
      <c r="P102" s="24" t="s">
        <v>442</v>
      </c>
      <c r="Q102" s="24" t="s">
        <v>442</v>
      </c>
      <c r="R102" s="24" t="s">
        <v>442</v>
      </c>
      <c r="S102" s="24" t="s">
        <v>442</v>
      </c>
      <c r="T102" s="24" t="s">
        <v>442</v>
      </c>
      <c r="U102" s="27" t="s">
        <v>442</v>
      </c>
      <c r="V102" s="27" t="s">
        <v>442</v>
      </c>
      <c r="W102" s="27" t="s">
        <v>442</v>
      </c>
      <c r="X102" s="27" t="s">
        <v>442</v>
      </c>
      <c r="Y102" s="27" t="s">
        <v>442</v>
      </c>
      <c r="Z102" s="27" t="s">
        <v>442</v>
      </c>
    </row>
    <row r="103" spans="2:26" s="1" customFormat="1" ht="18" customHeight="1">
      <c r="B103" s="13" t="s">
        <v>445</v>
      </c>
      <c r="C103" s="14" t="s">
        <v>446</v>
      </c>
      <c r="D103" s="15" t="s">
        <v>642</v>
      </c>
      <c r="E103" s="21" t="s">
        <v>643</v>
      </c>
      <c r="F103" s="15" t="s">
        <v>647</v>
      </c>
      <c r="G103" s="22" t="s">
        <v>648</v>
      </c>
      <c r="H103" s="22" t="s">
        <v>649</v>
      </c>
      <c r="I103" s="25">
        <v>5</v>
      </c>
      <c r="J103" s="25">
        <v>5</v>
      </c>
      <c r="K103" s="25">
        <v>5</v>
      </c>
      <c r="L103" s="24" t="s">
        <v>442</v>
      </c>
      <c r="M103" s="24" t="s">
        <v>442</v>
      </c>
      <c r="N103" s="24" t="s">
        <v>442</v>
      </c>
      <c r="O103" s="24" t="s">
        <v>442</v>
      </c>
      <c r="P103" s="24" t="s">
        <v>442</v>
      </c>
      <c r="Q103" s="24" t="s">
        <v>442</v>
      </c>
      <c r="R103" s="24" t="s">
        <v>442</v>
      </c>
      <c r="S103" s="24" t="s">
        <v>442</v>
      </c>
      <c r="T103" s="24" t="s">
        <v>442</v>
      </c>
      <c r="U103" s="27" t="s">
        <v>442</v>
      </c>
      <c r="V103" s="27" t="s">
        <v>442</v>
      </c>
      <c r="W103" s="27" t="s">
        <v>442</v>
      </c>
      <c r="X103" s="27" t="s">
        <v>442</v>
      </c>
      <c r="Y103" s="27" t="s">
        <v>442</v>
      </c>
      <c r="Z103" s="27" t="s">
        <v>442</v>
      </c>
    </row>
    <row r="104" spans="2:26" s="1" customFormat="1" ht="18" customHeight="1">
      <c r="B104" s="13" t="s">
        <v>445</v>
      </c>
      <c r="C104" s="14" t="s">
        <v>446</v>
      </c>
      <c r="D104" s="15" t="s">
        <v>642</v>
      </c>
      <c r="E104" s="21" t="s">
        <v>643</v>
      </c>
      <c r="F104" s="15" t="s">
        <v>644</v>
      </c>
      <c r="G104" s="22" t="s">
        <v>645</v>
      </c>
      <c r="H104" s="22" t="s">
        <v>650</v>
      </c>
      <c r="I104" s="25">
        <v>2.5</v>
      </c>
      <c r="J104" s="25">
        <v>2.5</v>
      </c>
      <c r="K104" s="25">
        <v>2.5</v>
      </c>
      <c r="L104" s="24" t="s">
        <v>442</v>
      </c>
      <c r="M104" s="24" t="s">
        <v>442</v>
      </c>
      <c r="N104" s="24" t="s">
        <v>442</v>
      </c>
      <c r="O104" s="24" t="s">
        <v>442</v>
      </c>
      <c r="P104" s="24" t="s">
        <v>442</v>
      </c>
      <c r="Q104" s="24" t="s">
        <v>442</v>
      </c>
      <c r="R104" s="24" t="s">
        <v>442</v>
      </c>
      <c r="S104" s="24" t="s">
        <v>442</v>
      </c>
      <c r="T104" s="24" t="s">
        <v>442</v>
      </c>
      <c r="U104" s="27" t="s">
        <v>442</v>
      </c>
      <c r="V104" s="27" t="s">
        <v>442</v>
      </c>
      <c r="W104" s="27" t="s">
        <v>442</v>
      </c>
      <c r="X104" s="27" t="s">
        <v>442</v>
      </c>
      <c r="Y104" s="27" t="s">
        <v>442</v>
      </c>
      <c r="Z104" s="27" t="s">
        <v>442</v>
      </c>
    </row>
    <row r="105" spans="2:26" s="1" customFormat="1" ht="18" customHeight="1">
      <c r="B105" s="13" t="s">
        <v>445</v>
      </c>
      <c r="C105" s="14" t="s">
        <v>446</v>
      </c>
      <c r="D105" s="15" t="s">
        <v>642</v>
      </c>
      <c r="E105" s="21" t="s">
        <v>643</v>
      </c>
      <c r="F105" s="15" t="s">
        <v>651</v>
      </c>
      <c r="G105" s="22" t="s">
        <v>652</v>
      </c>
      <c r="H105" s="22" t="s">
        <v>653</v>
      </c>
      <c r="I105" s="25">
        <v>23.92</v>
      </c>
      <c r="J105" s="25">
        <v>23.92</v>
      </c>
      <c r="K105" s="25">
        <v>23.92</v>
      </c>
      <c r="L105" s="24" t="s">
        <v>442</v>
      </c>
      <c r="M105" s="24" t="s">
        <v>442</v>
      </c>
      <c r="N105" s="24" t="s">
        <v>442</v>
      </c>
      <c r="O105" s="24" t="s">
        <v>442</v>
      </c>
      <c r="P105" s="24" t="s">
        <v>442</v>
      </c>
      <c r="Q105" s="24" t="s">
        <v>442</v>
      </c>
      <c r="R105" s="24" t="s">
        <v>442</v>
      </c>
      <c r="S105" s="24" t="s">
        <v>442</v>
      </c>
      <c r="T105" s="24" t="s">
        <v>442</v>
      </c>
      <c r="U105" s="27" t="s">
        <v>442</v>
      </c>
      <c r="V105" s="27" t="s">
        <v>442</v>
      </c>
      <c r="W105" s="27" t="s">
        <v>442</v>
      </c>
      <c r="X105" s="27" t="s">
        <v>442</v>
      </c>
      <c r="Y105" s="27" t="s">
        <v>442</v>
      </c>
      <c r="Z105" s="27" t="s">
        <v>442</v>
      </c>
    </row>
    <row r="106" spans="2:26" s="1" customFormat="1" ht="18" customHeight="1">
      <c r="B106" s="13" t="s">
        <v>445</v>
      </c>
      <c r="C106" s="14" t="s">
        <v>446</v>
      </c>
      <c r="D106" s="15" t="s">
        <v>642</v>
      </c>
      <c r="E106" s="21" t="s">
        <v>643</v>
      </c>
      <c r="F106" s="15" t="s">
        <v>654</v>
      </c>
      <c r="G106" s="22" t="s">
        <v>655</v>
      </c>
      <c r="H106" s="22" t="s">
        <v>653</v>
      </c>
      <c r="I106" s="25">
        <v>38.049999999999997</v>
      </c>
      <c r="J106" s="25">
        <v>38.049999999999997</v>
      </c>
      <c r="K106" s="25">
        <v>38.049999999999997</v>
      </c>
      <c r="L106" s="24" t="s">
        <v>442</v>
      </c>
      <c r="M106" s="24" t="s">
        <v>442</v>
      </c>
      <c r="N106" s="24" t="s">
        <v>442</v>
      </c>
      <c r="O106" s="24" t="s">
        <v>442</v>
      </c>
      <c r="P106" s="24" t="s">
        <v>442</v>
      </c>
      <c r="Q106" s="24" t="s">
        <v>442</v>
      </c>
      <c r="R106" s="24" t="s">
        <v>442</v>
      </c>
      <c r="S106" s="24" t="s">
        <v>442</v>
      </c>
      <c r="T106" s="24" t="s">
        <v>442</v>
      </c>
      <c r="U106" s="27" t="s">
        <v>442</v>
      </c>
      <c r="V106" s="27" t="s">
        <v>442</v>
      </c>
      <c r="W106" s="27" t="s">
        <v>442</v>
      </c>
      <c r="X106" s="27" t="s">
        <v>442</v>
      </c>
      <c r="Y106" s="27" t="s">
        <v>442</v>
      </c>
      <c r="Z106" s="27" t="s">
        <v>442</v>
      </c>
    </row>
    <row r="107" spans="2:26" s="1" customFormat="1" ht="18" customHeight="1">
      <c r="B107" s="13" t="s">
        <v>445</v>
      </c>
      <c r="C107" s="14" t="s">
        <v>446</v>
      </c>
      <c r="D107" s="15" t="s">
        <v>642</v>
      </c>
      <c r="E107" s="21" t="s">
        <v>643</v>
      </c>
      <c r="F107" s="15" t="s">
        <v>656</v>
      </c>
      <c r="G107" s="22" t="s">
        <v>657</v>
      </c>
      <c r="H107" s="22" t="s">
        <v>653</v>
      </c>
      <c r="I107" s="25">
        <v>135.84</v>
      </c>
      <c r="J107" s="25">
        <v>135.84</v>
      </c>
      <c r="K107" s="25">
        <v>135.84</v>
      </c>
      <c r="L107" s="24" t="s">
        <v>442</v>
      </c>
      <c r="M107" s="24" t="s">
        <v>442</v>
      </c>
      <c r="N107" s="24" t="s">
        <v>442</v>
      </c>
      <c r="O107" s="24" t="s">
        <v>442</v>
      </c>
      <c r="P107" s="24" t="s">
        <v>442</v>
      </c>
      <c r="Q107" s="24" t="s">
        <v>442</v>
      </c>
      <c r="R107" s="24" t="s">
        <v>442</v>
      </c>
      <c r="S107" s="24" t="s">
        <v>442</v>
      </c>
      <c r="T107" s="24" t="s">
        <v>442</v>
      </c>
      <c r="U107" s="27" t="s">
        <v>442</v>
      </c>
      <c r="V107" s="27" t="s">
        <v>442</v>
      </c>
      <c r="W107" s="27" t="s">
        <v>442</v>
      </c>
      <c r="X107" s="27" t="s">
        <v>442</v>
      </c>
      <c r="Y107" s="27" t="s">
        <v>442</v>
      </c>
      <c r="Z107" s="27" t="s">
        <v>442</v>
      </c>
    </row>
    <row r="108" spans="2:26" s="1" customFormat="1" ht="18" customHeight="1">
      <c r="B108" s="13" t="s">
        <v>445</v>
      </c>
      <c r="C108" s="14" t="s">
        <v>446</v>
      </c>
      <c r="D108" s="15" t="s">
        <v>642</v>
      </c>
      <c r="E108" s="21" t="s">
        <v>643</v>
      </c>
      <c r="F108" s="15" t="s">
        <v>658</v>
      </c>
      <c r="G108" s="22" t="s">
        <v>659</v>
      </c>
      <c r="H108" s="22" t="s">
        <v>653</v>
      </c>
      <c r="I108" s="25">
        <v>68.430000000000007</v>
      </c>
      <c r="J108" s="25">
        <v>68.430000000000007</v>
      </c>
      <c r="K108" s="25">
        <v>68.430000000000007</v>
      </c>
      <c r="L108" s="24" t="s">
        <v>442</v>
      </c>
      <c r="M108" s="24" t="s">
        <v>442</v>
      </c>
      <c r="N108" s="24" t="s">
        <v>442</v>
      </c>
      <c r="O108" s="24" t="s">
        <v>442</v>
      </c>
      <c r="P108" s="24" t="s">
        <v>442</v>
      </c>
      <c r="Q108" s="24" t="s">
        <v>442</v>
      </c>
      <c r="R108" s="24" t="s">
        <v>442</v>
      </c>
      <c r="S108" s="24" t="s">
        <v>442</v>
      </c>
      <c r="T108" s="24" t="s">
        <v>442</v>
      </c>
      <c r="U108" s="27" t="s">
        <v>442</v>
      </c>
      <c r="V108" s="27" t="s">
        <v>442</v>
      </c>
      <c r="W108" s="27" t="s">
        <v>442</v>
      </c>
      <c r="X108" s="27" t="s">
        <v>442</v>
      </c>
      <c r="Y108" s="27" t="s">
        <v>442</v>
      </c>
      <c r="Z108" s="27" t="s">
        <v>442</v>
      </c>
    </row>
    <row r="109" spans="2:26" s="1" customFormat="1" ht="18" customHeight="1">
      <c r="B109" s="13" t="s">
        <v>445</v>
      </c>
      <c r="C109" s="14" t="s">
        <v>446</v>
      </c>
      <c r="D109" s="15" t="s">
        <v>642</v>
      </c>
      <c r="E109" s="21" t="s">
        <v>643</v>
      </c>
      <c r="F109" s="15" t="s">
        <v>660</v>
      </c>
      <c r="G109" s="22" t="s">
        <v>661</v>
      </c>
      <c r="H109" s="22" t="s">
        <v>662</v>
      </c>
      <c r="I109" s="25">
        <v>28.9</v>
      </c>
      <c r="J109" s="25">
        <v>28.9</v>
      </c>
      <c r="K109" s="25">
        <v>28.9</v>
      </c>
      <c r="L109" s="24" t="s">
        <v>442</v>
      </c>
      <c r="M109" s="24" t="s">
        <v>442</v>
      </c>
      <c r="N109" s="24" t="s">
        <v>442</v>
      </c>
      <c r="O109" s="24" t="s">
        <v>442</v>
      </c>
      <c r="P109" s="24" t="s">
        <v>442</v>
      </c>
      <c r="Q109" s="24" t="s">
        <v>442</v>
      </c>
      <c r="R109" s="24" t="s">
        <v>442</v>
      </c>
      <c r="S109" s="24" t="s">
        <v>442</v>
      </c>
      <c r="T109" s="24" t="s">
        <v>442</v>
      </c>
      <c r="U109" s="27" t="s">
        <v>442</v>
      </c>
      <c r="V109" s="27" t="s">
        <v>442</v>
      </c>
      <c r="W109" s="27" t="s">
        <v>442</v>
      </c>
      <c r="X109" s="27" t="s">
        <v>442</v>
      </c>
      <c r="Y109" s="27" t="s">
        <v>442</v>
      </c>
      <c r="Z109" s="27" t="s">
        <v>442</v>
      </c>
    </row>
    <row r="110" spans="2:26" s="1" customFormat="1" ht="18" customHeight="1">
      <c r="B110" s="13" t="s">
        <v>445</v>
      </c>
      <c r="C110" s="14" t="s">
        <v>446</v>
      </c>
      <c r="D110" s="15" t="s">
        <v>642</v>
      </c>
      <c r="E110" s="21" t="s">
        <v>643</v>
      </c>
      <c r="F110" s="15" t="s">
        <v>539</v>
      </c>
      <c r="G110" s="22" t="s">
        <v>540</v>
      </c>
      <c r="H110" s="22" t="s">
        <v>663</v>
      </c>
      <c r="I110" s="25">
        <v>27</v>
      </c>
      <c r="J110" s="25">
        <v>27</v>
      </c>
      <c r="K110" s="25">
        <v>27</v>
      </c>
      <c r="L110" s="24" t="s">
        <v>442</v>
      </c>
      <c r="M110" s="24" t="s">
        <v>442</v>
      </c>
      <c r="N110" s="24" t="s">
        <v>442</v>
      </c>
      <c r="O110" s="24" t="s">
        <v>442</v>
      </c>
      <c r="P110" s="24" t="s">
        <v>442</v>
      </c>
      <c r="Q110" s="24" t="s">
        <v>442</v>
      </c>
      <c r="R110" s="24" t="s">
        <v>442</v>
      </c>
      <c r="S110" s="24" t="s">
        <v>442</v>
      </c>
      <c r="T110" s="24" t="s">
        <v>442</v>
      </c>
      <c r="U110" s="27" t="s">
        <v>442</v>
      </c>
      <c r="V110" s="27" t="s">
        <v>442</v>
      </c>
      <c r="W110" s="27" t="s">
        <v>442</v>
      </c>
      <c r="X110" s="27" t="s">
        <v>442</v>
      </c>
      <c r="Y110" s="27" t="s">
        <v>442</v>
      </c>
      <c r="Z110" s="27" t="s">
        <v>442</v>
      </c>
    </row>
    <row r="111" spans="2:26" s="1" customFormat="1" ht="18" customHeight="1">
      <c r="B111" s="13" t="s">
        <v>445</v>
      </c>
      <c r="C111" s="14" t="s">
        <v>446</v>
      </c>
      <c r="D111" s="15" t="s">
        <v>664</v>
      </c>
      <c r="E111" s="21" t="s">
        <v>665</v>
      </c>
      <c r="F111" s="15" t="s">
        <v>572</v>
      </c>
      <c r="G111" s="22" t="s">
        <v>573</v>
      </c>
      <c r="H111" s="22" t="s">
        <v>666</v>
      </c>
      <c r="I111" s="25">
        <v>42</v>
      </c>
      <c r="J111" s="25">
        <v>42</v>
      </c>
      <c r="K111" s="25">
        <v>42</v>
      </c>
      <c r="L111" s="24" t="s">
        <v>442</v>
      </c>
      <c r="M111" s="24" t="s">
        <v>442</v>
      </c>
      <c r="N111" s="24" t="s">
        <v>442</v>
      </c>
      <c r="O111" s="24" t="s">
        <v>442</v>
      </c>
      <c r="P111" s="24" t="s">
        <v>442</v>
      </c>
      <c r="Q111" s="24" t="s">
        <v>442</v>
      </c>
      <c r="R111" s="24" t="s">
        <v>442</v>
      </c>
      <c r="S111" s="24" t="s">
        <v>442</v>
      </c>
      <c r="T111" s="24" t="s">
        <v>442</v>
      </c>
      <c r="U111" s="27" t="s">
        <v>442</v>
      </c>
      <c r="V111" s="27" t="s">
        <v>442</v>
      </c>
      <c r="W111" s="27" t="s">
        <v>442</v>
      </c>
      <c r="X111" s="27" t="s">
        <v>442</v>
      </c>
      <c r="Y111" s="27" t="s">
        <v>442</v>
      </c>
      <c r="Z111" s="27" t="s">
        <v>442</v>
      </c>
    </row>
    <row r="112" spans="2:26" s="1" customFormat="1" ht="18" customHeight="1">
      <c r="B112" s="13" t="s">
        <v>445</v>
      </c>
      <c r="C112" s="14" t="s">
        <v>446</v>
      </c>
      <c r="D112" s="15" t="s">
        <v>664</v>
      </c>
      <c r="E112" s="21" t="s">
        <v>665</v>
      </c>
      <c r="F112" s="15" t="s">
        <v>502</v>
      </c>
      <c r="G112" s="22" t="s">
        <v>503</v>
      </c>
      <c r="H112" s="22" t="s">
        <v>667</v>
      </c>
      <c r="I112" s="25">
        <v>5</v>
      </c>
      <c r="J112" s="25">
        <v>5</v>
      </c>
      <c r="K112" s="25">
        <v>5</v>
      </c>
      <c r="L112" s="24" t="s">
        <v>442</v>
      </c>
      <c r="M112" s="24" t="s">
        <v>442</v>
      </c>
      <c r="N112" s="24" t="s">
        <v>442</v>
      </c>
      <c r="O112" s="24" t="s">
        <v>442</v>
      </c>
      <c r="P112" s="24" t="s">
        <v>442</v>
      </c>
      <c r="Q112" s="24" t="s">
        <v>442</v>
      </c>
      <c r="R112" s="24" t="s">
        <v>442</v>
      </c>
      <c r="S112" s="24" t="s">
        <v>442</v>
      </c>
      <c r="T112" s="24" t="s">
        <v>442</v>
      </c>
      <c r="U112" s="27" t="s">
        <v>442</v>
      </c>
      <c r="V112" s="27" t="s">
        <v>442</v>
      </c>
      <c r="W112" s="27" t="s">
        <v>442</v>
      </c>
      <c r="X112" s="27" t="s">
        <v>442</v>
      </c>
      <c r="Y112" s="27" t="s">
        <v>442</v>
      </c>
      <c r="Z112" s="27" t="s">
        <v>442</v>
      </c>
    </row>
    <row r="113" spans="2:26" s="1" customFormat="1" ht="18" customHeight="1">
      <c r="B113" s="13" t="s">
        <v>445</v>
      </c>
      <c r="C113" s="14" t="s">
        <v>446</v>
      </c>
      <c r="D113" s="15" t="s">
        <v>664</v>
      </c>
      <c r="E113" s="21" t="s">
        <v>665</v>
      </c>
      <c r="F113" s="15" t="s">
        <v>668</v>
      </c>
      <c r="G113" s="22" t="s">
        <v>669</v>
      </c>
      <c r="H113" s="22" t="s">
        <v>670</v>
      </c>
      <c r="I113" s="25">
        <v>145.55000000000001</v>
      </c>
      <c r="J113" s="25">
        <v>145.55000000000001</v>
      </c>
      <c r="K113" s="25">
        <v>145.55000000000001</v>
      </c>
      <c r="L113" s="24" t="s">
        <v>442</v>
      </c>
      <c r="M113" s="24" t="s">
        <v>442</v>
      </c>
      <c r="N113" s="24" t="s">
        <v>442</v>
      </c>
      <c r="O113" s="24" t="s">
        <v>442</v>
      </c>
      <c r="P113" s="24" t="s">
        <v>442</v>
      </c>
      <c r="Q113" s="24" t="s">
        <v>442</v>
      </c>
      <c r="R113" s="24" t="s">
        <v>442</v>
      </c>
      <c r="S113" s="24" t="s">
        <v>442</v>
      </c>
      <c r="T113" s="24" t="s">
        <v>442</v>
      </c>
      <c r="U113" s="27" t="s">
        <v>442</v>
      </c>
      <c r="V113" s="27" t="s">
        <v>442</v>
      </c>
      <c r="W113" s="27" t="s">
        <v>442</v>
      </c>
      <c r="X113" s="27" t="s">
        <v>442</v>
      </c>
      <c r="Y113" s="27" t="s">
        <v>442</v>
      </c>
      <c r="Z113" s="27" t="s">
        <v>442</v>
      </c>
    </row>
    <row r="114" spans="2:26" s="1" customFormat="1" ht="18" customHeight="1">
      <c r="B114" s="13" t="s">
        <v>445</v>
      </c>
      <c r="C114" s="14" t="s">
        <v>446</v>
      </c>
      <c r="D114" s="15" t="s">
        <v>664</v>
      </c>
      <c r="E114" s="21" t="s">
        <v>665</v>
      </c>
      <c r="F114" s="15" t="s">
        <v>671</v>
      </c>
      <c r="G114" s="22" t="s">
        <v>672</v>
      </c>
      <c r="H114" s="22" t="s">
        <v>673</v>
      </c>
      <c r="I114" s="25">
        <v>84.11</v>
      </c>
      <c r="J114" s="25">
        <v>84.11</v>
      </c>
      <c r="K114" s="25">
        <v>84.11</v>
      </c>
      <c r="L114" s="24" t="s">
        <v>442</v>
      </c>
      <c r="M114" s="24" t="s">
        <v>442</v>
      </c>
      <c r="N114" s="24" t="s">
        <v>442</v>
      </c>
      <c r="O114" s="24" t="s">
        <v>442</v>
      </c>
      <c r="P114" s="24" t="s">
        <v>442</v>
      </c>
      <c r="Q114" s="24" t="s">
        <v>442</v>
      </c>
      <c r="R114" s="24" t="s">
        <v>442</v>
      </c>
      <c r="S114" s="24" t="s">
        <v>442</v>
      </c>
      <c r="T114" s="24" t="s">
        <v>442</v>
      </c>
      <c r="U114" s="27" t="s">
        <v>442</v>
      </c>
      <c r="V114" s="27" t="s">
        <v>442</v>
      </c>
      <c r="W114" s="27" t="s">
        <v>442</v>
      </c>
      <c r="X114" s="27" t="s">
        <v>442</v>
      </c>
      <c r="Y114" s="27" t="s">
        <v>442</v>
      </c>
      <c r="Z114" s="27" t="s">
        <v>442</v>
      </c>
    </row>
    <row r="115" spans="2:26" s="1" customFormat="1" ht="18" customHeight="1">
      <c r="B115" s="13" t="s">
        <v>445</v>
      </c>
      <c r="C115" s="14" t="s">
        <v>446</v>
      </c>
      <c r="D115" s="15" t="s">
        <v>605</v>
      </c>
      <c r="E115" s="21" t="s">
        <v>606</v>
      </c>
      <c r="F115" s="15" t="s">
        <v>671</v>
      </c>
      <c r="G115" s="22" t="s">
        <v>672</v>
      </c>
      <c r="H115" s="22" t="s">
        <v>674</v>
      </c>
      <c r="I115" s="25">
        <v>5.23</v>
      </c>
      <c r="J115" s="25">
        <v>5.23</v>
      </c>
      <c r="K115" s="25">
        <v>5.23</v>
      </c>
      <c r="L115" s="24" t="s">
        <v>442</v>
      </c>
      <c r="M115" s="24" t="s">
        <v>442</v>
      </c>
      <c r="N115" s="24" t="s">
        <v>442</v>
      </c>
      <c r="O115" s="24" t="s">
        <v>442</v>
      </c>
      <c r="P115" s="24" t="s">
        <v>442</v>
      </c>
      <c r="Q115" s="24" t="s">
        <v>442</v>
      </c>
      <c r="R115" s="24" t="s">
        <v>442</v>
      </c>
      <c r="S115" s="24" t="s">
        <v>442</v>
      </c>
      <c r="T115" s="24" t="s">
        <v>442</v>
      </c>
      <c r="U115" s="27" t="s">
        <v>442</v>
      </c>
      <c r="V115" s="27" t="s">
        <v>442</v>
      </c>
      <c r="W115" s="27" t="s">
        <v>442</v>
      </c>
      <c r="X115" s="27" t="s">
        <v>442</v>
      </c>
      <c r="Y115" s="27" t="s">
        <v>442</v>
      </c>
      <c r="Z115" s="27" t="s">
        <v>442</v>
      </c>
    </row>
    <row r="116" spans="2:26" s="1" customFormat="1" ht="18" customHeight="1">
      <c r="B116" s="13" t="s">
        <v>445</v>
      </c>
      <c r="C116" s="14" t="s">
        <v>446</v>
      </c>
      <c r="D116" s="15" t="s">
        <v>447</v>
      </c>
      <c r="E116" s="21" t="s">
        <v>448</v>
      </c>
      <c r="F116" s="15" t="s">
        <v>675</v>
      </c>
      <c r="G116" s="22" t="s">
        <v>676</v>
      </c>
      <c r="H116" s="22" t="s">
        <v>677</v>
      </c>
      <c r="I116" s="25">
        <v>1.33</v>
      </c>
      <c r="J116" s="25">
        <v>1.33</v>
      </c>
      <c r="K116" s="25">
        <v>1.33</v>
      </c>
      <c r="L116" s="24" t="s">
        <v>442</v>
      </c>
      <c r="M116" s="24" t="s">
        <v>442</v>
      </c>
      <c r="N116" s="24" t="s">
        <v>442</v>
      </c>
      <c r="O116" s="24" t="s">
        <v>442</v>
      </c>
      <c r="P116" s="24" t="s">
        <v>442</v>
      </c>
      <c r="Q116" s="24" t="s">
        <v>442</v>
      </c>
      <c r="R116" s="24" t="s">
        <v>442</v>
      </c>
      <c r="S116" s="24" t="s">
        <v>442</v>
      </c>
      <c r="T116" s="24" t="s">
        <v>442</v>
      </c>
      <c r="U116" s="27" t="s">
        <v>442</v>
      </c>
      <c r="V116" s="27" t="s">
        <v>442</v>
      </c>
      <c r="W116" s="27" t="s">
        <v>442</v>
      </c>
      <c r="X116" s="27" t="s">
        <v>442</v>
      </c>
      <c r="Y116" s="27" t="s">
        <v>442</v>
      </c>
      <c r="Z116" s="27" t="s">
        <v>442</v>
      </c>
    </row>
    <row r="117" spans="2:26" s="1" customFormat="1" ht="18" customHeight="1">
      <c r="B117" s="13" t="s">
        <v>445</v>
      </c>
      <c r="C117" s="14" t="s">
        <v>446</v>
      </c>
      <c r="D117" s="15" t="s">
        <v>664</v>
      </c>
      <c r="E117" s="21" t="s">
        <v>665</v>
      </c>
      <c r="F117" s="15" t="s">
        <v>678</v>
      </c>
      <c r="G117" s="22" t="s">
        <v>679</v>
      </c>
      <c r="H117" s="22" t="s">
        <v>680</v>
      </c>
      <c r="I117" s="25">
        <v>10</v>
      </c>
      <c r="J117" s="25" t="s">
        <v>442</v>
      </c>
      <c r="K117" s="25" t="s">
        <v>442</v>
      </c>
      <c r="L117" s="24" t="s">
        <v>442</v>
      </c>
      <c r="M117" s="24" t="s">
        <v>442</v>
      </c>
      <c r="N117" s="24" t="s">
        <v>442</v>
      </c>
      <c r="O117" s="24" t="s">
        <v>442</v>
      </c>
      <c r="P117" s="24">
        <v>10</v>
      </c>
      <c r="Q117" s="24">
        <v>10</v>
      </c>
      <c r="R117" s="24" t="s">
        <v>442</v>
      </c>
      <c r="S117" s="24" t="s">
        <v>442</v>
      </c>
      <c r="T117" s="24" t="s">
        <v>442</v>
      </c>
      <c r="U117" s="27" t="s">
        <v>442</v>
      </c>
      <c r="V117" s="27" t="s">
        <v>442</v>
      </c>
      <c r="W117" s="27" t="s">
        <v>442</v>
      </c>
      <c r="X117" s="27" t="s">
        <v>442</v>
      </c>
      <c r="Y117" s="27" t="s">
        <v>442</v>
      </c>
      <c r="Z117" s="27" t="s">
        <v>442</v>
      </c>
    </row>
    <row r="118" spans="2:26" s="1" customFormat="1" ht="18" customHeight="1">
      <c r="B118" s="13" t="s">
        <v>445</v>
      </c>
      <c r="C118" s="14" t="s">
        <v>446</v>
      </c>
      <c r="D118" s="15" t="s">
        <v>605</v>
      </c>
      <c r="E118" s="21" t="s">
        <v>606</v>
      </c>
      <c r="F118" s="15" t="s">
        <v>671</v>
      </c>
      <c r="G118" s="22" t="s">
        <v>672</v>
      </c>
      <c r="H118" s="22" t="s">
        <v>681</v>
      </c>
      <c r="I118" s="25">
        <v>42.17</v>
      </c>
      <c r="J118" s="25">
        <v>42.17</v>
      </c>
      <c r="K118" s="25">
        <v>42.17</v>
      </c>
      <c r="L118" s="24" t="s">
        <v>442</v>
      </c>
      <c r="M118" s="24" t="s">
        <v>442</v>
      </c>
      <c r="N118" s="24" t="s">
        <v>442</v>
      </c>
      <c r="O118" s="24" t="s">
        <v>442</v>
      </c>
      <c r="P118" s="24" t="s">
        <v>442</v>
      </c>
      <c r="Q118" s="24" t="s">
        <v>442</v>
      </c>
      <c r="R118" s="24" t="s">
        <v>442</v>
      </c>
      <c r="S118" s="24" t="s">
        <v>442</v>
      </c>
      <c r="T118" s="24" t="s">
        <v>442</v>
      </c>
      <c r="U118" s="27" t="s">
        <v>442</v>
      </c>
      <c r="V118" s="27" t="s">
        <v>442</v>
      </c>
      <c r="W118" s="27" t="s">
        <v>442</v>
      </c>
      <c r="X118" s="27" t="s">
        <v>442</v>
      </c>
      <c r="Y118" s="27" t="s">
        <v>442</v>
      </c>
      <c r="Z118" s="27" t="s">
        <v>442</v>
      </c>
    </row>
    <row r="119" spans="2:26" s="1" customFormat="1" ht="18" customHeight="1">
      <c r="B119" s="13" t="s">
        <v>445</v>
      </c>
      <c r="C119" s="14" t="s">
        <v>446</v>
      </c>
      <c r="D119" s="15" t="s">
        <v>447</v>
      </c>
      <c r="E119" s="21" t="s">
        <v>448</v>
      </c>
      <c r="F119" s="15" t="s">
        <v>682</v>
      </c>
      <c r="G119" s="22" t="s">
        <v>683</v>
      </c>
      <c r="H119" s="22" t="s">
        <v>683</v>
      </c>
      <c r="I119" s="25">
        <v>2.83</v>
      </c>
      <c r="J119" s="25">
        <v>2.83</v>
      </c>
      <c r="K119" s="25">
        <v>2.83</v>
      </c>
      <c r="L119" s="24" t="s">
        <v>442</v>
      </c>
      <c r="M119" s="24" t="s">
        <v>442</v>
      </c>
      <c r="N119" s="24" t="s">
        <v>442</v>
      </c>
      <c r="O119" s="24" t="s">
        <v>442</v>
      </c>
      <c r="P119" s="24" t="s">
        <v>442</v>
      </c>
      <c r="Q119" s="24" t="s">
        <v>442</v>
      </c>
      <c r="R119" s="24" t="s">
        <v>442</v>
      </c>
      <c r="S119" s="24" t="s">
        <v>442</v>
      </c>
      <c r="T119" s="24" t="s">
        <v>442</v>
      </c>
      <c r="U119" s="27" t="s">
        <v>442</v>
      </c>
      <c r="V119" s="27" t="s">
        <v>442</v>
      </c>
      <c r="W119" s="27" t="s">
        <v>442</v>
      </c>
      <c r="X119" s="27" t="s">
        <v>442</v>
      </c>
      <c r="Y119" s="27" t="s">
        <v>442</v>
      </c>
      <c r="Z119" s="27" t="s">
        <v>442</v>
      </c>
    </row>
    <row r="120" spans="2:26" s="1" customFormat="1" ht="18" customHeight="1">
      <c r="B120" s="13" t="s">
        <v>445</v>
      </c>
      <c r="C120" s="14" t="s">
        <v>446</v>
      </c>
      <c r="D120" s="15" t="s">
        <v>664</v>
      </c>
      <c r="E120" s="21" t="s">
        <v>665</v>
      </c>
      <c r="F120" s="15" t="s">
        <v>684</v>
      </c>
      <c r="G120" s="22" t="s">
        <v>685</v>
      </c>
      <c r="H120" s="22" t="s">
        <v>686</v>
      </c>
      <c r="I120" s="25">
        <v>36</v>
      </c>
      <c r="J120" s="25">
        <v>36</v>
      </c>
      <c r="K120" s="25">
        <v>36</v>
      </c>
      <c r="L120" s="24" t="s">
        <v>442</v>
      </c>
      <c r="M120" s="24" t="s">
        <v>442</v>
      </c>
      <c r="N120" s="24" t="s">
        <v>442</v>
      </c>
      <c r="O120" s="24" t="s">
        <v>442</v>
      </c>
      <c r="P120" s="24" t="s">
        <v>442</v>
      </c>
      <c r="Q120" s="24" t="s">
        <v>442</v>
      </c>
      <c r="R120" s="24" t="s">
        <v>442</v>
      </c>
      <c r="S120" s="24" t="s">
        <v>442</v>
      </c>
      <c r="T120" s="24" t="s">
        <v>442</v>
      </c>
      <c r="U120" s="27" t="s">
        <v>442</v>
      </c>
      <c r="V120" s="27" t="s">
        <v>442</v>
      </c>
      <c r="W120" s="27" t="s">
        <v>442</v>
      </c>
      <c r="X120" s="27" t="s">
        <v>442</v>
      </c>
      <c r="Y120" s="27" t="s">
        <v>442</v>
      </c>
      <c r="Z120" s="27" t="s">
        <v>442</v>
      </c>
    </row>
    <row r="121" spans="2:26" s="1" customFormat="1" ht="18" customHeight="1">
      <c r="B121" s="13" t="s">
        <v>445</v>
      </c>
      <c r="C121" s="14" t="s">
        <v>446</v>
      </c>
      <c r="D121" s="15" t="s">
        <v>664</v>
      </c>
      <c r="E121" s="21" t="s">
        <v>665</v>
      </c>
      <c r="F121" s="15" t="s">
        <v>684</v>
      </c>
      <c r="G121" s="22" t="s">
        <v>685</v>
      </c>
      <c r="H121" s="22" t="s">
        <v>687</v>
      </c>
      <c r="I121" s="25">
        <v>3.68</v>
      </c>
      <c r="J121" s="25">
        <v>3.68</v>
      </c>
      <c r="K121" s="25">
        <v>3.68</v>
      </c>
      <c r="L121" s="24" t="s">
        <v>442</v>
      </c>
      <c r="M121" s="24" t="s">
        <v>442</v>
      </c>
      <c r="N121" s="24" t="s">
        <v>442</v>
      </c>
      <c r="O121" s="24" t="s">
        <v>442</v>
      </c>
      <c r="P121" s="24" t="s">
        <v>442</v>
      </c>
      <c r="Q121" s="24" t="s">
        <v>442</v>
      </c>
      <c r="R121" s="24" t="s">
        <v>442</v>
      </c>
      <c r="S121" s="24" t="s">
        <v>442</v>
      </c>
      <c r="T121" s="24" t="s">
        <v>442</v>
      </c>
      <c r="U121" s="27" t="s">
        <v>442</v>
      </c>
      <c r="V121" s="27" t="s">
        <v>442</v>
      </c>
      <c r="W121" s="27" t="s">
        <v>442</v>
      </c>
      <c r="X121" s="27" t="s">
        <v>442</v>
      </c>
      <c r="Y121" s="27" t="s">
        <v>442</v>
      </c>
      <c r="Z121" s="27" t="s">
        <v>442</v>
      </c>
    </row>
    <row r="122" spans="2:26" s="1" customFormat="1" ht="18" customHeight="1">
      <c r="B122" s="13" t="s">
        <v>445</v>
      </c>
      <c r="C122" s="14" t="s">
        <v>446</v>
      </c>
      <c r="D122" s="15" t="s">
        <v>664</v>
      </c>
      <c r="E122" s="21" t="s">
        <v>665</v>
      </c>
      <c r="F122" s="15" t="s">
        <v>684</v>
      </c>
      <c r="G122" s="22" t="s">
        <v>685</v>
      </c>
      <c r="H122" s="22" t="s">
        <v>688</v>
      </c>
      <c r="I122" s="25">
        <v>358.18</v>
      </c>
      <c r="J122" s="25">
        <v>358.18</v>
      </c>
      <c r="K122" s="25">
        <v>358.18</v>
      </c>
      <c r="L122" s="24" t="s">
        <v>442</v>
      </c>
      <c r="M122" s="24" t="s">
        <v>442</v>
      </c>
      <c r="N122" s="24" t="s">
        <v>442</v>
      </c>
      <c r="O122" s="24" t="s">
        <v>442</v>
      </c>
      <c r="P122" s="24" t="s">
        <v>442</v>
      </c>
      <c r="Q122" s="24" t="s">
        <v>442</v>
      </c>
      <c r="R122" s="24" t="s">
        <v>442</v>
      </c>
      <c r="S122" s="24" t="s">
        <v>442</v>
      </c>
      <c r="T122" s="24" t="s">
        <v>442</v>
      </c>
      <c r="U122" s="27" t="s">
        <v>442</v>
      </c>
      <c r="V122" s="27" t="s">
        <v>442</v>
      </c>
      <c r="W122" s="27" t="s">
        <v>442</v>
      </c>
      <c r="X122" s="27" t="s">
        <v>442</v>
      </c>
      <c r="Y122" s="27" t="s">
        <v>442</v>
      </c>
      <c r="Z122" s="27" t="s">
        <v>442</v>
      </c>
    </row>
    <row r="123" spans="2:26" s="1" customFormat="1" ht="18" customHeight="1">
      <c r="B123" s="13" t="s">
        <v>445</v>
      </c>
      <c r="C123" s="14" t="s">
        <v>446</v>
      </c>
      <c r="D123" s="15" t="s">
        <v>664</v>
      </c>
      <c r="E123" s="21" t="s">
        <v>665</v>
      </c>
      <c r="F123" s="15" t="s">
        <v>689</v>
      </c>
      <c r="G123" s="22" t="s">
        <v>690</v>
      </c>
      <c r="H123" s="22" t="s">
        <v>688</v>
      </c>
      <c r="I123" s="25">
        <v>22.26</v>
      </c>
      <c r="J123" s="25">
        <v>22.26</v>
      </c>
      <c r="K123" s="25">
        <v>22.26</v>
      </c>
      <c r="L123" s="24" t="s">
        <v>442</v>
      </c>
      <c r="M123" s="24" t="s">
        <v>442</v>
      </c>
      <c r="N123" s="24" t="s">
        <v>442</v>
      </c>
      <c r="O123" s="24" t="s">
        <v>442</v>
      </c>
      <c r="P123" s="24" t="s">
        <v>442</v>
      </c>
      <c r="Q123" s="24" t="s">
        <v>442</v>
      </c>
      <c r="R123" s="24" t="s">
        <v>442</v>
      </c>
      <c r="S123" s="24" t="s">
        <v>442</v>
      </c>
      <c r="T123" s="24" t="s">
        <v>442</v>
      </c>
      <c r="U123" s="27" t="s">
        <v>442</v>
      </c>
      <c r="V123" s="27" t="s">
        <v>442</v>
      </c>
      <c r="W123" s="27" t="s">
        <v>442</v>
      </c>
      <c r="X123" s="27" t="s">
        <v>442</v>
      </c>
      <c r="Y123" s="27" t="s">
        <v>442</v>
      </c>
      <c r="Z123" s="27" t="s">
        <v>442</v>
      </c>
    </row>
    <row r="124" spans="2:26" s="1" customFormat="1" ht="18" customHeight="1">
      <c r="B124" s="13" t="s">
        <v>445</v>
      </c>
      <c r="C124" s="14" t="s">
        <v>446</v>
      </c>
      <c r="D124" s="15" t="s">
        <v>605</v>
      </c>
      <c r="E124" s="21" t="s">
        <v>606</v>
      </c>
      <c r="F124" s="15" t="s">
        <v>554</v>
      </c>
      <c r="G124" s="22" t="s">
        <v>555</v>
      </c>
      <c r="H124" s="22" t="s">
        <v>691</v>
      </c>
      <c r="I124" s="25">
        <v>0.5</v>
      </c>
      <c r="J124" s="25">
        <v>0.5</v>
      </c>
      <c r="K124" s="25">
        <v>0.5</v>
      </c>
      <c r="L124" s="24" t="s">
        <v>442</v>
      </c>
      <c r="M124" s="24" t="s">
        <v>442</v>
      </c>
      <c r="N124" s="24" t="s">
        <v>442</v>
      </c>
      <c r="O124" s="24" t="s">
        <v>442</v>
      </c>
      <c r="P124" s="24" t="s">
        <v>442</v>
      </c>
      <c r="Q124" s="24" t="s">
        <v>442</v>
      </c>
      <c r="R124" s="24" t="s">
        <v>442</v>
      </c>
      <c r="S124" s="24" t="s">
        <v>442</v>
      </c>
      <c r="T124" s="24" t="s">
        <v>442</v>
      </c>
      <c r="U124" s="27" t="s">
        <v>442</v>
      </c>
      <c r="V124" s="27" t="s">
        <v>442</v>
      </c>
      <c r="W124" s="27" t="s">
        <v>442</v>
      </c>
      <c r="X124" s="27" t="s">
        <v>442</v>
      </c>
      <c r="Y124" s="27" t="s">
        <v>442</v>
      </c>
      <c r="Z124" s="27" t="s">
        <v>442</v>
      </c>
    </row>
    <row r="125" spans="2:26" s="1" customFormat="1" ht="18" customHeight="1">
      <c r="B125" s="13" t="s">
        <v>445</v>
      </c>
      <c r="C125" s="14" t="s">
        <v>446</v>
      </c>
      <c r="D125" s="15" t="s">
        <v>447</v>
      </c>
      <c r="E125" s="21" t="s">
        <v>448</v>
      </c>
      <c r="F125" s="15" t="s">
        <v>498</v>
      </c>
      <c r="G125" s="22" t="s">
        <v>499</v>
      </c>
      <c r="H125" s="22" t="s">
        <v>692</v>
      </c>
      <c r="I125" s="25">
        <v>3.43</v>
      </c>
      <c r="J125" s="25">
        <v>3.43</v>
      </c>
      <c r="K125" s="25">
        <v>3.43</v>
      </c>
      <c r="L125" s="24" t="s">
        <v>442</v>
      </c>
      <c r="M125" s="24" t="s">
        <v>442</v>
      </c>
      <c r="N125" s="24" t="s">
        <v>442</v>
      </c>
      <c r="O125" s="24" t="s">
        <v>442</v>
      </c>
      <c r="P125" s="24" t="s">
        <v>442</v>
      </c>
      <c r="Q125" s="24" t="s">
        <v>442</v>
      </c>
      <c r="R125" s="24" t="s">
        <v>442</v>
      </c>
      <c r="S125" s="24" t="s">
        <v>442</v>
      </c>
      <c r="T125" s="24" t="s">
        <v>442</v>
      </c>
      <c r="U125" s="27" t="s">
        <v>442</v>
      </c>
      <c r="V125" s="27" t="s">
        <v>442</v>
      </c>
      <c r="W125" s="27" t="s">
        <v>442</v>
      </c>
      <c r="X125" s="27" t="s">
        <v>442</v>
      </c>
      <c r="Y125" s="27" t="s">
        <v>442</v>
      </c>
      <c r="Z125" s="27" t="s">
        <v>442</v>
      </c>
    </row>
    <row r="126" spans="2:26" s="1" customFormat="1" ht="18" customHeight="1">
      <c r="B126" s="13" t="s">
        <v>445</v>
      </c>
      <c r="C126" s="14" t="s">
        <v>446</v>
      </c>
      <c r="D126" s="15" t="s">
        <v>447</v>
      </c>
      <c r="E126" s="21" t="s">
        <v>448</v>
      </c>
      <c r="F126" s="15" t="s">
        <v>551</v>
      </c>
      <c r="G126" s="22" t="s">
        <v>552</v>
      </c>
      <c r="H126" s="22" t="s">
        <v>693</v>
      </c>
      <c r="I126" s="25">
        <v>0.12</v>
      </c>
      <c r="J126" s="25">
        <v>0.12</v>
      </c>
      <c r="K126" s="25">
        <v>0.12</v>
      </c>
      <c r="L126" s="24" t="s">
        <v>442</v>
      </c>
      <c r="M126" s="24" t="s">
        <v>442</v>
      </c>
      <c r="N126" s="24" t="s">
        <v>442</v>
      </c>
      <c r="O126" s="24" t="s">
        <v>442</v>
      </c>
      <c r="P126" s="24" t="s">
        <v>442</v>
      </c>
      <c r="Q126" s="24" t="s">
        <v>442</v>
      </c>
      <c r="R126" s="24" t="s">
        <v>442</v>
      </c>
      <c r="S126" s="24" t="s">
        <v>442</v>
      </c>
      <c r="T126" s="24" t="s">
        <v>442</v>
      </c>
      <c r="U126" s="27" t="s">
        <v>442</v>
      </c>
      <c r="V126" s="27" t="s">
        <v>442</v>
      </c>
      <c r="W126" s="27" t="s">
        <v>442</v>
      </c>
      <c r="X126" s="27" t="s">
        <v>442</v>
      </c>
      <c r="Y126" s="27" t="s">
        <v>442</v>
      </c>
      <c r="Z126" s="27" t="s">
        <v>442</v>
      </c>
    </row>
    <row r="127" spans="2:26" s="1" customFormat="1" ht="18" customHeight="1">
      <c r="B127" s="13" t="s">
        <v>445</v>
      </c>
      <c r="C127" s="14" t="s">
        <v>446</v>
      </c>
      <c r="D127" s="15" t="s">
        <v>447</v>
      </c>
      <c r="E127" s="21" t="s">
        <v>448</v>
      </c>
      <c r="F127" s="15" t="s">
        <v>498</v>
      </c>
      <c r="G127" s="22" t="s">
        <v>499</v>
      </c>
      <c r="H127" s="22" t="s">
        <v>692</v>
      </c>
      <c r="I127" s="25">
        <v>3.5</v>
      </c>
      <c r="J127" s="25">
        <v>3.5</v>
      </c>
      <c r="K127" s="25">
        <v>3.5</v>
      </c>
      <c r="L127" s="24" t="s">
        <v>442</v>
      </c>
      <c r="M127" s="24" t="s">
        <v>442</v>
      </c>
      <c r="N127" s="24" t="s">
        <v>442</v>
      </c>
      <c r="O127" s="24" t="s">
        <v>442</v>
      </c>
      <c r="P127" s="24" t="s">
        <v>442</v>
      </c>
      <c r="Q127" s="24" t="s">
        <v>442</v>
      </c>
      <c r="R127" s="24" t="s">
        <v>442</v>
      </c>
      <c r="S127" s="24" t="s">
        <v>442</v>
      </c>
      <c r="T127" s="24" t="s">
        <v>442</v>
      </c>
      <c r="U127" s="27" t="s">
        <v>442</v>
      </c>
      <c r="V127" s="27" t="s">
        <v>442</v>
      </c>
      <c r="W127" s="27" t="s">
        <v>442</v>
      </c>
      <c r="X127" s="27" t="s">
        <v>442</v>
      </c>
      <c r="Y127" s="27" t="s">
        <v>442</v>
      </c>
      <c r="Z127" s="27" t="s">
        <v>442</v>
      </c>
    </row>
    <row r="128" spans="2:26" s="1" customFormat="1" ht="18" customHeight="1">
      <c r="B128" s="13" t="s">
        <v>445</v>
      </c>
      <c r="C128" s="14" t="s">
        <v>446</v>
      </c>
      <c r="D128" s="15" t="s">
        <v>447</v>
      </c>
      <c r="E128" s="21" t="s">
        <v>448</v>
      </c>
      <c r="F128" s="15" t="s">
        <v>539</v>
      </c>
      <c r="G128" s="22" t="s">
        <v>540</v>
      </c>
      <c r="H128" s="22" t="s">
        <v>694</v>
      </c>
      <c r="I128" s="25">
        <v>0.21</v>
      </c>
      <c r="J128" s="25">
        <v>0.21</v>
      </c>
      <c r="K128" s="25">
        <v>0.21</v>
      </c>
      <c r="L128" s="24" t="s">
        <v>442</v>
      </c>
      <c r="M128" s="24" t="s">
        <v>442</v>
      </c>
      <c r="N128" s="24" t="s">
        <v>442</v>
      </c>
      <c r="O128" s="24" t="s">
        <v>442</v>
      </c>
      <c r="P128" s="24" t="s">
        <v>442</v>
      </c>
      <c r="Q128" s="24" t="s">
        <v>442</v>
      </c>
      <c r="R128" s="24" t="s">
        <v>442</v>
      </c>
      <c r="S128" s="24" t="s">
        <v>442</v>
      </c>
      <c r="T128" s="24" t="s">
        <v>442</v>
      </c>
      <c r="U128" s="27" t="s">
        <v>442</v>
      </c>
      <c r="V128" s="27" t="s">
        <v>442</v>
      </c>
      <c r="W128" s="27" t="s">
        <v>442</v>
      </c>
      <c r="X128" s="27" t="s">
        <v>442</v>
      </c>
      <c r="Y128" s="27" t="s">
        <v>442</v>
      </c>
      <c r="Z128" s="27" t="s">
        <v>442</v>
      </c>
    </row>
    <row r="129" spans="2:26" s="1" customFormat="1" ht="18" customHeight="1">
      <c r="B129" s="13" t="s">
        <v>445</v>
      </c>
      <c r="C129" s="14" t="s">
        <v>446</v>
      </c>
      <c r="D129" s="15" t="s">
        <v>447</v>
      </c>
      <c r="E129" s="21" t="s">
        <v>448</v>
      </c>
      <c r="F129" s="15" t="s">
        <v>551</v>
      </c>
      <c r="G129" s="22" t="s">
        <v>552</v>
      </c>
      <c r="H129" s="22" t="s">
        <v>693</v>
      </c>
      <c r="I129" s="25">
        <v>0.66</v>
      </c>
      <c r="J129" s="25">
        <v>0.66</v>
      </c>
      <c r="K129" s="25">
        <v>0.66</v>
      </c>
      <c r="L129" s="24" t="s">
        <v>442</v>
      </c>
      <c r="M129" s="24" t="s">
        <v>442</v>
      </c>
      <c r="N129" s="24" t="s">
        <v>442</v>
      </c>
      <c r="O129" s="24" t="s">
        <v>442</v>
      </c>
      <c r="P129" s="24" t="s">
        <v>442</v>
      </c>
      <c r="Q129" s="24" t="s">
        <v>442</v>
      </c>
      <c r="R129" s="24" t="s">
        <v>442</v>
      </c>
      <c r="S129" s="24" t="s">
        <v>442</v>
      </c>
      <c r="T129" s="24" t="s">
        <v>442</v>
      </c>
      <c r="U129" s="27" t="s">
        <v>442</v>
      </c>
      <c r="V129" s="27" t="s">
        <v>442</v>
      </c>
      <c r="W129" s="27" t="s">
        <v>442</v>
      </c>
      <c r="X129" s="27" t="s">
        <v>442</v>
      </c>
      <c r="Y129" s="27" t="s">
        <v>442</v>
      </c>
      <c r="Z129" s="27" t="s">
        <v>442</v>
      </c>
    </row>
    <row r="130" spans="2:26" s="1" customFormat="1" ht="18" customHeight="1">
      <c r="B130" s="13" t="s">
        <v>445</v>
      </c>
      <c r="C130" s="14" t="s">
        <v>446</v>
      </c>
      <c r="D130" s="15" t="s">
        <v>447</v>
      </c>
      <c r="E130" s="21" t="s">
        <v>448</v>
      </c>
      <c r="F130" s="15" t="s">
        <v>695</v>
      </c>
      <c r="G130" s="22" t="s">
        <v>696</v>
      </c>
      <c r="H130" s="22" t="s">
        <v>697</v>
      </c>
      <c r="I130" s="25">
        <v>57.12</v>
      </c>
      <c r="J130" s="25">
        <v>57.12</v>
      </c>
      <c r="K130" s="25">
        <v>57.12</v>
      </c>
      <c r="L130" s="24" t="s">
        <v>442</v>
      </c>
      <c r="M130" s="24" t="s">
        <v>442</v>
      </c>
      <c r="N130" s="24" t="s">
        <v>442</v>
      </c>
      <c r="O130" s="24" t="s">
        <v>442</v>
      </c>
      <c r="P130" s="24" t="s">
        <v>442</v>
      </c>
      <c r="Q130" s="24" t="s">
        <v>442</v>
      </c>
      <c r="R130" s="24" t="s">
        <v>442</v>
      </c>
      <c r="S130" s="24" t="s">
        <v>442</v>
      </c>
      <c r="T130" s="24" t="s">
        <v>442</v>
      </c>
      <c r="U130" s="27" t="s">
        <v>442</v>
      </c>
      <c r="V130" s="27" t="s">
        <v>442</v>
      </c>
      <c r="W130" s="27" t="s">
        <v>442</v>
      </c>
      <c r="X130" s="27" t="s">
        <v>442</v>
      </c>
      <c r="Y130" s="27" t="s">
        <v>442</v>
      </c>
      <c r="Z130" s="27" t="s">
        <v>442</v>
      </c>
    </row>
    <row r="131" spans="2:26" s="1" customFormat="1" ht="18" customHeight="1">
      <c r="B131" s="13" t="s">
        <v>445</v>
      </c>
      <c r="C131" s="14" t="s">
        <v>446</v>
      </c>
      <c r="D131" s="15" t="s">
        <v>642</v>
      </c>
      <c r="E131" s="21" t="s">
        <v>643</v>
      </c>
      <c r="F131" s="15" t="s">
        <v>656</v>
      </c>
      <c r="G131" s="22" t="s">
        <v>657</v>
      </c>
      <c r="H131" s="22" t="s">
        <v>698</v>
      </c>
      <c r="I131" s="25">
        <v>11.4</v>
      </c>
      <c r="J131" s="25">
        <v>11.4</v>
      </c>
      <c r="K131" s="25">
        <v>11.4</v>
      </c>
      <c r="L131" s="24" t="s">
        <v>442</v>
      </c>
      <c r="M131" s="24" t="s">
        <v>442</v>
      </c>
      <c r="N131" s="24" t="s">
        <v>442</v>
      </c>
      <c r="O131" s="24" t="s">
        <v>442</v>
      </c>
      <c r="P131" s="24" t="s">
        <v>442</v>
      </c>
      <c r="Q131" s="24" t="s">
        <v>442</v>
      </c>
      <c r="R131" s="24" t="s">
        <v>442</v>
      </c>
      <c r="S131" s="24" t="s">
        <v>442</v>
      </c>
      <c r="T131" s="24" t="s">
        <v>442</v>
      </c>
      <c r="U131" s="27" t="s">
        <v>442</v>
      </c>
      <c r="V131" s="27" t="s">
        <v>442</v>
      </c>
      <c r="W131" s="27" t="s">
        <v>442</v>
      </c>
      <c r="X131" s="27" t="s">
        <v>442</v>
      </c>
      <c r="Y131" s="27" t="s">
        <v>442</v>
      </c>
      <c r="Z131" s="27" t="s">
        <v>442</v>
      </c>
    </row>
    <row r="132" spans="2:26" s="1" customFormat="1" ht="18" customHeight="1">
      <c r="B132" s="13" t="s">
        <v>445</v>
      </c>
      <c r="C132" s="14" t="s">
        <v>446</v>
      </c>
      <c r="D132" s="15" t="s">
        <v>642</v>
      </c>
      <c r="E132" s="21" t="s">
        <v>643</v>
      </c>
      <c r="F132" s="15" t="s">
        <v>656</v>
      </c>
      <c r="G132" s="22" t="s">
        <v>657</v>
      </c>
      <c r="H132" s="22" t="s">
        <v>698</v>
      </c>
      <c r="I132" s="25">
        <v>2.46</v>
      </c>
      <c r="J132" s="25">
        <v>2.46</v>
      </c>
      <c r="K132" s="25">
        <v>2.46</v>
      </c>
      <c r="L132" s="24" t="s">
        <v>442</v>
      </c>
      <c r="M132" s="24" t="s">
        <v>442</v>
      </c>
      <c r="N132" s="24" t="s">
        <v>442</v>
      </c>
      <c r="O132" s="24" t="s">
        <v>442</v>
      </c>
      <c r="P132" s="24" t="s">
        <v>442</v>
      </c>
      <c r="Q132" s="24" t="s">
        <v>442</v>
      </c>
      <c r="R132" s="24" t="s">
        <v>442</v>
      </c>
      <c r="S132" s="24" t="s">
        <v>442</v>
      </c>
      <c r="T132" s="24" t="s">
        <v>442</v>
      </c>
      <c r="U132" s="27" t="s">
        <v>442</v>
      </c>
      <c r="V132" s="27" t="s">
        <v>442</v>
      </c>
      <c r="W132" s="27" t="s">
        <v>442</v>
      </c>
      <c r="X132" s="27" t="s">
        <v>442</v>
      </c>
      <c r="Y132" s="27" t="s">
        <v>442</v>
      </c>
      <c r="Z132" s="27" t="s">
        <v>442</v>
      </c>
    </row>
  </sheetData>
  <sheetProtection formatCells="0" insertHyperlinks="0" autoFilter="0"/>
  <sortState ref="A8:Z132">
    <sortCondition ref="A8:A132"/>
  </sortState>
  <mergeCells count="15"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59" type="noConversion"/>
  <pageMargins left="0.70866141732283505" right="0.70866141732283505" top="0.74803149606299202" bottom="0.74803149606299202" header="0.31496062992126" footer="0.31496062992126"/>
  <pageSetup paperSize="9" scale="67" fitToHeight="1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51" interlineOnOff="0" interlineColor="0" isDbSheet="0"/>
    <woSheetProps sheetStid="67" interlineOnOff="0" interlineColor="0" isDbSheet="0"/>
    <woSheetProps sheetStid="68" interlineOnOff="0" interlineColor="0" isDbSheet="0"/>
    <woSheetProps sheetStid="71" interlineOnOff="0" interlineColor="0" isDbSheet="0"/>
    <woSheetProps sheetStid="73" interlineOnOff="0" interlineColor="0" isDbSheet="0"/>
    <woSheetProps sheetStid="74" interlineOnOff="0" interlineColor="0" isDbSheet="0"/>
    <woSheetProps sheetStid="75" interlineOnOff="0" interlineColor="0" isDbSheet="0"/>
    <woSheetProps sheetStid="76" interlineOnOff="0" interlineColor="0" isDbSheet="0"/>
  </woSheetsProps>
  <woBookProps>
    <bookSettings isFilterShared="1" isAutoUpdatePaused="0" filterType="conn"/>
  </woBookProps>
</woProps>
</file>

<file path=customXml/item2.xml><?xml version="1.0" encoding="utf-8"?>
<allowEditUser xmlns="https://web.wps.cn/et/2018/main" xmlns:s="http://schemas.openxmlformats.org/spreadsheetml/2006/main" hasInvisiblePropRange="0">
  <rangeList sheetStid="51" master=""/>
  <rangeList sheetStid="67" master=""/>
  <rangeList sheetStid="68" master=""/>
  <rangeList sheetStid="71" master=""/>
  <rangeList sheetStid="73" master=""/>
  <rangeList sheetStid="74" master=""/>
  <rangeList sheetStid="75" master=""/>
  <rangeList sheetStid="76" master=""/>
</allowEditUser>
</file>

<file path=customXml/item3.xml><?xml version="1.0" encoding="utf-8"?>
<pixelators xmlns="https://web.wps.cn/et/2018/main" xmlns:s="http://schemas.openxmlformats.org/spreadsheetml/2006/main">
  <pixelatorList sheetStid="51"/>
  <pixelatorList sheetStid="67"/>
  <pixelatorList sheetStid="68"/>
  <pixelatorList sheetStid="71"/>
  <pixelatorList sheetStid="73"/>
  <pixelatorList sheetStid="74"/>
  <pixelatorList sheetStid="75"/>
  <pixelatorList sheetStid="76"/>
  <pixelatorList sheetStid="77"/>
</pixelators>
</file>

<file path=customXml/item4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10</vt:i4>
      </vt:variant>
    </vt:vector>
  </HeadingPairs>
  <TitlesOfParts>
    <vt:vector size="18" baseType="lpstr">
      <vt:lpstr>2023年汇总</vt:lpstr>
      <vt:lpstr>2023年一般公共</vt:lpstr>
      <vt:lpstr>2023年基金</vt:lpstr>
      <vt:lpstr>2024年汇总</vt:lpstr>
      <vt:lpstr>2024年一般公共</vt:lpstr>
      <vt:lpstr>2024年基金 </vt:lpstr>
      <vt:lpstr>2024年支出预算明细表</vt:lpstr>
      <vt:lpstr>2024年项目支出预算明细表</vt:lpstr>
      <vt:lpstr>'2023年汇总'!Print_Area</vt:lpstr>
      <vt:lpstr>'2023年基金'!Print_Area</vt:lpstr>
      <vt:lpstr>'2023年一般公共'!Print_Area</vt:lpstr>
      <vt:lpstr>'2024年汇总'!Print_Area</vt:lpstr>
      <vt:lpstr>'2024年基金 '!Print_Area</vt:lpstr>
      <vt:lpstr>'2024年一般公共'!Print_Area</vt:lpstr>
      <vt:lpstr>'2023年基金'!Print_Titles</vt:lpstr>
      <vt:lpstr>'2023年一般公共'!Print_Titles</vt:lpstr>
      <vt:lpstr>'2024年基金 '!Print_Titles</vt:lpstr>
      <vt:lpstr>'2024年一般公共'!Print_Titles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cp:lastPrinted>2024-01-30T11:26:00Z</cp:lastPrinted>
  <dcterms:created xsi:type="dcterms:W3CDTF">2016-09-29T06:54:00Z</dcterms:created>
  <dcterms:modified xsi:type="dcterms:W3CDTF">2024-02-08T02:11:33Z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