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425" yWindow="90" windowWidth="15300" windowHeight="10890" tabRatio="895" activeTab="10"/>
  </bookViews>
  <sheets>
    <sheet name="目录"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 name="表十三" sheetId="14" r:id="rId14"/>
    <sheet name="表十四" sheetId="15" r:id="rId15"/>
    <sheet name="表十五" sheetId="16" r:id="rId16"/>
    <sheet name="表十六" sheetId="17" r:id="rId17"/>
    <sheet name="表十七" sheetId="18" r:id="rId18"/>
    <sheet name="表十八" sheetId="19" r:id="rId19"/>
  </sheets>
  <externalReferences>
    <externalReference r:id="rId22"/>
    <externalReference r:id="rId23"/>
  </externalReferences>
  <definedNames>
    <definedName name="_xlnm._FilterDatabase" localSheetId="2" hidden="1">'表二'!$A$3:$C$1306</definedName>
    <definedName name="_xlnm._FilterDatabase" localSheetId="6" hidden="1">'表六'!$A$3:$HM$6</definedName>
    <definedName name="_xlnm._FilterDatabase" localSheetId="3" hidden="1">'表三'!$A$4:$D$1304</definedName>
    <definedName name="_xlnm._FilterDatabase" localSheetId="10" hidden="1">'表十'!$A$3:$C$223</definedName>
    <definedName name="_xlnm._FilterDatabase" localSheetId="4" hidden="1">'表四'!$A$4:$C$30</definedName>
    <definedName name="_xlfn.IFERROR" hidden="1">#NAME?</definedName>
    <definedName name="fw_04">'[1]表四'!$H$6:$I$57</definedName>
    <definedName name="fw_05">'[1]表五'!$G$6:$H$239</definedName>
    <definedName name="fw_06">'[1]表六'!$D$6:$E$54</definedName>
    <definedName name="fw_97">'[1]表一'!$H$6:$I$1524</definedName>
    <definedName name="fw_98">'[1]表二'!$D$6:$E$224</definedName>
    <definedName name="fw_99">'[1]表三'!$D$6:$E$43</definedName>
    <definedName name="_xlnm.Print_Titles" localSheetId="2">'表二'!$1:$3</definedName>
    <definedName name="_xlnm.Print_Titles" localSheetId="9">'表九'!$1:$3</definedName>
    <definedName name="_xlnm.Print_Titles" localSheetId="3">'表三'!$1:$4</definedName>
    <definedName name="_xlnm.Print_Titles" localSheetId="10">'表十'!$1:$3</definedName>
    <definedName name="_xlnm.Print_Titles" localSheetId="16">'表十六'!$1:$3</definedName>
    <definedName name="_xlnm.Print_Titles" localSheetId="17">'表十七'!$1:$3</definedName>
    <definedName name="_xlnm.Print_Titles" localSheetId="13">'表十三'!$1:$3</definedName>
    <definedName name="_xlnm.Print_Titles" localSheetId="14">'表十四'!$1:$3</definedName>
    <definedName name="_xlnm.Print_Titles" localSheetId="4">'表四'!$1:$3</definedName>
    <definedName name="_xlnm.Print_Titles" localSheetId="1">'表一'!$1:$3</definedName>
    <definedName name="地区名称" localSheetId="8">#REF!</definedName>
    <definedName name="地区名称">#REF!</definedName>
  </definedNames>
  <calcPr fullCalcOnLoad="1"/>
</workbook>
</file>

<file path=xl/sharedStrings.xml><?xml version="1.0" encoding="utf-8"?>
<sst xmlns="http://schemas.openxmlformats.org/spreadsheetml/2006/main" count="3315" uniqueCount="1658">
  <si>
    <t>科目名称</t>
  </si>
  <si>
    <t>预算数</t>
  </si>
  <si>
    <t>对事业单位资本性补助</t>
  </si>
  <si>
    <t xml:space="preserve">    环境保护税</t>
  </si>
  <si>
    <t xml:space="preserve">      增值税五五分享税收返还收入</t>
  </si>
  <si>
    <t xml:space="preserve">      其他返还性收入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</si>
  <si>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</si>
  <si>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</si>
  <si>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</si>
  <si>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</si>
  <si>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</si>
  <si>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</si>
  <si>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</si>
  <si>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</si>
  <si>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卫生健康共同财政事权转移支付收入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</si>
  <si>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</si>
  <si>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</si>
  <si>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</si>
  <si>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</si>
  <si>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</si>
  <si>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</si>
  <si>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</si>
  <si>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</si>
  <si>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</si>
  <si>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</si>
  <si>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其他共同财政事权转移支付收入</t>
  </si>
  <si>
    <t xml:space="preserve">  地方政府一般债务收入</t>
  </si>
  <si>
    <t xml:space="preserve">  地方政府一般债务转贷收入</t>
  </si>
  <si>
    <t xml:space="preserve">  动用预算稳定调节基金</t>
  </si>
  <si>
    <t xml:space="preserve">      口岸管理</t>
  </si>
  <si>
    <t xml:space="preserve">      海关关务</t>
  </si>
  <si>
    <t xml:space="preserve">      关税征管</t>
  </si>
  <si>
    <t xml:space="preserve">      海关监管</t>
  </si>
  <si>
    <t xml:space="preserve">      检验免疫</t>
  </si>
  <si>
    <t xml:space="preserve">      商标管理</t>
  </si>
  <si>
    <t xml:space="preserve">      原产地地理标志管理</t>
  </si>
  <si>
    <t xml:space="preserve">    港澳台事务</t>
  </si>
  <si>
    <t xml:space="preserve">      其他港澳台事务支出</t>
  </si>
  <si>
    <t xml:space="preserve">      工会服务</t>
  </si>
  <si>
    <t xml:space="preserve">      公务员事务</t>
  </si>
  <si>
    <t xml:space="preserve">      宗教事务</t>
  </si>
  <si>
    <t xml:space="preserve">    网信事务</t>
  </si>
  <si>
    <t xml:space="preserve">      其他网信事务支出</t>
  </si>
  <si>
    <t xml:space="preserve">    市场监督管理事务</t>
  </si>
  <si>
    <t xml:space="preserve">      市场监督管理专项</t>
  </si>
  <si>
    <t xml:space="preserve">      市场监督执法</t>
  </si>
  <si>
    <t xml:space="preserve">      价格监督检查</t>
  </si>
  <si>
    <t xml:space="preserve">      市场监督管理技术支持</t>
  </si>
  <si>
    <t xml:space="preserve">      其他市场监督管理事务</t>
  </si>
  <si>
    <t xml:space="preserve">      边海防</t>
  </si>
  <si>
    <t xml:space="preserve">    武装警察部队</t>
  </si>
  <si>
    <t xml:space="preserve">      武装警察部队</t>
  </si>
  <si>
    <t xml:space="preserve">      其他武装警察部队支出</t>
  </si>
  <si>
    <t xml:space="preserve">      执法办案</t>
  </si>
  <si>
    <t xml:space="preserve">      特别业务</t>
  </si>
  <si>
    <t xml:space="preserve">      检查监督</t>
  </si>
  <si>
    <t xml:space="preserve">      国家统一法律职业资格考试</t>
  </si>
  <si>
    <t xml:space="preserve">      其他公共安全支出</t>
  </si>
  <si>
    <t>七、文化旅游体育与传媒支出</t>
  </si>
  <si>
    <t xml:space="preserve">    文化和旅游</t>
  </si>
  <si>
    <t xml:space="preserve">      文化和旅游交流与合作</t>
  </si>
  <si>
    <t xml:space="preserve">      文化和旅游市场管理</t>
  </si>
  <si>
    <t xml:space="preserve">      旅游宣传</t>
  </si>
  <si>
    <t xml:space="preserve">      旅游行业业务管理</t>
  </si>
  <si>
    <t xml:space="preserve">      其他文化和旅游支出</t>
  </si>
  <si>
    <t xml:space="preserve">    新闻出版电影</t>
  </si>
  <si>
    <t xml:space="preserve">      一般行政管理实务</t>
  </si>
  <si>
    <t xml:space="preserve">      其他新闻出版电影支出</t>
  </si>
  <si>
    <t xml:space="preserve">    广播电视</t>
  </si>
  <si>
    <t xml:space="preserve">      其他广播电视支出</t>
  </si>
  <si>
    <t xml:space="preserve">      交强险增值税补助基金支出</t>
  </si>
  <si>
    <t xml:space="preserve">    退役军人管理事务</t>
  </si>
  <si>
    <t xml:space="preserve">      其他退役军人事务管理支出</t>
  </si>
  <si>
    <t>九、卫生健康支出</t>
  </si>
  <si>
    <t xml:space="preserve">    卫生健康管理事务</t>
  </si>
  <si>
    <t xml:space="preserve">      其他卫生健康管理事务支出</t>
  </si>
  <si>
    <t xml:space="preserve">      财政对职工基本医疗保险基金的补助</t>
  </si>
  <si>
    <t xml:space="preserve">    医疗保障管理事务</t>
  </si>
  <si>
    <t xml:space="preserve">      医疗保障政策管理</t>
  </si>
  <si>
    <t xml:space="preserve">      医疗保障经办事务</t>
  </si>
  <si>
    <t xml:space="preserve">      其他医疗保障管理事务支出</t>
  </si>
  <si>
    <t xml:space="preserve">    老龄卫生健康服务</t>
  </si>
  <si>
    <t xml:space="preserve">      老龄卫生健康服务</t>
  </si>
  <si>
    <t xml:space="preserve">    其他卫生健康支出</t>
  </si>
  <si>
    <t xml:space="preserve">      其他卫生健康支出</t>
  </si>
  <si>
    <t xml:space="preserve">      生态环境保护宣传</t>
  </si>
  <si>
    <t xml:space="preserve">      生态环境国际合作及履约</t>
  </si>
  <si>
    <t xml:space="preserve">      生态环境保护行政许可</t>
  </si>
  <si>
    <t xml:space="preserve">      停伐补助</t>
  </si>
  <si>
    <t xml:space="preserve">      生态环境监测与信息</t>
  </si>
  <si>
    <t xml:space="preserve">      生态环境执法监察</t>
  </si>
  <si>
    <t xml:space="preserve">        工程建设国家标准规范编制与监管</t>
  </si>
  <si>
    <t xml:space="preserve">      林业和草原</t>
  </si>
  <si>
    <t xml:space="preserve">        事业机构</t>
  </si>
  <si>
    <t xml:space="preserve">        技术推广与转化</t>
  </si>
  <si>
    <t xml:space="preserve">        自然保护区等管理</t>
  </si>
  <si>
    <t xml:space="preserve">        执法与监督</t>
  </si>
  <si>
    <t xml:space="preserve">        对外合作与交流</t>
  </si>
  <si>
    <t xml:space="preserve">        产业化管理</t>
  </si>
  <si>
    <t xml:space="preserve">        贷款贴息</t>
  </si>
  <si>
    <t xml:space="preserve">        国家公园</t>
  </si>
  <si>
    <t xml:space="preserve">        草原管理</t>
  </si>
  <si>
    <t xml:space="preserve">        行业业务管理</t>
  </si>
  <si>
    <t xml:space="preserve">        其他林业和草原支出</t>
  </si>
  <si>
    <t xml:space="preserve">        产业化发展</t>
  </si>
  <si>
    <t xml:space="preserve">        创新示范</t>
  </si>
  <si>
    <t xml:space="preserve">      其他农林水支出</t>
  </si>
  <si>
    <t xml:space="preserve">        其他农林水支出</t>
  </si>
  <si>
    <t xml:space="preserve">        中央企业专项管理</t>
  </si>
  <si>
    <t xml:space="preserve">        政策性银行亏损补贴</t>
  </si>
  <si>
    <t xml:space="preserve">        利息费用补贴支出</t>
  </si>
  <si>
    <t>十八、自然资源海洋气象等支出</t>
  </si>
  <si>
    <t xml:space="preserve">      自然资源事务</t>
  </si>
  <si>
    <t xml:space="preserve">        自然资源规划及管理</t>
  </si>
  <si>
    <t xml:space="preserve">        自然资源社会公益服务</t>
  </si>
  <si>
    <t xml:space="preserve">        自然资源行业业务管理</t>
  </si>
  <si>
    <t xml:space="preserve">        自然资源调查</t>
  </si>
  <si>
    <t xml:space="preserve">        地质矿产资源与环境调查</t>
  </si>
  <si>
    <t xml:space="preserve">        其他自然资源事务支出</t>
  </si>
  <si>
    <t xml:space="preserve">      其他自然资源海洋气象等支出</t>
  </si>
  <si>
    <t xml:space="preserve">        石油储备</t>
  </si>
  <si>
    <t xml:space="preserve">        其他能源储备支出</t>
  </si>
  <si>
    <t xml:space="preserve">        储备粮油补贴</t>
  </si>
  <si>
    <t>二十一、灾害防治及应急管理支出</t>
  </si>
  <si>
    <t xml:space="preserve">     应急管理事务</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</si>
  <si>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</si>
  <si>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</si>
  <si>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</si>
  <si>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</si>
  <si>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</si>
  <si>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</si>
  <si>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</si>
  <si>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</si>
  <si>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</si>
  <si>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</si>
  <si>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</si>
  <si>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消防事务</t>
  </si>
  <si>
    <t xml:space="preserve">       一般行政管理实务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</si>
  <si>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</si>
  <si>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</si>
  <si>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</si>
  <si>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</si>
  <si>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</si>
  <si>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</si>
  <si>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</si>
  <si>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</si>
  <si>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</si>
  <si>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</si>
  <si>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</si>
  <si>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</si>
  <si>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</si>
  <si>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</si>
  <si>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</si>
  <si>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</si>
  <si>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</si>
  <si>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</si>
  <si>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</si>
  <si>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</si>
  <si>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</si>
  <si>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</si>
  <si>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</si>
  <si>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</si>
  <si>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</si>
  <si>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</si>
  <si>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</si>
  <si>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</si>
  <si>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</si>
  <si>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</si>
  <si>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二十二、预备费</t>
  </si>
  <si>
    <t>二十三、债务付息支出</t>
  </si>
  <si>
    <t>二十四、债务发行费用支出</t>
  </si>
  <si>
    <t>二十五、其他支出</t>
  </si>
  <si>
    <t>本级支出合计</t>
  </si>
  <si>
    <t xml:space="preserve">  上解支出</t>
  </si>
  <si>
    <t xml:space="preserve">    补充预算稳定调节基金</t>
  </si>
  <si>
    <t xml:space="preserve">    补充预算周转金</t>
  </si>
  <si>
    <t xml:space="preserve">    其他调出资金</t>
  </si>
  <si>
    <t xml:space="preserve">  地方政府一般债务还本支出</t>
  </si>
  <si>
    <t xml:space="preserve">  地方政府一般债务转贷支出</t>
  </si>
  <si>
    <t xml:space="preserve">      建设市场管理与监督</t>
  </si>
  <si>
    <t xml:space="preserve">        其他城乡社区公共设施支出</t>
  </si>
  <si>
    <t xml:space="preserve">    对外合作与交流</t>
  </si>
  <si>
    <t xml:space="preserve">      缉私业务</t>
  </si>
  <si>
    <t>四、国家电影事业发展专项资金收入</t>
  </si>
  <si>
    <t>五、国有土地收益基金收入</t>
  </si>
  <si>
    <t>六、农业土地开发资金收入</t>
  </si>
  <si>
    <t>七、国有土地使用权出让收入</t>
  </si>
  <si>
    <t xml:space="preserve">  缴纳新增建设用地土地有偿使用费</t>
  </si>
  <si>
    <t>八、大中型水库库区基金收入</t>
  </si>
  <si>
    <t>九、彩票公益金收入</t>
  </si>
  <si>
    <t>十、城市基础设施配套费收入</t>
  </si>
  <si>
    <t>十一、小型水库移民扶助基金收入</t>
  </si>
  <si>
    <t>十二、国家重大水利工程建设基金收入</t>
  </si>
  <si>
    <t>十三、车辆通行费</t>
  </si>
  <si>
    <t>十四、污水处理费收入</t>
  </si>
  <si>
    <t>十五、彩票发行机构和彩票销售机构的业务费用</t>
  </si>
  <si>
    <t>十六、其他政府性基金收入</t>
  </si>
  <si>
    <t>十七、专项债券对应项目专项收入</t>
  </si>
  <si>
    <t xml:space="preserve">      海南省高等级公路车辆通行附加费债务付息支出</t>
  </si>
  <si>
    <t xml:space="preserve">      港口建设费债务付息支出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</si>
  <si>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</si>
  <si>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</si>
  <si>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</si>
  <si>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</si>
  <si>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</si>
  <si>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其他政府性基金债务发行费用支出</t>
  </si>
  <si>
    <t xml:space="preserve">      资助少数民族语电影译制</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</si>
  <si>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</si>
  <si>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</si>
  <si>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</si>
  <si>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</si>
  <si>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</si>
  <si>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</si>
  <si>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</si>
  <si>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</si>
  <si>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基础设施建设和经济发展</t>
  </si>
  <si>
    <t xml:space="preserve">    小型水库移民扶助基金安排的支出</t>
  </si>
  <si>
    <t xml:space="preserve">    小型水库移民扶助基金对应专项债务收入安排的支出</t>
  </si>
  <si>
    <t xml:space="preserve">      其他小型水库移民扶助基金对应专项债务收入安排的支出</t>
  </si>
  <si>
    <t xml:space="preserve">      其他国有土地使用权出让收入安排的支出</t>
  </si>
  <si>
    <t xml:space="preserve">    农业土地开发资金安排的支出</t>
  </si>
  <si>
    <t xml:space="preserve">    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</si>
  <si>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</si>
  <si>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</si>
  <si>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</si>
  <si>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</si>
  <si>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</si>
  <si>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征地和拆迁补偿支出</t>
  </si>
  <si>
    <t xml:space="preserve">      土地开发支出</t>
  </si>
  <si>
    <t xml:space="preserve">      其他土地储备专项债券收入安排的支出</t>
  </si>
  <si>
    <t xml:space="preserve">    棚户区改造专项债券收入安排的支出</t>
  </si>
  <si>
    <t xml:space="preserve">    城市基础设施配套费对应专项债务收入安排的支出</t>
  </si>
  <si>
    <t xml:space="preserve">      城市公共设施</t>
  </si>
  <si>
    <t xml:space="preserve">      城市环境卫生</t>
  </si>
  <si>
    <t xml:space="preserve">      公有房屋</t>
  </si>
  <si>
    <t xml:space="preserve">      城市防洪</t>
  </si>
  <si>
    <t xml:space="preserve">      其他城市基础设施配套费对应专项债务收入安排的支出</t>
  </si>
  <si>
    <t xml:space="preserve">    污水处理费对应专项债务收入安排的支出</t>
  </si>
  <si>
    <t xml:space="preserve">      污水处理设施建设和运营</t>
  </si>
  <si>
    <t xml:space="preserve">      其他污水处理费对应专项债务收入安排的支出</t>
  </si>
  <si>
    <t xml:space="preserve">    大中型水库库区基金安排的支出</t>
  </si>
  <si>
    <t xml:space="preserve">    国家重大水利工程建设基金安排的支出</t>
  </si>
  <si>
    <t xml:space="preserve">    大中型水库库区基金对应专项债务收入安排的支出</t>
  </si>
  <si>
    <t xml:space="preserve">      基础设施建设和经济发展</t>
  </si>
  <si>
    <t xml:space="preserve">      其他大中型水库库区基金对应专项债务收入支出</t>
  </si>
  <si>
    <t xml:space="preserve">    国家重大水利工程建设基金对应专项债务收入安排的支出</t>
  </si>
  <si>
    <t xml:space="preserve">      南水北调工程建设</t>
  </si>
  <si>
    <t xml:space="preserve">      三峡工程后续工作</t>
  </si>
  <si>
    <t xml:space="preserve">      地方重大水利工程建设</t>
  </si>
  <si>
    <t xml:space="preserve">      其他重大水利工程建设基金对应专项债务收入支出</t>
  </si>
  <si>
    <t xml:space="preserve">    海南省高等级公路车辆通行附加费安排的支出</t>
  </si>
  <si>
    <t xml:space="preserve">    车辆通行费安排的支出</t>
  </si>
  <si>
    <t xml:space="preserve">    港口建设费安排的支出</t>
  </si>
  <si>
    <t xml:space="preserve">    海南省高等级公路车辆通行附加费对应专项债务收入安排的支出</t>
  </si>
  <si>
    <t xml:space="preserve">      公路建设</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</si>
  <si>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</si>
  <si>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</si>
  <si>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</si>
  <si>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</si>
  <si>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</si>
  <si>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港口设施</t>
  </si>
  <si>
    <t xml:space="preserve">      航运保障系统建设</t>
  </si>
  <si>
    <t xml:space="preserve">      其他港口建设费对应专项债务收入安排的支出</t>
  </si>
  <si>
    <t>八、其他支出</t>
  </si>
  <si>
    <t xml:space="preserve">    其他政府性基金安排的支出</t>
  </si>
  <si>
    <t xml:space="preserve">    彩票发行销售机构业务费安排的支出</t>
  </si>
  <si>
    <t>九、债务付息支出</t>
  </si>
  <si>
    <t>十、债务发行费用支出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</si>
  <si>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</si>
  <si>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</si>
  <si>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</si>
  <si>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</si>
  <si>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</si>
  <si>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</si>
  <si>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</si>
  <si>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</si>
  <si>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</si>
  <si>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</si>
  <si>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</si>
  <si>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</si>
  <si>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彩票公益金安排的支出</t>
  </si>
  <si>
    <t xml:space="preserve">    地方政府专项债务付息支出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</si>
  <si>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</si>
  <si>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</si>
  <si>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</si>
  <si>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</si>
  <si>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</si>
  <si>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</si>
  <si>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</si>
  <si>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</si>
  <si>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</si>
  <si>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</si>
  <si>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</si>
  <si>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</si>
  <si>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</si>
  <si>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</si>
  <si>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地方政府专项债务发行费用支出</t>
  </si>
  <si>
    <t>项目</t>
  </si>
  <si>
    <t xml:space="preserve">      城乡居民基本医疗保险转移支付收入</t>
  </si>
  <si>
    <t xml:space="preserve">      边境地区转移支付收入</t>
  </si>
  <si>
    <t xml:space="preserve">      文化旅游体育与传媒</t>
  </si>
  <si>
    <t xml:space="preserve">      卫生健康</t>
  </si>
  <si>
    <t xml:space="preserve">      自然资源海洋气象等</t>
  </si>
  <si>
    <t xml:space="preserve">    从政府性基金预算调入</t>
  </si>
  <si>
    <t xml:space="preserve">    从国有资本经营预算调入</t>
  </si>
  <si>
    <t xml:space="preserve">    从其他资金调入</t>
  </si>
  <si>
    <t xml:space="preserve">    工资奖金津补贴</t>
  </si>
  <si>
    <t xml:space="preserve">    社会保障缴费</t>
  </si>
  <si>
    <t xml:space="preserve">    住房公积金</t>
  </si>
  <si>
    <t xml:space="preserve">    其他工资福利支出</t>
  </si>
  <si>
    <t xml:space="preserve">    办公经费</t>
  </si>
  <si>
    <t xml:space="preserve">    会议费</t>
  </si>
  <si>
    <t xml:space="preserve">    培训费</t>
  </si>
  <si>
    <t xml:space="preserve">    专用材料购置费</t>
  </si>
  <si>
    <t xml:space="preserve">    委托业务费</t>
  </si>
  <si>
    <t xml:space="preserve">    公务接待费</t>
  </si>
  <si>
    <t xml:space="preserve">    公务用车运行维护费</t>
  </si>
  <si>
    <t xml:space="preserve">    维修(护)费</t>
  </si>
  <si>
    <t xml:space="preserve">    其他商品和服务支出</t>
  </si>
  <si>
    <t xml:space="preserve">    设备购置</t>
  </si>
  <si>
    <t xml:space="preserve">    工资福利支出</t>
  </si>
  <si>
    <t xml:space="preserve">    商品和服务支出</t>
  </si>
  <si>
    <t xml:space="preserve">    资本性支出（一）</t>
  </si>
  <si>
    <t xml:space="preserve">    社会福利和救助</t>
  </si>
  <si>
    <t xml:space="preserve">    离退休费</t>
  </si>
  <si>
    <t xml:space="preserve">    其他对个人和家庭的补助</t>
  </si>
  <si>
    <t xml:space="preserve">      回收处理费用补贴</t>
  </si>
  <si>
    <t xml:space="preserve">      信息系统建设</t>
  </si>
  <si>
    <t xml:space="preserve">      基金征管经费</t>
  </si>
  <si>
    <t xml:space="preserve">      其他废弃电器电子产品处理基金支出</t>
  </si>
  <si>
    <t xml:space="preserve">      公共租赁住房支出</t>
  </si>
  <si>
    <t>一、文化旅游体育与传媒支出</t>
  </si>
  <si>
    <t xml:space="preserve">   国家电影事业发展专项资金安排的支出</t>
  </si>
  <si>
    <t xml:space="preserve">      资助影院建设</t>
  </si>
  <si>
    <t xml:space="preserve">   旅游发展基金支出</t>
  </si>
  <si>
    <r>
      <t xml:space="preserve">      </t>
    </r>
    <r>
      <rPr>
        <sz val="11"/>
        <color indexed="8"/>
        <rFont val="宋体"/>
        <family val="0"/>
      </rPr>
      <t>其他棚户区改造专项债券收入安排的支出</t>
    </r>
  </si>
  <si>
    <t>项目名称</t>
  </si>
  <si>
    <t>功能科目编码</t>
  </si>
  <si>
    <t>功能科目名称</t>
  </si>
  <si>
    <t>金额</t>
  </si>
  <si>
    <t>备注</t>
  </si>
  <si>
    <t xml:space="preserve">    体制上解支出</t>
  </si>
  <si>
    <r>
      <t>项</t>
    </r>
    <r>
      <rPr>
        <b/>
        <sz val="12"/>
        <rFont val="宋体"/>
        <family val="0"/>
      </rPr>
      <t>目</t>
    </r>
  </si>
  <si>
    <t>本级收入合计</t>
  </si>
  <si>
    <t>编制单位：</t>
  </si>
  <si>
    <t>项目</t>
  </si>
  <si>
    <t>利润收入</t>
  </si>
  <si>
    <t xml:space="preserve">  烟草企业利润收入</t>
  </si>
  <si>
    <t xml:space="preserve">  石油石化企业利润收入</t>
  </si>
  <si>
    <t>国有资本经营预算地震灾后恢复重建补助收入</t>
  </si>
  <si>
    <t>收  入  总  计</t>
  </si>
  <si>
    <t>收入总计</t>
  </si>
  <si>
    <t>支出总计</t>
  </si>
  <si>
    <t>转移性收入合计</t>
  </si>
  <si>
    <t>转移性支出合计</t>
  </si>
  <si>
    <t>支出合计</t>
  </si>
  <si>
    <t>收入合计</t>
  </si>
  <si>
    <t>预算数</t>
  </si>
  <si>
    <t>预算数</t>
  </si>
  <si>
    <t>转移性收入</t>
  </si>
  <si>
    <t>转移性支出</t>
  </si>
  <si>
    <t>一、税收收入</t>
  </si>
  <si>
    <t xml:space="preserve">    增值税</t>
  </si>
  <si>
    <t xml:space="preserve">    企业所得税</t>
  </si>
  <si>
    <t xml:space="preserve">    企业所得税退税</t>
  </si>
  <si>
    <t xml:space="preserve">    资源税</t>
  </si>
  <si>
    <t xml:space="preserve">    城市维护建设税</t>
  </si>
  <si>
    <t xml:space="preserve">    房产税</t>
  </si>
  <si>
    <t xml:space="preserve">    城镇土地使用税</t>
  </si>
  <si>
    <t xml:space="preserve">    耕地占用税</t>
  </si>
  <si>
    <t xml:space="preserve">    契税</t>
  </si>
  <si>
    <t xml:space="preserve">    烟叶税</t>
  </si>
  <si>
    <t xml:space="preserve">    其他税收收入</t>
  </si>
  <si>
    <t>二、非税收入</t>
  </si>
  <si>
    <t xml:space="preserve">    专项收入</t>
  </si>
  <si>
    <t xml:space="preserve">    行政事业性收费收入</t>
  </si>
  <si>
    <t xml:space="preserve">    罚没收入</t>
  </si>
  <si>
    <t xml:space="preserve">    国有资源（资产）有偿使用收入</t>
  </si>
  <si>
    <t xml:space="preserve">    其他收入</t>
  </si>
  <si>
    <t>项      目</t>
  </si>
  <si>
    <t xml:space="preserve">合    计 </t>
  </si>
  <si>
    <t>2、公务接待费</t>
  </si>
  <si>
    <t>3、公务用车购置及运行维护费</t>
  </si>
  <si>
    <t>1、因公出国（境）费用</t>
  </si>
  <si>
    <t>其中：（1）公务用车运行维护费</t>
  </si>
  <si>
    <t xml:space="preserve">        （2）公务用车购置费</t>
  </si>
  <si>
    <t>一、调出资金</t>
  </si>
  <si>
    <t xml:space="preserve">  国有资本经营预算支出</t>
  </si>
  <si>
    <t xml:space="preserve">    其他国有资本经营预算支出</t>
  </si>
  <si>
    <t xml:space="preserve">            合   计</t>
  </si>
  <si>
    <t xml:space="preserve">    国有资本经营收入</t>
  </si>
  <si>
    <t xml:space="preserve">  上级补助收入</t>
  </si>
  <si>
    <t xml:space="preserve">      体制补助收入</t>
  </si>
  <si>
    <t xml:space="preserve">      县级基本财力保障机制奖补资金收入</t>
  </si>
  <si>
    <t xml:space="preserve">      结算补助收入</t>
  </si>
  <si>
    <t xml:space="preserve">      资源枯竭型城市转移支付补助收入</t>
  </si>
  <si>
    <t xml:space="preserve">      基层公检法司转移支付收入</t>
  </si>
  <si>
    <t xml:space="preserve">      产粮（油）大县奖励资金收入</t>
  </si>
  <si>
    <t xml:space="preserve">      重点生态功能区转移支付收入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</si>
  <si>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</si>
  <si>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</si>
  <si>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</si>
  <si>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</si>
  <si>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</si>
  <si>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</si>
  <si>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</si>
  <si>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</si>
  <si>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</si>
  <si>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</si>
  <si>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t>
  </si>
  <si>
    <t xml:space="preserve">      节能环保</t>
  </si>
  <si>
    <t xml:space="preserve">      交通运输</t>
  </si>
  <si>
    <t xml:space="preserve">      住房保障</t>
  </si>
  <si>
    <t xml:space="preserve">      其他收入</t>
  </si>
  <si>
    <t xml:space="preserve">  上年结余收入</t>
  </si>
  <si>
    <t xml:space="preserve">  调入资金</t>
  </si>
  <si>
    <t xml:space="preserve">      其他支出</t>
  </si>
  <si>
    <t xml:space="preserve">  调出资金</t>
  </si>
  <si>
    <t xml:space="preserve">  援助其他地区支出</t>
  </si>
  <si>
    <t>一、一般公共服务</t>
  </si>
  <si>
    <t xml:space="preserve">      行政运行</t>
  </si>
  <si>
    <t xml:space="preserve">      一般行政管理事务</t>
  </si>
  <si>
    <t xml:space="preserve">      机关服务</t>
  </si>
  <si>
    <t xml:space="preserve">      人大监督</t>
  </si>
  <si>
    <t xml:space="preserve">      代表工作</t>
  </si>
  <si>
    <t xml:space="preserve">      人大信访工作</t>
  </si>
  <si>
    <t xml:space="preserve">      事业运行</t>
  </si>
  <si>
    <t xml:space="preserve">      其他人大事务支出</t>
  </si>
  <si>
    <t xml:space="preserve">    政协事务</t>
  </si>
  <si>
    <t xml:space="preserve">      参政议政</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</si>
  <si>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</si>
  <si>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</si>
  <si>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</si>
  <si>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</si>
  <si>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</si>
  <si>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</si>
  <si>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</si>
  <si>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</si>
  <si>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</si>
  <si>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</si>
  <si>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</si>
  <si>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</si>
  <si>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</si>
  <si>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</si>
  <si>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</si>
  <si>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</si>
  <si>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</si>
  <si>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</si>
  <si>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</si>
  <si>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</si>
  <si>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</si>
  <si>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</si>
  <si>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</si>
  <si>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</si>
  <si>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</si>
  <si>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</si>
  <si>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</si>
  <si>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</si>
  <si>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</si>
  <si>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</si>
  <si>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</si>
  <si>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</si>
  <si>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</si>
  <si>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</si>
  <si>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</si>
  <si>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</si>
  <si>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</si>
  <si>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</si>
  <si>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</si>
  <si>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</si>
  <si>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</si>
  <si>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</si>
  <si>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</si>
  <si>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</si>
  <si>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</si>
  <si>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</si>
  <si>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</si>
  <si>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</si>
  <si>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</si>
  <si>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</si>
  <si>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</si>
  <si>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</si>
  <si>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</si>
  <si>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</si>
  <si>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</si>
  <si>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</si>
  <si>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</si>
  <si>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</si>
  <si>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</si>
  <si>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</si>
  <si>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</si>
  <si>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</si>
  <si>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</si>
  <si>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</si>
  <si>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</si>
  <si>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</si>
  <si>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</si>
  <si>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</si>
  <si>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</si>
  <si>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消费者权益保护</t>
  </si>
  <si>
    <t xml:space="preserve">      认证认可监督管理</t>
  </si>
  <si>
    <t xml:space="preserve">      标准化管理</t>
  </si>
  <si>
    <t xml:space="preserve">    民族事务</t>
  </si>
  <si>
    <t xml:space="preserve">      民族工作专项</t>
  </si>
  <si>
    <t xml:space="preserve">      其他民族事务支出</t>
  </si>
  <si>
    <t xml:space="preserve">      港澳事务</t>
  </si>
  <si>
    <t xml:space="preserve">      台湾事务</t>
  </si>
  <si>
    <t xml:space="preserve">      华侨事务</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</si>
  <si>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</si>
  <si>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</si>
  <si>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</si>
  <si>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</si>
  <si>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</si>
  <si>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</si>
  <si>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</si>
  <si>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</si>
  <si>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</si>
  <si>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</si>
  <si>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</si>
  <si>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</si>
  <si>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</si>
  <si>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</si>
  <si>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</si>
  <si>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</si>
  <si>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</si>
  <si>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</si>
  <si>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</si>
  <si>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</si>
  <si>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其他一般公共服务支出</t>
  </si>
  <si>
    <t xml:space="preserve">      国家赔偿费用支出</t>
  </si>
  <si>
    <t xml:space="preserve">      其他一般公共服务支出</t>
  </si>
  <si>
    <t xml:space="preserve">    国防动员</t>
  </si>
  <si>
    <t xml:space="preserve">      兵役征集</t>
  </si>
  <si>
    <t xml:space="preserve">      经济动员</t>
  </si>
  <si>
    <t xml:space="preserve">      人民防空</t>
  </si>
  <si>
    <t xml:space="preserve">      交通战备</t>
  </si>
  <si>
    <t xml:space="preserve">      国防教育</t>
  </si>
  <si>
    <t xml:space="preserve">      其他国防动员支出</t>
  </si>
  <si>
    <t xml:space="preserve">    其他国防支出</t>
  </si>
  <si>
    <t xml:space="preserve">    公安</t>
  </si>
  <si>
    <t xml:space="preserve">      其他公安支出</t>
  </si>
  <si>
    <t xml:space="preserve">    国家安全</t>
  </si>
  <si>
    <t xml:space="preserve">      安全业务</t>
  </si>
  <si>
    <t xml:space="preserve">      其他国家安全支出</t>
  </si>
  <si>
    <t xml:space="preserve">    检察</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</si>
  <si>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</si>
  <si>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</si>
  <si>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</si>
  <si>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</si>
  <si>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</si>
  <si>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</si>
  <si>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</si>
  <si>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</si>
  <si>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</si>
  <si>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</si>
  <si>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</si>
  <si>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</si>
  <si>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仲裁</t>
  </si>
  <si>
    <t xml:space="preserve">      其他司法支出</t>
  </si>
  <si>
    <t xml:space="preserve">    监狱</t>
  </si>
  <si>
    <t xml:space="preserve">      犯人生活</t>
  </si>
  <si>
    <t xml:space="preserve">      犯人改造</t>
  </si>
  <si>
    <t xml:space="preserve">      狱政设施建设</t>
  </si>
  <si>
    <t xml:space="preserve">      其他监狱支出</t>
  </si>
  <si>
    <t xml:space="preserve">      所政设施建设</t>
  </si>
  <si>
    <t xml:space="preserve">    国家保密</t>
  </si>
  <si>
    <t xml:space="preserve">      保密技术</t>
  </si>
  <si>
    <t xml:space="preserve">      保密管理</t>
  </si>
  <si>
    <t xml:space="preserve">      其他国家保密支出</t>
  </si>
  <si>
    <t xml:space="preserve">    缉私警察</t>
  </si>
  <si>
    <t xml:space="preserve">      其他缉私警察支出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</si>
  <si>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</si>
  <si>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</si>
  <si>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</si>
  <si>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</si>
  <si>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</si>
  <si>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</si>
  <si>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</si>
  <si>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</si>
  <si>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</si>
  <si>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</si>
  <si>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</si>
  <si>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</si>
  <si>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</si>
  <si>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</si>
  <si>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</si>
  <si>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</si>
  <si>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</si>
  <si>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</si>
  <si>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</si>
  <si>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</si>
  <si>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</si>
  <si>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</si>
  <si>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</si>
  <si>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</si>
  <si>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</si>
  <si>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</si>
  <si>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</si>
  <si>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</si>
  <si>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</si>
  <si>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</si>
  <si>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</si>
  <si>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</si>
  <si>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</si>
  <si>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</si>
  <si>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</si>
  <si>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教师进修</t>
  </si>
  <si>
    <t xml:space="preserve">      干部教育</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</si>
  <si>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</si>
  <si>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</si>
  <si>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</si>
  <si>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</si>
  <si>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</si>
  <si>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</si>
  <si>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</si>
  <si>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</si>
  <si>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</si>
  <si>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</si>
  <si>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</si>
  <si>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</si>
  <si>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</si>
  <si>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</si>
  <si>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</si>
  <si>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</si>
  <si>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</si>
  <si>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</si>
  <si>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</si>
  <si>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</si>
  <si>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</si>
  <si>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</si>
  <si>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</si>
  <si>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</si>
  <si>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</si>
  <si>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</si>
  <si>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</si>
  <si>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</si>
  <si>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</si>
  <si>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</si>
  <si>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</si>
  <si>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</si>
  <si>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</si>
  <si>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</si>
  <si>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</si>
  <si>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</si>
  <si>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</si>
  <si>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</si>
  <si>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</si>
  <si>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</si>
  <si>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</si>
  <si>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</si>
  <si>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</si>
  <si>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</si>
  <si>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</si>
  <si>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</si>
  <si>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</si>
  <si>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</si>
  <si>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其他科学技术支出</t>
  </si>
  <si>
    <t xml:space="preserve">      科技奖励</t>
  </si>
  <si>
    <t xml:space="preserve">      核应急</t>
  </si>
  <si>
    <t xml:space="preserve">      转制科研机构</t>
  </si>
  <si>
    <t xml:space="preserve">      其他科学技术支出</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</si>
  <si>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</si>
  <si>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</si>
  <si>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</si>
  <si>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</si>
  <si>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</si>
  <si>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</si>
  <si>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文化创作与保护</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</si>
  <si>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</si>
  <si>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</si>
  <si>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</si>
  <si>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</si>
  <si>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</si>
  <si>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</si>
  <si>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</si>
  <si>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</si>
  <si>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</si>
  <si>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</si>
  <si>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</si>
  <si>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</si>
  <si>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</si>
  <si>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广播</t>
  </si>
  <si>
    <t xml:space="preserve">      电视</t>
  </si>
  <si>
    <t xml:space="preserve">      电影</t>
  </si>
  <si>
    <t xml:space="preserve">      新闻通讯</t>
  </si>
  <si>
    <t xml:space="preserve">      出版发行</t>
  </si>
  <si>
    <t xml:space="preserve">      版权管理</t>
  </si>
  <si>
    <t xml:space="preserve">    其他文化体育与传媒支出</t>
  </si>
  <si>
    <t xml:space="preserve">      宣传文化发展专项支出</t>
  </si>
  <si>
    <t xml:space="preserve">      其他文化体育与传媒支出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</si>
  <si>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</si>
  <si>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</si>
  <si>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</si>
  <si>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</si>
  <si>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</si>
  <si>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</si>
  <si>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</si>
  <si>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</si>
  <si>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</si>
  <si>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</si>
  <si>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</si>
  <si>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</si>
  <si>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民间组织管理</t>
  </si>
  <si>
    <t xml:space="preserve">      行政区划和地名管理</t>
  </si>
  <si>
    <t xml:space="preserve">      基层政权和社区建设</t>
  </si>
  <si>
    <t xml:space="preserve">      部队供应</t>
  </si>
  <si>
    <t xml:space="preserve">      其他民政管理事务支出</t>
  </si>
  <si>
    <t xml:space="preserve">      财政对失业保险基金的补助</t>
  </si>
  <si>
    <t xml:space="preserve">      财政对工伤保险基金的补助</t>
  </si>
  <si>
    <t xml:space="preserve">      财政对生育保险基金的补助</t>
  </si>
  <si>
    <t xml:space="preserve">      归口管理的行政单位离退休</t>
  </si>
  <si>
    <t xml:space="preserve">      事业单位离退休</t>
  </si>
  <si>
    <t xml:space="preserve">      离退休人员管理机构</t>
  </si>
  <si>
    <t xml:space="preserve">      未归口管理的行政单位离退休</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</si>
  <si>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</si>
  <si>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</si>
  <si>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</si>
  <si>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</si>
  <si>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</si>
  <si>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</si>
  <si>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</si>
  <si>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</si>
  <si>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</si>
  <si>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</si>
  <si>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</si>
  <si>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</si>
  <si>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</si>
  <si>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</si>
  <si>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</si>
  <si>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</si>
  <si>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</si>
  <si>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</si>
  <si>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</si>
  <si>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</si>
  <si>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</si>
  <si>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</si>
  <si>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</si>
  <si>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</si>
  <si>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</si>
  <si>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</si>
  <si>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</si>
  <si>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</si>
  <si>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</si>
  <si>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</si>
  <si>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</si>
  <si>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</si>
  <si>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</si>
  <si>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</si>
  <si>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</si>
  <si>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</si>
  <si>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</si>
  <si>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其他残疾人事业支出</t>
  </si>
  <si>
    <t xml:space="preserve">    红十字事业</t>
  </si>
  <si>
    <t xml:space="preserve">      其他红十字事业支出</t>
  </si>
  <si>
    <t xml:space="preserve">      农村最低生活保障金支出</t>
  </si>
  <si>
    <t xml:space="preserve">    补充道路交通事故社会救助基金</t>
  </si>
  <si>
    <t xml:space="preserve">      交强险罚款收入补助基金支出</t>
  </si>
  <si>
    <t xml:space="preserve">    其他社会保障和就业支出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</si>
  <si>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</si>
  <si>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</si>
  <si>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</si>
  <si>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</si>
  <si>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</si>
  <si>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</si>
  <si>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</si>
  <si>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</si>
  <si>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</si>
  <si>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</si>
  <si>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</si>
  <si>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</si>
  <si>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</si>
  <si>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</si>
  <si>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</si>
  <si>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</si>
  <si>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</si>
  <si>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</si>
  <si>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</si>
  <si>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</si>
  <si>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</si>
  <si>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</si>
  <si>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</si>
  <si>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</si>
  <si>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</si>
  <si>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</si>
  <si>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</si>
  <si>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</si>
  <si>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</si>
  <si>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行政单位医疗</t>
  </si>
  <si>
    <t xml:space="preserve">      事业单位医疗</t>
  </si>
  <si>
    <t xml:space="preserve">      公务员医疗补助</t>
  </si>
  <si>
    <t xml:space="preserve">      优抚对象医疗补助</t>
  </si>
  <si>
    <t xml:space="preserve">    中医药</t>
  </si>
  <si>
    <t xml:space="preserve">      中医（民族医）药专项</t>
  </si>
  <si>
    <t xml:space="preserve">      其他中医药支出</t>
  </si>
  <si>
    <t xml:space="preserve">      药品事务</t>
  </si>
  <si>
    <t xml:space="preserve">      化妆品事务</t>
  </si>
  <si>
    <t xml:space="preserve">      医疗器械事务</t>
  </si>
  <si>
    <t xml:space="preserve">    环境保护管理事务</t>
  </si>
  <si>
    <t xml:space="preserve">      环境保护法规、规划及标准</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</si>
  <si>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</si>
  <si>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</si>
  <si>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</si>
  <si>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</si>
  <si>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</si>
  <si>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</si>
  <si>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</si>
  <si>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</si>
  <si>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</si>
  <si>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</si>
  <si>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</si>
  <si>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</si>
  <si>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</si>
  <si>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</si>
  <si>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</si>
  <si>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</si>
  <si>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</si>
  <si>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</si>
  <si>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</si>
  <si>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</si>
  <si>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</si>
  <si>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</si>
  <si>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</si>
  <si>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</si>
  <si>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</si>
  <si>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</si>
  <si>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</si>
  <si>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</si>
  <si>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</si>
  <si>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</si>
  <si>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</si>
  <si>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</si>
  <si>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</si>
  <si>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</si>
  <si>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</si>
  <si>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</si>
  <si>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</si>
  <si>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</si>
  <si>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能源节约利用</t>
  </si>
  <si>
    <t xml:space="preserve">    污染减排</t>
  </si>
  <si>
    <t xml:space="preserve">      减排专项支出</t>
  </si>
  <si>
    <t xml:space="preserve">      清洁生产专项支出</t>
  </si>
  <si>
    <t xml:space="preserve">      其他污染减排支出</t>
  </si>
  <si>
    <t xml:space="preserve">    可再生能源</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</si>
  <si>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</si>
  <si>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</si>
  <si>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</si>
  <si>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</si>
  <si>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</si>
  <si>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</si>
  <si>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</si>
  <si>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</si>
  <si>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其他能源管理事务支出</t>
  </si>
  <si>
    <t xml:space="preserve">    其他节能环保支出</t>
  </si>
  <si>
    <t xml:space="preserve">      城乡社区管理事务</t>
  </si>
  <si>
    <t xml:space="preserve">        行政运行</t>
  </si>
  <si>
    <t xml:space="preserve">        一般行政管理事务</t>
  </si>
  <si>
    <t xml:space="preserve">        机关服务</t>
  </si>
  <si>
    <t xml:space="preserve">        城管执法</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</si>
  <si>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</si>
  <si>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</si>
  <si>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</si>
  <si>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</si>
  <si>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</si>
  <si>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</si>
  <si>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城乡社区公共设施</t>
  </si>
  <si>
    <t xml:space="preserve">        小城镇基础设施建设</t>
  </si>
  <si>
    <t xml:space="preserve">      城乡社区环境卫生</t>
  </si>
  <si>
    <t xml:space="preserve">      农业</t>
  </si>
  <si>
    <t xml:space="preserve">        事业运行</t>
  </si>
  <si>
    <t xml:space="preserve">        农垦运行</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</si>
  <si>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</si>
  <si>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</si>
  <si>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</si>
  <si>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</si>
  <si>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</si>
  <si>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</si>
  <si>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稳定农民收入补贴</t>
  </si>
  <si>
    <t xml:space="preserve">        农业结构调整补贴</t>
  </si>
  <si>
    <t xml:space="preserve">        农产品加工与促销</t>
  </si>
  <si>
    <t xml:space="preserve">        农村道路建设</t>
  </si>
  <si>
    <t xml:space="preserve">        对高校毕业生到基层任职补助</t>
  </si>
  <si>
    <t xml:space="preserve">        其他农业支出</t>
  </si>
  <si>
    <t xml:space="preserve">        森林资源管理</t>
  </si>
  <si>
    <t xml:space="preserve">        森林生态效益补偿</t>
  </si>
  <si>
    <t xml:space="preserve">        动植物保护</t>
  </si>
  <si>
    <t xml:space="preserve">        湿地保护</t>
  </si>
  <si>
    <t xml:space="preserve">        防沙治沙</t>
  </si>
  <si>
    <t xml:space="preserve">        信息管理</t>
  </si>
  <si>
    <t xml:space="preserve">        林区公共支出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</si>
  <si>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</si>
  <si>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</si>
  <si>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</si>
  <si>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</si>
  <si>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</si>
  <si>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</si>
  <si>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</si>
  <si>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</si>
  <si>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</si>
  <si>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</si>
  <si>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</si>
  <si>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</si>
  <si>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</si>
  <si>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</si>
  <si>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国际河流治理与管理</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</si>
  <si>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</si>
  <si>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</si>
  <si>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</si>
  <si>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</si>
  <si>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</si>
  <si>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</si>
  <si>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</si>
  <si>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</si>
  <si>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</si>
  <si>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</si>
  <si>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</si>
  <si>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</si>
  <si>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</si>
  <si>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</si>
  <si>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</si>
  <si>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</si>
  <si>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</si>
  <si>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</si>
  <si>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</si>
  <si>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</si>
  <si>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</si>
  <si>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机构运行</t>
  </si>
  <si>
    <t xml:space="preserve">        土地治理</t>
  </si>
  <si>
    <t xml:space="preserve">        其他农业综合开发支出</t>
  </si>
  <si>
    <t xml:space="preserve">      农村综合改革</t>
  </si>
  <si>
    <t xml:space="preserve">        对村民委员会和村党支部的补助</t>
  </si>
  <si>
    <t xml:space="preserve">        对村集体经济组织的补助</t>
  </si>
  <si>
    <t xml:space="preserve">        农村综合改革示范试点补助</t>
  </si>
  <si>
    <t xml:space="preserve">        其他农村综合改革支出</t>
  </si>
  <si>
    <t xml:space="preserve">        化解其他公益性乡村债务支出</t>
  </si>
  <si>
    <t xml:space="preserve">      公路水路运输</t>
  </si>
  <si>
    <t xml:space="preserve">        公路养护</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</si>
  <si>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</si>
  <si>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</si>
  <si>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</si>
  <si>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</si>
  <si>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</si>
  <si>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</si>
  <si>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</si>
  <si>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</si>
  <si>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</si>
  <si>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</si>
  <si>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</si>
  <si>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</si>
  <si>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</si>
  <si>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</si>
  <si>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</si>
  <si>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</si>
  <si>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</si>
  <si>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</si>
  <si>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</si>
  <si>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</si>
  <si>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</si>
  <si>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</si>
  <si>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</si>
  <si>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</si>
  <si>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</si>
  <si>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</si>
  <si>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</si>
  <si>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</si>
  <si>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</si>
  <si>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</si>
  <si>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对城市公交的补贴</t>
  </si>
  <si>
    <t xml:space="preserve">        对农村道路客运的补贴</t>
  </si>
  <si>
    <t xml:space="preserve">        对出租车的补贴</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</si>
  <si>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</si>
  <si>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</si>
  <si>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</si>
  <si>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</si>
  <si>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</si>
  <si>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</si>
  <si>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车辆购置税其他支出</t>
  </si>
  <si>
    <t xml:space="preserve">      其他交通运输支出</t>
  </si>
  <si>
    <t xml:space="preserve">        公共交通运营补助</t>
  </si>
  <si>
    <t xml:space="preserve">        其他交通运输支出</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</si>
  <si>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</si>
  <si>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</si>
  <si>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</si>
  <si>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</si>
  <si>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</si>
  <si>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</si>
  <si>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</si>
  <si>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</si>
  <si>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</si>
  <si>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</si>
  <si>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</si>
  <si>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</si>
  <si>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</si>
  <si>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</si>
  <si>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</si>
  <si>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</si>
  <si>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</si>
  <si>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</si>
  <si>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</si>
  <si>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</si>
  <si>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</si>
  <si>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</si>
  <si>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</si>
  <si>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</si>
  <si>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</si>
  <si>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</si>
  <si>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</si>
  <si>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</si>
  <si>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</si>
  <si>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</si>
  <si>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</si>
  <si>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</si>
  <si>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</si>
  <si>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</si>
  <si>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</si>
  <si>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</si>
  <si>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</si>
  <si>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黄金事务</t>
  </si>
  <si>
    <t xml:space="preserve">        技术改造支出</t>
  </si>
  <si>
    <t xml:space="preserve">        中药材扶持资金支出</t>
  </si>
  <si>
    <t xml:space="preserve">        重点产业振兴和技术改造项目贷款贴息</t>
  </si>
  <si>
    <t xml:space="preserve">      商业流通事务</t>
  </si>
  <si>
    <t xml:space="preserve">        食品流通安全补贴</t>
  </si>
  <si>
    <t xml:space="preserve">        市场监测及信息管理</t>
  </si>
  <si>
    <t xml:space="preserve">        其他商业流通事务支出</t>
  </si>
  <si>
    <t xml:space="preserve">      涉外发展服务支出</t>
  </si>
  <si>
    <t xml:space="preserve">        外商投资环境建设补助资金</t>
  </si>
  <si>
    <t xml:space="preserve">        其他涉外发展服务支出</t>
  </si>
  <si>
    <t xml:space="preserve">        服务业基础设施建设</t>
  </si>
  <si>
    <t xml:space="preserve">        土地资源调查</t>
  </si>
  <si>
    <t xml:space="preserve">        土地资源利用与保护</t>
  </si>
  <si>
    <t xml:space="preserve">        国土整治</t>
  </si>
  <si>
    <t xml:space="preserve">        土地资源储备支出</t>
  </si>
  <si>
    <t xml:space="preserve">        地质矿产资源利用与保护</t>
  </si>
  <si>
    <t xml:space="preserve">        地质转产项目财政贴息</t>
  </si>
  <si>
    <t xml:space="preserve">        国外风险勘查</t>
  </si>
  <si>
    <t xml:space="preserve">        地质勘查基金（周转金）支出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</si>
  <si>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</si>
  <si>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</si>
  <si>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</si>
  <si>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</si>
  <si>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</si>
  <si>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</si>
  <si>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</si>
  <si>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</si>
  <si>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</si>
  <si>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</si>
  <si>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</si>
  <si>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</si>
  <si>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</si>
  <si>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</si>
  <si>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</si>
  <si>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</si>
  <si>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</si>
  <si>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</si>
  <si>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</si>
  <si>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</si>
  <si>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</si>
  <si>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</si>
  <si>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</si>
  <si>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</si>
  <si>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</si>
  <si>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</si>
  <si>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气象卫星</t>
  </si>
  <si>
    <t xml:space="preserve">        气象法规与标准</t>
  </si>
  <si>
    <t xml:space="preserve">        气象资金审计稽查</t>
  </si>
  <si>
    <t xml:space="preserve">        其他气象事务支出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</si>
  <si>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</si>
  <si>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</si>
  <si>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</si>
  <si>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</si>
  <si>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</si>
  <si>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</si>
  <si>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</si>
  <si>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</si>
  <si>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</si>
  <si>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</si>
  <si>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</si>
  <si>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</si>
  <si>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</si>
  <si>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</si>
  <si>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</si>
  <si>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其他城乡社区住宅支出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</si>
  <si>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</si>
  <si>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</si>
  <si>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</si>
  <si>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</si>
  <si>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</si>
  <si>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</si>
  <si>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</si>
  <si>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</si>
  <si>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</si>
  <si>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</si>
  <si>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</si>
  <si>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</si>
  <si>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</si>
  <si>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</si>
  <si>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</si>
  <si>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</si>
  <si>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</si>
  <si>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</si>
  <si>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</si>
  <si>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</si>
  <si>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</si>
  <si>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</si>
  <si>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天然铀能源储备</t>
  </si>
  <si>
    <t xml:space="preserve">        煤炭储备</t>
  </si>
  <si>
    <t xml:space="preserve">      粮油储备</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</si>
  <si>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</si>
  <si>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</si>
  <si>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</si>
  <si>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</si>
  <si>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</si>
  <si>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</si>
  <si>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</si>
  <si>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</si>
  <si>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</si>
  <si>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</si>
  <si>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</si>
  <si>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</si>
  <si>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</si>
  <si>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</si>
  <si>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</si>
  <si>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</si>
  <si>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年初预留</t>
  </si>
  <si>
    <t xml:space="preserve">        其他支出</t>
  </si>
  <si>
    <t>一、农网还贷资金收入</t>
  </si>
  <si>
    <t xml:space="preserve">      资助国产影片放映</t>
  </si>
  <si>
    <t xml:space="preserve">      其他国家电影事业发展专项资金支出</t>
  </si>
  <si>
    <t xml:space="preserve">  社会保障和就业支出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</si>
  <si>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</si>
  <si>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</si>
  <si>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</si>
  <si>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</si>
  <si>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其他小型水库移民扶助基金支出</t>
  </si>
  <si>
    <t xml:space="preserve">    可再生能源电价附加收入安排的支出</t>
  </si>
  <si>
    <t xml:space="preserve">    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</si>
  <si>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</si>
  <si>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</si>
  <si>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</si>
  <si>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</si>
  <si>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</si>
  <si>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</si>
  <si>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</si>
  <si>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</si>
  <si>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</si>
  <si>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</si>
  <si>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保障性住房租金补贴</t>
  </si>
  <si>
    <t xml:space="preserve">      城市公共设施</t>
  </si>
  <si>
    <t xml:space="preserve">      城市环境卫生</t>
  </si>
  <si>
    <t xml:space="preserve">      公有房屋</t>
  </si>
  <si>
    <t xml:space="preserve">      城市防洪</t>
  </si>
  <si>
    <t xml:space="preserve">    国有土地收益基金及对应专项债务收入安排的支出</t>
  </si>
  <si>
    <t xml:space="preserve">      其他国有土地收益基金支出</t>
  </si>
  <si>
    <t xml:space="preserve">      其他城市基础设施配套费安排的支出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</si>
  <si>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</si>
  <si>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</si>
  <si>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</si>
  <si>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</si>
  <si>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</si>
  <si>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</si>
  <si>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南水北调工程建设</t>
  </si>
  <si>
    <t xml:space="preserve">      三峡工程后续工作</t>
  </si>
  <si>
    <t xml:space="preserve">      地方重大水利工程建设</t>
  </si>
  <si>
    <t xml:space="preserve">      其他重大水利工程建设基金支出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</si>
  <si>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</si>
  <si>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</si>
  <si>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</si>
  <si>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</si>
  <si>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</si>
  <si>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</si>
  <si>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</si>
  <si>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</si>
  <si>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</si>
  <si>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</si>
  <si>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</si>
  <si>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</si>
  <si>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</si>
  <si>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</si>
  <si>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</si>
  <si>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</si>
  <si>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</si>
  <si>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</si>
  <si>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</si>
  <si>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</si>
  <si>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</si>
  <si>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</si>
  <si>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</si>
  <si>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</si>
  <si>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</si>
  <si>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</si>
  <si>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</si>
  <si>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</si>
  <si>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</si>
  <si>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</si>
  <si>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</si>
  <si>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</si>
  <si>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</si>
  <si>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</si>
  <si>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</si>
  <si>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</si>
  <si>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农网还贷资金支出</t>
  </si>
  <si>
    <t xml:space="preserve">      地方农网还贷资金支出</t>
  </si>
  <si>
    <t xml:space="preserve">      其他农网还贷资金支出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</si>
  <si>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</si>
  <si>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</si>
  <si>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</si>
  <si>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</si>
  <si>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</si>
  <si>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</si>
  <si>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</si>
  <si>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</si>
  <si>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</si>
  <si>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</si>
  <si>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</si>
  <si>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</si>
  <si>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</si>
  <si>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</si>
  <si>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</si>
  <si>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</si>
  <si>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用于其他社会公益事业的彩票公益金支出</t>
  </si>
  <si>
    <t xml:space="preserve">  利润收入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</si>
  <si>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</si>
  <si>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</si>
  <si>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</si>
  <si>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</si>
  <si>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</si>
  <si>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</si>
  <si>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</si>
  <si>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</si>
  <si>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</si>
  <si>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</si>
  <si>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</si>
  <si>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</si>
  <si>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</si>
  <si>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</si>
  <si>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</si>
  <si>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</si>
  <si>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</si>
  <si>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</si>
  <si>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</si>
  <si>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</si>
  <si>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</si>
  <si>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</si>
  <si>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</si>
  <si>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</si>
  <si>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</si>
  <si>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</si>
  <si>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</si>
  <si>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</si>
  <si>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</si>
  <si>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金融企业利润收入（国资预算）</t>
  </si>
  <si>
    <t xml:space="preserve">     其他国有资本经营预算企业利润收入</t>
  </si>
  <si>
    <t xml:space="preserve">  股利、股息收入</t>
  </si>
  <si>
    <t xml:space="preserve">     国有控股公司股利、股息收入</t>
  </si>
  <si>
    <t xml:space="preserve">     国有参股公司股利、股息收入</t>
  </si>
  <si>
    <t xml:space="preserve">     金融企业股利、股息收入（国资预算）</t>
  </si>
  <si>
    <t xml:space="preserve">     其他国有资本经营预算企业股利、股息收入</t>
  </si>
  <si>
    <t xml:space="preserve">  产权转让收入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</si>
  <si>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</si>
  <si>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</si>
  <si>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</si>
  <si>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</si>
  <si>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</si>
  <si>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清算收入</t>
  </si>
  <si>
    <t xml:space="preserve">     国有股权、股份清算收入</t>
  </si>
  <si>
    <t xml:space="preserve">     国有独资企业清算收入</t>
  </si>
  <si>
    <t xml:space="preserve">     其他国有资本经营预算企业清算收入</t>
  </si>
  <si>
    <t xml:space="preserve">  其他国有资本经营预算收入</t>
  </si>
  <si>
    <t xml:space="preserve">      补充全国社会保障基金</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</si>
  <si>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</si>
  <si>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</si>
  <si>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</si>
  <si>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</si>
  <si>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</si>
  <si>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</si>
  <si>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</si>
  <si>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</si>
  <si>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</si>
  <si>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</si>
  <si>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</si>
  <si>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</si>
  <si>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</si>
  <si>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</si>
  <si>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</si>
  <si>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</si>
  <si>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</si>
  <si>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</si>
  <si>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</si>
  <si>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</si>
  <si>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</si>
  <si>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</si>
  <si>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</si>
  <si>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</si>
  <si>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</si>
  <si>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</si>
  <si>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</si>
  <si>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政府住房基金收入</t>
  </si>
  <si>
    <t xml:space="preserve">      成品油税费改革税收返还收入</t>
  </si>
  <si>
    <t xml:space="preserve">      企业事业单位划转补助收入</t>
  </si>
  <si>
    <t xml:space="preserve">      成品油税费改革转移支付补助收入</t>
  </si>
  <si>
    <t xml:space="preserve">      城乡义务教育转移支付收入</t>
  </si>
  <si>
    <t xml:space="preserve">      基本养老金转移支付收入</t>
  </si>
  <si>
    <t xml:space="preserve">      农村综合改革转移支付收入</t>
  </si>
  <si>
    <t xml:space="preserve">      固定数额补助收入</t>
  </si>
  <si>
    <t xml:space="preserve">      革命老区转移支付收入</t>
  </si>
  <si>
    <t xml:space="preserve">      民族地区转移支付收入</t>
  </si>
  <si>
    <t xml:space="preserve">      贫困地区转移支付收入</t>
  </si>
  <si>
    <t xml:space="preserve">      城乡社区</t>
  </si>
  <si>
    <t xml:space="preserve">      农林水</t>
  </si>
  <si>
    <t xml:space="preserve">      资源勘探信息等</t>
  </si>
  <si>
    <t xml:space="preserve">      商业服务业等</t>
  </si>
  <si>
    <t xml:space="preserve">      金融</t>
  </si>
  <si>
    <t xml:space="preserve">      粮油物资储备</t>
  </si>
  <si>
    <t xml:space="preserve">  接受其他地区援助收入</t>
  </si>
  <si>
    <t xml:space="preserve">      人大代表履职能力提升</t>
  </si>
  <si>
    <t xml:space="preserve">      应对气象变化管理事务</t>
  </si>
  <si>
    <t xml:space="preserve">      其他人力资源事务支出</t>
  </si>
  <si>
    <t>二、外交支出</t>
  </si>
  <si>
    <t>三、国防支出</t>
  </si>
  <si>
    <t xml:space="preserve">      预备役部队</t>
  </si>
  <si>
    <t xml:space="preserve">      民兵</t>
  </si>
  <si>
    <t>四、公共安全支出</t>
  </si>
  <si>
    <t xml:space="preserve">      社区矫正</t>
  </si>
  <si>
    <t xml:space="preserve">      司法鉴定</t>
  </si>
  <si>
    <t xml:space="preserve">    强制隔离戒毒</t>
  </si>
  <si>
    <t xml:space="preserve">      强制隔离戒毒人员生活</t>
  </si>
  <si>
    <t xml:space="preserve">      强制隔离戒毒人员教育</t>
  </si>
  <si>
    <t xml:space="preserve">      其他强制隔离戒毒支出</t>
  </si>
  <si>
    <t xml:space="preserve">    其他公共安全支出</t>
  </si>
  <si>
    <t>五、教育支出</t>
  </si>
  <si>
    <t xml:space="preserve">      化解普通高中债务支出</t>
  </si>
  <si>
    <t xml:space="preserve">    进修及培训</t>
  </si>
  <si>
    <t xml:space="preserve">      培训支出</t>
  </si>
  <si>
    <t xml:space="preserve">      退役士兵能力提升</t>
  </si>
  <si>
    <t xml:space="preserve">      其他进修及培训</t>
  </si>
  <si>
    <t>六、科学技术支出</t>
  </si>
  <si>
    <t xml:space="preserve">    科技重大项目</t>
  </si>
  <si>
    <t xml:space="preserve">      科技重大专项</t>
  </si>
  <si>
    <t xml:space="preserve">      重点研发计划</t>
  </si>
  <si>
    <t xml:space="preserve">      文化产业发展专项支出</t>
  </si>
  <si>
    <t>八、社会保障和就业支出</t>
  </si>
  <si>
    <t xml:space="preserve">    补充全国社会保障基金</t>
  </si>
  <si>
    <t xml:space="preserve">      用一般公共预算补充基金</t>
  </si>
  <si>
    <t xml:space="preserve">      机关事业单位基本养老保险缴费支出</t>
  </si>
  <si>
    <t xml:space="preserve">      机关事业单位职业年金缴费支出</t>
  </si>
  <si>
    <t xml:space="preserve">      对机关事业单位基本养老保险基金的补助</t>
  </si>
  <si>
    <t xml:space="preserve">      就业创业服务补贴</t>
  </si>
  <si>
    <t xml:space="preserve">      求职创业补贴</t>
  </si>
  <si>
    <t xml:space="preserve">      退役士兵管理教育</t>
  </si>
  <si>
    <t xml:space="preserve">      残疾人生活和护理补贴</t>
  </si>
  <si>
    <t xml:space="preserve">    最低生活保障</t>
  </si>
  <si>
    <t xml:space="preserve">      城市最低生活保障金支出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</si>
  <si>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</si>
  <si>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</si>
  <si>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</si>
  <si>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</si>
  <si>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</si>
  <si>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</si>
  <si>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</si>
  <si>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</si>
  <si>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</si>
  <si>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</si>
  <si>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</si>
  <si>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</si>
  <si>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</si>
  <si>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</si>
  <si>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其他财政对社会保险基金的补助</t>
  </si>
  <si>
    <t xml:space="preserve">    计划生育事务</t>
  </si>
  <si>
    <t xml:space="preserve">      计划生育机构</t>
  </si>
  <si>
    <t xml:space="preserve">      计划生育服务</t>
  </si>
  <si>
    <t xml:space="preserve">      其他计划生育事务支出</t>
  </si>
  <si>
    <t xml:space="preserve">    行政事业单位医疗</t>
  </si>
  <si>
    <t xml:space="preserve">      其他行政事业单位医疗支出</t>
  </si>
  <si>
    <t xml:space="preserve">    财政对基本医疗保险基金的补助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</si>
  <si>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</si>
  <si>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</si>
  <si>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</si>
  <si>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</si>
  <si>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</si>
  <si>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</si>
  <si>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</si>
  <si>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其他优抚对象医疗支出</t>
  </si>
  <si>
    <t>十、节能环保支出</t>
  </si>
  <si>
    <t xml:space="preserve">    循环经济</t>
  </si>
  <si>
    <t xml:space="preserve">      农村电网建设</t>
  </si>
  <si>
    <t>十一、城乡社区支出</t>
  </si>
  <si>
    <t xml:space="preserve">      其他城乡社区支出</t>
  </si>
  <si>
    <t>十二、农林水支出</t>
  </si>
  <si>
    <t xml:space="preserve">        科技转化与推广服务</t>
  </si>
  <si>
    <t xml:space="preserve">        防灾救灾</t>
  </si>
  <si>
    <t xml:space="preserve">        农业资源保护修复与利用</t>
  </si>
  <si>
    <t xml:space="preserve">        成品油价格改革对渔业的补贴</t>
  </si>
  <si>
    <t xml:space="preserve">        成品油价格改革对林业的补贴</t>
  </si>
  <si>
    <t xml:space="preserve">        水利技术推广</t>
  </si>
  <si>
    <t xml:space="preserve">        江河湖库水系综合整治</t>
  </si>
  <si>
    <t xml:space="preserve">        南水北调技术推广</t>
  </si>
  <si>
    <t xml:space="preserve">        国有农场办社会职能改革补助</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</si>
  <si>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</si>
  <si>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</si>
  <si>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</si>
  <si>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</si>
  <si>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</si>
  <si>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</si>
  <si>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</si>
  <si>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</si>
  <si>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</si>
  <si>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</si>
  <si>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十三、交通运输支出</t>
  </si>
  <si>
    <t xml:space="preserve">        公路建设</t>
  </si>
  <si>
    <t xml:space="preserve">        交通运输信息化建设</t>
  </si>
  <si>
    <t xml:space="preserve">      成品油价格改革对交通运输的补贴</t>
  </si>
  <si>
    <t xml:space="preserve">        成品油价格改革补贴其他支出</t>
  </si>
  <si>
    <t xml:space="preserve">        车辆购置税用于老旧汽车报废更新补贴</t>
  </si>
  <si>
    <t>十四、资源勘探信息等支出</t>
  </si>
  <si>
    <t xml:space="preserve">      资源勘探开发</t>
  </si>
  <si>
    <t xml:space="preserve">      工业和信息产业监管</t>
  </si>
  <si>
    <t xml:space="preserve">      其他资源勘探信息等支出</t>
  </si>
  <si>
    <t xml:space="preserve">        其他资源勘探信息等支出</t>
  </si>
  <si>
    <t>十五、商业服务业等支出</t>
  </si>
  <si>
    <t xml:space="preserve">        民贸企业补贴</t>
  </si>
  <si>
    <t xml:space="preserve">        民贸民品贷款贴息</t>
  </si>
  <si>
    <t xml:space="preserve">      其他商业服务业等支出</t>
  </si>
  <si>
    <t xml:space="preserve">        其他商业服务业等支出</t>
  </si>
  <si>
    <t>十六、金融支出</t>
  </si>
  <si>
    <t xml:space="preserve">      金融部门行政支出</t>
  </si>
  <si>
    <t xml:space="preserve">        安全防卫</t>
  </si>
  <si>
    <t xml:space="preserve">        金融部门其他行政支出</t>
  </si>
  <si>
    <t xml:space="preserve">      金融发展支出</t>
  </si>
  <si>
    <t xml:space="preserve">        补充资本金</t>
  </si>
  <si>
    <t xml:space="preserve">        风险基金补助</t>
  </si>
  <si>
    <t xml:space="preserve">        其他金融发展支出</t>
  </si>
  <si>
    <t xml:space="preserve">      其他金融支出</t>
  </si>
  <si>
    <t>十七、援助其他地区支出</t>
  </si>
  <si>
    <t xml:space="preserve">        海岛和海域保护</t>
  </si>
  <si>
    <t xml:space="preserve">        气象基础设施建设与维修</t>
  </si>
  <si>
    <t>十九、住房保障支出</t>
  </si>
  <si>
    <t xml:space="preserve">        住房公积金管理</t>
  </si>
  <si>
    <t>二十、粮油物资储备支出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</si>
  <si>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</si>
  <si>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</si>
  <si>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</si>
  <si>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</si>
  <si>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</si>
  <si>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地方政府一般债务发行费用支出</t>
  </si>
  <si>
    <t xml:space="preserve"> </t>
  </si>
  <si>
    <t>二、海南省高等级公路车辆通行附加费收入</t>
  </si>
  <si>
    <t>三、港口建设费收入</t>
  </si>
  <si>
    <t xml:space="preserve">  土地出让价款收入</t>
  </si>
  <si>
    <t xml:space="preserve">  补缴的土地价款</t>
  </si>
  <si>
    <t xml:space="preserve">  划拨土地收入</t>
  </si>
  <si>
    <t xml:space="preserve">  其他土地出让收入</t>
  </si>
  <si>
    <t xml:space="preserve">  福利彩票公益金收入</t>
  </si>
  <si>
    <t xml:space="preserve">  体育彩票公益金收入</t>
  </si>
  <si>
    <t xml:space="preserve">  南水北调工程建设资金</t>
  </si>
  <si>
    <t xml:space="preserve">  三峡工程后续工作资金</t>
  </si>
  <si>
    <t xml:space="preserve">  省级重大水利工程建设资金</t>
  </si>
  <si>
    <t xml:space="preserve">  政府性基金转移收入</t>
  </si>
  <si>
    <t xml:space="preserve">    政府性基金补助收入</t>
  </si>
  <si>
    <t xml:space="preserve">    政府性基金上解收入</t>
  </si>
  <si>
    <t xml:space="preserve">    其中：地方政府性基金调入专项收入</t>
  </si>
  <si>
    <t xml:space="preserve">  地方政府专项债务收入</t>
  </si>
  <si>
    <t>收入总计</t>
  </si>
  <si>
    <t>收入合计</t>
  </si>
  <si>
    <t>二、社会保障和就业支出</t>
  </si>
  <si>
    <t>三、节能环保支出</t>
  </si>
  <si>
    <t>四、城乡社区支出</t>
  </si>
  <si>
    <t>五、农林水支出</t>
  </si>
  <si>
    <t>六、交通运输支出</t>
  </si>
  <si>
    <t>七、资源勘探信息等支出</t>
  </si>
  <si>
    <t>支出合计</t>
  </si>
  <si>
    <t xml:space="preserve">  政府性基金转移支付</t>
  </si>
  <si>
    <t xml:space="preserve">    政府性基金补助支出</t>
  </si>
  <si>
    <t xml:space="preserve">    政府性基金上解支出</t>
  </si>
  <si>
    <t xml:space="preserve"> 调出资金</t>
  </si>
  <si>
    <t xml:space="preserve"> 年终结余</t>
  </si>
  <si>
    <r>
      <t xml:space="preserve">    说明：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t>
    </r>
    <r>
      <rPr>
        <sz val="11"/>
        <color indexed="8"/>
        <rFont val="宋体"/>
        <family val="0"/>
      </rPr>
      <t>括领导干部</t>
    </r>
    <r>
      <rPr>
        <sz val="11"/>
        <rFont val="宋体"/>
        <family val="0"/>
      </rPr>
      <t xml:space="preserve">专车、一般公务用车和执法执勤用车。（3）公务接待费，指单位按规定开支的各类公务接待（含外宾接待）支出。 
          2、因公出国（境）费用年初统一预算到区府办，执行过程中按程序报相关部门和领导审批后，再完善预算手续追加到单位。
         </t>
    </r>
    <r>
      <rPr>
        <sz val="11"/>
        <rFont val="宋体"/>
        <family val="0"/>
      </rPr>
      <t>3、公车购置经费年初统一预算到区机关事务局，执行过程中按程序报相关部门和领导审批后，再完善预算手续追加到单位。</t>
    </r>
    <r>
      <rPr>
        <sz val="11"/>
        <rFont val="宋体"/>
        <family val="0"/>
      </rPr>
      <t xml:space="preserve">
   </t>
    </r>
  </si>
  <si>
    <t>二、上年结转</t>
  </si>
  <si>
    <t>一、上级补助收入</t>
  </si>
  <si>
    <t>合计</t>
  </si>
  <si>
    <t>基本支出</t>
  </si>
  <si>
    <t>项目支出</t>
  </si>
  <si>
    <t>项目</t>
  </si>
  <si>
    <t>单位</t>
  </si>
  <si>
    <t>项目名称</t>
  </si>
  <si>
    <t xml:space="preserve">    人大事务</t>
  </si>
  <si>
    <t xml:space="preserve">      人大会议</t>
  </si>
  <si>
    <t xml:space="preserve">      人大立法</t>
  </si>
  <si>
    <t xml:space="preserve">      政协会议</t>
  </si>
  <si>
    <t xml:space="preserve">      委员视察</t>
  </si>
  <si>
    <t xml:space="preserve">      其他政协事务支出</t>
  </si>
  <si>
    <t xml:space="preserve">    其他外交支出</t>
  </si>
  <si>
    <t xml:space="preserve">    专项上解支出</t>
  </si>
  <si>
    <t xml:space="preserve">  年终结余</t>
  </si>
  <si>
    <t xml:space="preserve">    个人所得税</t>
  </si>
  <si>
    <t xml:space="preserve">    印花税</t>
  </si>
  <si>
    <t xml:space="preserve">    土地增值税</t>
  </si>
  <si>
    <t xml:space="preserve">    车船税</t>
  </si>
  <si>
    <t xml:space="preserve">    捐赠收入</t>
  </si>
  <si>
    <t xml:space="preserve">    返还性收入</t>
  </si>
  <si>
    <t xml:space="preserve">      所得税基数返还收入 </t>
  </si>
  <si>
    <t xml:space="preserve">      增值税税收返还收入</t>
  </si>
  <si>
    <t xml:space="preserve">      消费税税收返还收入</t>
  </si>
  <si>
    <t xml:space="preserve">    一般性转移支付收入</t>
  </si>
  <si>
    <t xml:space="preserve">      均衡性转移支付收入</t>
  </si>
  <si>
    <t>机关工资福利支出</t>
  </si>
  <si>
    <t>机关商品和服务支出</t>
  </si>
  <si>
    <t>机关资本性支出（一）</t>
  </si>
  <si>
    <t>对事业单位经常性补助</t>
  </si>
  <si>
    <t>对个人和家庭的补助</t>
  </si>
  <si>
    <t xml:space="preserve">  地方政府专项债务转贷收入</t>
  </si>
  <si>
    <t xml:space="preserve"> 地方政府专项债务还本支出</t>
  </si>
  <si>
    <t xml:space="preserve"> 地方政府专项债务转贷支出</t>
  </si>
  <si>
    <t>项目</t>
  </si>
  <si>
    <t>金额</t>
  </si>
  <si>
    <t>合计</t>
  </si>
  <si>
    <t>预算数</t>
  </si>
  <si>
    <t>单位名称</t>
  </si>
  <si>
    <t>项目名称</t>
  </si>
  <si>
    <t>单位：亿元</t>
  </si>
  <si>
    <t>预算数</t>
  </si>
  <si>
    <t>目     录</t>
  </si>
  <si>
    <t>一、企业职工基本养老保险基金收入</t>
  </si>
  <si>
    <t>二、失业保险基金收入</t>
  </si>
  <si>
    <t>三、职工基本医疗保险基金收入</t>
  </si>
  <si>
    <t>四、工伤保险基金收入</t>
  </si>
  <si>
    <t>五、生育保险基金收入</t>
  </si>
  <si>
    <t>企业职工基本养老保险基金支出</t>
  </si>
  <si>
    <t>基本养老金</t>
  </si>
  <si>
    <t>医疗补助金</t>
  </si>
  <si>
    <t>丧葬抚恤补助</t>
  </si>
  <si>
    <t>其他企业职工基本养老保险基金支出</t>
  </si>
  <si>
    <t>失业保险基金支出</t>
  </si>
  <si>
    <t>失业保险金</t>
  </si>
  <si>
    <t>医疗保险费</t>
  </si>
  <si>
    <t>职业培训和职业介绍补助</t>
  </si>
  <si>
    <t>技能提升补贴支出</t>
  </si>
  <si>
    <t>其他失业保险基金支出</t>
  </si>
  <si>
    <t>职工基本医疗保险基金支出</t>
  </si>
  <si>
    <t>职工基本医疗保险统筹基金</t>
  </si>
  <si>
    <t>职工基本医疗保险个人账户基金</t>
  </si>
  <si>
    <t>其他职工基本医疗保险基金支出</t>
  </si>
  <si>
    <t>工伤保险基金支出</t>
  </si>
  <si>
    <t>工伤保险待遇</t>
  </si>
  <si>
    <t>劳动能力鉴定支出</t>
  </si>
  <si>
    <t>工伤预防费用支出</t>
  </si>
  <si>
    <t>其他工伤保险基金支出</t>
  </si>
  <si>
    <t>生育保险基金支出</t>
  </si>
  <si>
    <t>生育医疗费用支出</t>
  </si>
  <si>
    <t>生育津贴支出</t>
  </si>
  <si>
    <t>其他生育保险基金支出</t>
  </si>
  <si>
    <t>大病医疗保险支出</t>
  </si>
  <si>
    <t>城乡居民基本养老保险基金支出</t>
  </si>
  <si>
    <t>基础养老金支出</t>
  </si>
  <si>
    <t>个人账户养老金支出</t>
  </si>
  <si>
    <t>其他城乡居民基本养老保险基金支出</t>
  </si>
  <si>
    <t>机关事业单位基本养老保险基金支出</t>
  </si>
  <si>
    <t>基本养老金支出</t>
  </si>
  <si>
    <t>其他机关事业单位基本养老保险基金支出</t>
  </si>
  <si>
    <t>城乡居民基本医疗保险基金支出</t>
  </si>
  <si>
    <t>城乡居民基本医疗保险基金医疗待遇支出</t>
  </si>
  <si>
    <t>其他城乡居民基本医疗保险基金支出</t>
  </si>
  <si>
    <t>其他社会保险基金支出</t>
  </si>
  <si>
    <t>一、年终结余</t>
  </si>
  <si>
    <t>二、社会保险基金上解下拨支出</t>
  </si>
  <si>
    <t>社会保险基金预算收入</t>
  </si>
  <si>
    <t>合计</t>
  </si>
  <si>
    <t>说明：此表无数据。</t>
  </si>
  <si>
    <t>说明：此表无数据。</t>
  </si>
  <si>
    <t>六、城乡居民基本养老保险基金收入</t>
  </si>
  <si>
    <t>七、机关事业单位基本养老保险基金收入</t>
  </si>
  <si>
    <t>八、城乡居民基本医疗保险基金收入</t>
  </si>
  <si>
    <t>九、其他社会保险基金收入</t>
  </si>
  <si>
    <t>国有资本经营收入</t>
  </si>
  <si>
    <t>单位：元(保留两位小数）</t>
  </si>
  <si>
    <t>重庆市渝北区XX镇XX镇街2017年国有资本经营预算收支表</t>
  </si>
  <si>
    <t>说明：本表无数据。</t>
  </si>
  <si>
    <t>说明：此表无数据</t>
  </si>
  <si>
    <t>单位名称</t>
  </si>
  <si>
    <t>说明：本表无数据。</t>
  </si>
  <si>
    <t>此表无数据</t>
  </si>
  <si>
    <t>`</t>
  </si>
  <si>
    <t>z</t>
  </si>
  <si>
    <t>木耳镇-经发办</t>
  </si>
  <si>
    <t xml:space="preserve">      城乡社区环境卫生</t>
  </si>
  <si>
    <r>
      <t xml:space="preserve"> </t>
    </r>
    <r>
      <rPr>
        <sz val="11"/>
        <rFont val="宋体"/>
        <family val="0"/>
      </rPr>
      <t xml:space="preserve">        </t>
    </r>
    <r>
      <rPr>
        <sz val="11"/>
        <rFont val="宋体"/>
        <family val="0"/>
      </rPr>
      <t>城乡社区环境卫生</t>
    </r>
  </si>
  <si>
    <r>
      <t xml:space="preserve">     </t>
    </r>
    <r>
      <rPr>
        <sz val="11"/>
        <rFont val="宋体"/>
        <family val="0"/>
      </rPr>
      <t xml:space="preserve">   </t>
    </r>
    <r>
      <rPr>
        <sz val="11"/>
        <rFont val="宋体"/>
        <family val="0"/>
      </rPr>
      <t xml:space="preserve"> 建设市场管理与监督</t>
    </r>
  </si>
  <si>
    <t xml:space="preserve">      其他城乡社区支出</t>
  </si>
  <si>
    <r>
      <t xml:space="preserve"> </t>
    </r>
    <r>
      <rPr>
        <sz val="11"/>
        <rFont val="宋体"/>
        <family val="0"/>
      </rPr>
      <t xml:space="preserve">        </t>
    </r>
    <r>
      <rPr>
        <sz val="11"/>
        <rFont val="宋体"/>
        <family val="0"/>
      </rPr>
      <t>其他城乡社区支出</t>
    </r>
  </si>
  <si>
    <t xml:space="preserve">      农业农村</t>
  </si>
  <si>
    <t xml:space="preserve">        行业业务管理</t>
  </si>
  <si>
    <t xml:space="preserve">        农业生产发展</t>
  </si>
  <si>
    <t xml:space="preserve">        农业村合作经济</t>
  </si>
  <si>
    <t xml:space="preserve">        农村社会事业</t>
  </si>
  <si>
    <t xml:space="preserve">        其他农业农村支出</t>
  </si>
  <si>
    <t xml:space="preserve">        森林资源培育</t>
  </si>
  <si>
    <t xml:space="preserve">        林业草原防灾减灾</t>
  </si>
  <si>
    <t xml:space="preserve">      农业农村</t>
  </si>
  <si>
    <t xml:space="preserve">        农业生产发展</t>
  </si>
  <si>
    <t xml:space="preserve">        农业合作经济</t>
  </si>
  <si>
    <t xml:space="preserve">        森林资源培育</t>
  </si>
  <si>
    <t xml:space="preserve">        林业草原防灾减灾</t>
  </si>
  <si>
    <r>
      <t>2</t>
    </r>
    <r>
      <rPr>
        <sz val="9"/>
        <color indexed="8"/>
        <rFont val="宋体"/>
        <family val="0"/>
      </rPr>
      <t>130505</t>
    </r>
    <r>
      <rPr>
        <sz val="9"/>
        <color indexed="8"/>
        <rFont val="宋体"/>
        <family val="0"/>
      </rPr>
      <t xml:space="preserve">
</t>
    </r>
  </si>
  <si>
    <t>生产发展</t>
  </si>
  <si>
    <t>到户到人扶持项目</t>
  </si>
  <si>
    <t>重庆市渝北区木耳镇2021年一般公共预算收入表</t>
  </si>
  <si>
    <r>
      <t xml:space="preserve">   </t>
    </r>
    <r>
      <rPr>
        <sz val="11"/>
        <rFont val="宋体"/>
        <family val="0"/>
      </rPr>
      <t xml:space="preserve"> </t>
    </r>
    <r>
      <rPr>
        <sz val="11"/>
        <rFont val="宋体"/>
        <family val="0"/>
      </rPr>
      <t>行政事业单位养老支出</t>
    </r>
  </si>
  <si>
    <t xml:space="preserve">      行政单位离退休</t>
  </si>
  <si>
    <t xml:space="preserve">      其他行政事业单位养老支出</t>
  </si>
  <si>
    <t xml:space="preserve">        对村级公益事业建设的补助</t>
  </si>
  <si>
    <t xml:space="preserve">      其他自然资源海洋气象等支出</t>
  </si>
  <si>
    <t xml:space="preserve">     其他灾害防治及应急管理支出</t>
  </si>
  <si>
    <r>
      <t xml:space="preserve">       </t>
    </r>
    <r>
      <rPr>
        <sz val="11"/>
        <rFont val="宋体"/>
        <family val="0"/>
      </rPr>
      <t>其他灾害防治及应急管理支出</t>
    </r>
  </si>
  <si>
    <t>重庆市渝北区木耳镇2021年一般公共预算支出表</t>
  </si>
  <si>
    <t>重庆市渝北区木耳镇2021年一般公共预算一般性转移支付预算表</t>
  </si>
  <si>
    <t>重庆市渝北区木耳镇2021年一般公共预算专项转移支付预算表</t>
  </si>
  <si>
    <r>
      <t>2020</t>
    </r>
    <r>
      <rPr>
        <sz val="11"/>
        <rFont val="宋体"/>
        <family val="0"/>
      </rPr>
      <t>年政府债务限额</t>
    </r>
  </si>
  <si>
    <r>
      <t>其中：2021</t>
    </r>
    <r>
      <rPr>
        <sz val="11"/>
        <rFont val="宋体"/>
        <family val="0"/>
      </rPr>
      <t>年到期债务金额</t>
    </r>
  </si>
  <si>
    <r>
      <t>2020</t>
    </r>
    <r>
      <rPr>
        <sz val="11"/>
        <rFont val="宋体"/>
        <family val="0"/>
      </rPr>
      <t>年一般债务余额</t>
    </r>
  </si>
  <si>
    <t>重庆市渝北区木耳镇2021年政府性基金预算专项转移支付预算表</t>
  </si>
  <si>
    <r>
      <t>2020</t>
    </r>
    <r>
      <rPr>
        <sz val="11"/>
        <rFont val="宋体"/>
        <family val="0"/>
      </rPr>
      <t>年专项债务余额</t>
    </r>
  </si>
  <si>
    <t>重庆市渝北区木耳镇2021年国有资本经营预算收入表</t>
  </si>
  <si>
    <t>重庆市渝北区木耳镇2021年国有资本经营预算支出表</t>
  </si>
  <si>
    <t>重庆市渝北区木耳镇2021年国有资本经营预算专项转移支付预算表</t>
  </si>
  <si>
    <t>重庆市渝北区木耳镇2021年社会保险基金预算收入表</t>
  </si>
  <si>
    <t>重庆市渝北区木耳镇2021年社会保险基金预算支出表</t>
  </si>
  <si>
    <t xml:space="preserve">    行政事业单位养老支出</t>
  </si>
  <si>
    <t xml:space="preserve">        农村社会事业</t>
  </si>
  <si>
    <r>
      <t xml:space="preserve">        </t>
    </r>
    <r>
      <rPr>
        <sz val="11"/>
        <rFont val="宋体"/>
        <family val="0"/>
      </rPr>
      <t>对村级公益事业建设的补助</t>
    </r>
  </si>
  <si>
    <t>重庆市渝北区木耳镇本级2021年一般公共预算支出表</t>
  </si>
  <si>
    <r>
      <t>20</t>
    </r>
    <r>
      <rPr>
        <sz val="11"/>
        <rFont val="宋体"/>
        <family val="0"/>
      </rPr>
      <t>20</t>
    </r>
    <r>
      <rPr>
        <sz val="11"/>
        <rFont val="宋体"/>
        <family val="0"/>
      </rPr>
      <t>年预算数</t>
    </r>
  </si>
  <si>
    <r>
      <t>2</t>
    </r>
    <r>
      <rPr>
        <sz val="11"/>
        <rFont val="宋体"/>
        <family val="0"/>
      </rPr>
      <t>0</t>
    </r>
    <r>
      <rPr>
        <sz val="11"/>
        <rFont val="宋体"/>
        <family val="0"/>
      </rPr>
      <t>2</t>
    </r>
    <r>
      <rPr>
        <sz val="11"/>
        <rFont val="宋体"/>
        <family val="0"/>
      </rPr>
      <t>1</t>
    </r>
    <r>
      <rPr>
        <sz val="11"/>
        <rFont val="宋体"/>
        <family val="0"/>
      </rPr>
      <t>年</t>
    </r>
    <r>
      <rPr>
        <sz val="11"/>
        <rFont val="宋体"/>
        <family val="0"/>
      </rPr>
      <t>预算数</t>
    </r>
  </si>
  <si>
    <r>
      <t>为20</t>
    </r>
    <r>
      <rPr>
        <sz val="11"/>
        <rFont val="宋体"/>
        <family val="0"/>
      </rPr>
      <t>20</t>
    </r>
    <r>
      <rPr>
        <sz val="11"/>
        <rFont val="宋体"/>
        <family val="0"/>
      </rPr>
      <t>年预算的%</t>
    </r>
  </si>
  <si>
    <t>重庆市渝北区木耳镇2021年“三公”经费预算表</t>
  </si>
  <si>
    <r>
      <t>重庆市渝北区木耳镇202</t>
    </r>
    <r>
      <rPr>
        <b/>
        <sz val="20"/>
        <color indexed="8"/>
        <rFont val="宋体"/>
        <family val="0"/>
      </rPr>
      <t>1</t>
    </r>
    <r>
      <rPr>
        <b/>
        <sz val="20"/>
        <color indexed="8"/>
        <rFont val="宋体"/>
        <family val="0"/>
      </rPr>
      <t>年扶贫项目公开表</t>
    </r>
  </si>
  <si>
    <t>重庆市渝北区木耳镇本级2021年一般公共预算基本支出表</t>
  </si>
  <si>
    <t>重庆市渝北区木耳镇2021年政府性基金预算收入表</t>
  </si>
  <si>
    <t>重庆市渝北区木耳镇2021年政府性基金预算支出表</t>
  </si>
  <si>
    <t>1．重庆市渝北区镇街2021年一般公共预算收入表</t>
  </si>
  <si>
    <t>2．重庆市渝北区镇街2021年一般公共预算支出表</t>
  </si>
  <si>
    <t>3．重庆市渝北区镇街本级2021年一般公共预算支出表</t>
  </si>
  <si>
    <r>
      <t>4．重庆市渝北区镇街本级202</t>
    </r>
    <r>
      <rPr>
        <u val="single"/>
        <sz val="12"/>
        <color indexed="12"/>
        <rFont val="宋体"/>
        <family val="0"/>
      </rPr>
      <t>1</t>
    </r>
    <r>
      <rPr>
        <u val="single"/>
        <sz val="12"/>
        <color indexed="12"/>
        <rFont val="宋体"/>
        <family val="0"/>
      </rPr>
      <t>年一般公共预算基本支出表</t>
    </r>
  </si>
  <si>
    <r>
      <t>5．重庆市渝北区镇街202</t>
    </r>
    <r>
      <rPr>
        <u val="single"/>
        <sz val="12"/>
        <color indexed="12"/>
        <rFont val="宋体"/>
        <family val="0"/>
      </rPr>
      <t>1</t>
    </r>
    <r>
      <rPr>
        <u val="single"/>
        <sz val="12"/>
        <color indexed="12"/>
        <rFont val="宋体"/>
        <family val="0"/>
      </rPr>
      <t>年一般公共预算一般性转移支付预算表</t>
    </r>
  </si>
  <si>
    <r>
      <t>6．重庆市渝北区镇街202</t>
    </r>
    <r>
      <rPr>
        <u val="single"/>
        <sz val="12"/>
        <color indexed="12"/>
        <rFont val="宋体"/>
        <family val="0"/>
      </rPr>
      <t>1</t>
    </r>
    <r>
      <rPr>
        <u val="single"/>
        <sz val="12"/>
        <color indexed="12"/>
        <rFont val="宋体"/>
        <family val="0"/>
      </rPr>
      <t>年一般公共预算专项转移支付预算表</t>
    </r>
  </si>
  <si>
    <r>
      <t>8．重庆市渝北区镇街202</t>
    </r>
    <r>
      <rPr>
        <u val="single"/>
        <sz val="12"/>
        <color indexed="12"/>
        <rFont val="宋体"/>
        <family val="0"/>
      </rPr>
      <t>1</t>
    </r>
    <r>
      <rPr>
        <u val="single"/>
        <sz val="12"/>
        <color indexed="12"/>
        <rFont val="宋体"/>
        <family val="0"/>
      </rPr>
      <t>年“三公”经费预算表</t>
    </r>
  </si>
  <si>
    <r>
      <t>9．重庆市渝北区镇街202</t>
    </r>
    <r>
      <rPr>
        <u val="single"/>
        <sz val="12"/>
        <color indexed="12"/>
        <rFont val="宋体"/>
        <family val="0"/>
      </rPr>
      <t>1</t>
    </r>
    <r>
      <rPr>
        <u val="single"/>
        <sz val="12"/>
        <color indexed="12"/>
        <rFont val="宋体"/>
        <family val="0"/>
      </rPr>
      <t>年政府性基金预算收入表</t>
    </r>
  </si>
  <si>
    <r>
      <t>10．重庆市渝北区镇街202</t>
    </r>
    <r>
      <rPr>
        <u val="single"/>
        <sz val="12"/>
        <color indexed="12"/>
        <rFont val="宋体"/>
        <family val="0"/>
      </rPr>
      <t>1</t>
    </r>
    <r>
      <rPr>
        <u val="single"/>
        <sz val="12"/>
        <color indexed="12"/>
        <rFont val="宋体"/>
        <family val="0"/>
      </rPr>
      <t>年政府性基金预算支出表</t>
    </r>
  </si>
  <si>
    <r>
      <t>11．重庆市渝北区镇街202</t>
    </r>
    <r>
      <rPr>
        <u val="single"/>
        <sz val="12"/>
        <color indexed="12"/>
        <rFont val="宋体"/>
        <family val="0"/>
      </rPr>
      <t>1</t>
    </r>
    <r>
      <rPr>
        <u val="single"/>
        <sz val="12"/>
        <color indexed="12"/>
        <rFont val="宋体"/>
        <family val="0"/>
      </rPr>
      <t>年政府性基金预算专项转移支付预算表</t>
    </r>
  </si>
  <si>
    <r>
      <t>13．重庆市渝北区镇街202</t>
    </r>
    <r>
      <rPr>
        <u val="single"/>
        <sz val="12"/>
        <color indexed="12"/>
        <rFont val="宋体"/>
        <family val="0"/>
      </rPr>
      <t>1</t>
    </r>
    <r>
      <rPr>
        <u val="single"/>
        <sz val="12"/>
        <color indexed="12"/>
        <rFont val="宋体"/>
        <family val="0"/>
      </rPr>
      <t>年国有资本经营预算收入表</t>
    </r>
  </si>
  <si>
    <r>
      <t>14．重庆市渝北区镇街202</t>
    </r>
    <r>
      <rPr>
        <u val="single"/>
        <sz val="12"/>
        <color indexed="12"/>
        <rFont val="宋体"/>
        <family val="0"/>
      </rPr>
      <t>1</t>
    </r>
    <r>
      <rPr>
        <u val="single"/>
        <sz val="12"/>
        <color indexed="12"/>
        <rFont val="宋体"/>
        <family val="0"/>
      </rPr>
      <t>年国有资本经营预算支出表</t>
    </r>
  </si>
  <si>
    <r>
      <t>15．重庆市渝北区镇街202</t>
    </r>
    <r>
      <rPr>
        <u val="single"/>
        <sz val="12"/>
        <color indexed="12"/>
        <rFont val="宋体"/>
        <family val="0"/>
      </rPr>
      <t>1</t>
    </r>
    <r>
      <rPr>
        <u val="single"/>
        <sz val="12"/>
        <color indexed="12"/>
        <rFont val="宋体"/>
        <family val="0"/>
      </rPr>
      <t>年国有资本经营预算专项转移支付预算表</t>
    </r>
  </si>
  <si>
    <r>
      <t>16．重庆市渝北区镇街202</t>
    </r>
    <r>
      <rPr>
        <u val="single"/>
        <sz val="12"/>
        <color indexed="12"/>
        <rFont val="宋体"/>
        <family val="0"/>
      </rPr>
      <t>1</t>
    </r>
    <r>
      <rPr>
        <u val="single"/>
        <sz val="12"/>
        <color indexed="12"/>
        <rFont val="宋体"/>
        <family val="0"/>
      </rPr>
      <t>年社会保险基金预算收入表</t>
    </r>
  </si>
  <si>
    <r>
      <t>17．重庆市渝北区镇街202</t>
    </r>
    <r>
      <rPr>
        <u val="single"/>
        <sz val="12"/>
        <color indexed="12"/>
        <rFont val="宋体"/>
        <family val="0"/>
      </rPr>
      <t>1</t>
    </r>
    <r>
      <rPr>
        <u val="single"/>
        <sz val="12"/>
        <color indexed="12"/>
        <rFont val="宋体"/>
        <family val="0"/>
      </rPr>
      <t>年社会保险基金预算支出表</t>
    </r>
  </si>
  <si>
    <r>
      <t>18．重庆市渝北区镇街202</t>
    </r>
    <r>
      <rPr>
        <u val="single"/>
        <sz val="12"/>
        <color indexed="12"/>
        <rFont val="宋体"/>
        <family val="0"/>
      </rPr>
      <t>1</t>
    </r>
    <r>
      <rPr>
        <u val="single"/>
        <sz val="12"/>
        <color indexed="12"/>
        <rFont val="宋体"/>
        <family val="0"/>
      </rPr>
      <t>年扶贫项目公开表</t>
    </r>
  </si>
  <si>
    <t>重庆市渝北区木耳镇2020年一般债务限额和余额情况表</t>
  </si>
  <si>
    <t>重庆市渝北区木耳镇2020年专项债务限额和余额情况表</t>
  </si>
  <si>
    <r>
      <t>7．重庆市渝北区镇街202</t>
    </r>
    <r>
      <rPr>
        <u val="single"/>
        <sz val="12"/>
        <color indexed="12"/>
        <rFont val="宋体"/>
        <family val="0"/>
      </rPr>
      <t>0年一般债务限额和余额情况表</t>
    </r>
  </si>
  <si>
    <r>
      <t>12．重庆市渝北区镇街202</t>
    </r>
    <r>
      <rPr>
        <u val="single"/>
        <sz val="12"/>
        <color indexed="12"/>
        <rFont val="宋体"/>
        <family val="0"/>
      </rPr>
      <t>0年专项债务限额和余额情况表</t>
    </r>
  </si>
  <si>
    <t xml:space="preserve">      用于城乡医疗救助的彩票公益金支出</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</si>
</sst>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0.0_ "/>
    <numFmt numFmtId="194" formatCode="0.00_ "/>
    <numFmt numFmtId="195" formatCode="#,##0.00_ "/>
    <numFmt numFmtId="196" formatCode="____@"/>
    <numFmt numFmtId="197" formatCode="________@"/>
    <numFmt numFmtId="198" formatCode="0_);[Red]\(0\)"/>
    <numFmt numFmtId="199" formatCode="#,##0.00;\-#,##0.00;#"/>
    <numFmt numFmtId="200" formatCode="0.00_);[Red]\(0.00\)"/>
    <numFmt numFmtId="201" formatCode="#,##0.00_);[Red]\(#,##0.00\)"/>
  </numFmts>
  <fonts count="56">
    <font>
      <sz val="12"/>
      <name val="宋体"/>
      <family val="0"/>
    </font>
    <font>
      <sz val="9"/>
      <name val="宋体"/>
      <family val="0"/>
    </font>
    <font>
      <b/>
      <sz val="12"/>
      <name val="宋体"/>
      <family val="0"/>
    </font>
    <font>
      <sz val="12"/>
      <name val="黑体"/>
      <family val="3"/>
    </font>
    <font>
      <b/>
      <sz val="11"/>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b/>
      <sz val="10"/>
      <name val="宋体"/>
      <family val="0"/>
    </font>
    <font>
      <sz val="10"/>
      <name val="宋体"/>
      <family val="0"/>
    </font>
    <font>
      <sz val="9"/>
      <color indexed="8"/>
      <name val="宋体"/>
      <family val="0"/>
    </font>
    <font>
      <sz val="10"/>
      <color indexed="8"/>
      <name val="宋体"/>
      <family val="0"/>
    </font>
    <font>
      <sz val="12"/>
      <name val="楷体_GB2312"/>
      <family val="3"/>
    </font>
    <font>
      <sz val="12"/>
      <name val="华文中宋"/>
      <family val="0"/>
    </font>
    <font>
      <b/>
      <sz val="18"/>
      <name val="方正小标宋_GBK"/>
      <family val="4"/>
    </font>
    <font>
      <sz val="10"/>
      <name val="Arial"/>
      <family val="2"/>
    </font>
    <font>
      <sz val="12"/>
      <name val="方正楷体_GBK"/>
      <family val="4"/>
    </font>
    <font>
      <sz val="10"/>
      <name val="方正仿宋_GBK"/>
      <family val="4"/>
    </font>
    <font>
      <sz val="11"/>
      <color indexed="8"/>
      <name val="方正黑体_GBK"/>
      <family val="4"/>
    </font>
    <font>
      <sz val="11"/>
      <color indexed="63"/>
      <name val="宋体"/>
      <family val="0"/>
    </font>
    <font>
      <b/>
      <sz val="18"/>
      <color indexed="8"/>
      <name val="方正小标宋_GBK"/>
      <family val="4"/>
    </font>
    <font>
      <b/>
      <sz val="16"/>
      <color indexed="8"/>
      <name val="方正小标宋_GBK"/>
      <family val="4"/>
    </font>
    <font>
      <sz val="10"/>
      <color indexed="63"/>
      <name val="宋体"/>
      <family val="0"/>
    </font>
    <font>
      <b/>
      <sz val="10"/>
      <color indexed="8"/>
      <name val="宋体"/>
      <family val="0"/>
    </font>
    <font>
      <b/>
      <sz val="10"/>
      <color indexed="63"/>
      <name val="宋体"/>
      <family val="0"/>
    </font>
    <font>
      <sz val="12"/>
      <color indexed="8"/>
      <name val="宋体"/>
      <family val="0"/>
    </font>
    <font>
      <b/>
      <sz val="9"/>
      <color indexed="8"/>
      <name val="宋体"/>
      <family val="0"/>
    </font>
    <font>
      <b/>
      <sz val="12"/>
      <color indexed="8"/>
      <name val="宋体"/>
      <family val="0"/>
    </font>
    <font>
      <sz val="12"/>
      <color indexed="9"/>
      <name val="黑体"/>
      <family val="3"/>
    </font>
    <font>
      <sz val="12"/>
      <color indexed="9"/>
      <name val="宋体"/>
      <family val="0"/>
    </font>
    <font>
      <b/>
      <sz val="20"/>
      <color indexed="8"/>
      <name val="宋体"/>
      <family val="0"/>
    </font>
    <font>
      <sz val="16"/>
      <name val="宋体"/>
      <family val="0"/>
    </font>
    <font>
      <sz val="9"/>
      <color indexed="63"/>
      <name val="宋体"/>
      <family val="0"/>
    </font>
    <font>
      <sz val="11"/>
      <color theme="1"/>
      <name val="Calibri"/>
      <family val="0"/>
    </font>
    <font>
      <sz val="12"/>
      <color theme="1"/>
      <name val="宋体"/>
      <family val="0"/>
    </font>
    <font>
      <sz val="11"/>
      <name val="Calibri"/>
      <family val="0"/>
    </font>
    <font>
      <b/>
      <sz val="11"/>
      <name val="Calibri"/>
      <family val="0"/>
    </font>
    <font>
      <sz val="11"/>
      <color indexed="63"/>
      <name val="Calibri"/>
      <family val="0"/>
    </font>
    <font>
      <sz val="11"/>
      <color indexed="8"/>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thin"/>
      <right>
        <color indexed="63"/>
      </right>
      <top style="thin"/>
      <bottom style="thin"/>
    </border>
    <border>
      <left style="medium"/>
      <right>
        <color indexed="63"/>
      </right>
      <top style="thin"/>
      <bottom style="thin"/>
    </border>
    <border>
      <left style="medium"/>
      <right style="thin">
        <color indexed="62"/>
      </right>
      <top style="thin">
        <color indexed="62"/>
      </top>
      <bottom style="thin">
        <color indexed="62"/>
      </bottom>
    </border>
    <border>
      <left style="thin"/>
      <right style="thin"/>
      <top style="thin"/>
      <bottom style="medium"/>
    </border>
    <border>
      <left style="thin"/>
      <right style="thin"/>
      <top style="thin"/>
      <bottom style="thin"/>
    </border>
    <border>
      <left>
        <color indexed="63"/>
      </left>
      <right>
        <color indexed="63"/>
      </right>
      <top>
        <color indexed="63"/>
      </top>
      <bottom style="medium"/>
    </border>
    <border>
      <left style="thin"/>
      <right style="medium"/>
      <top>
        <color indexed="63"/>
      </top>
      <bottom style="thin"/>
    </border>
    <border>
      <left style="medium"/>
      <right>
        <color indexed="63"/>
      </right>
      <top>
        <color indexed="63"/>
      </top>
      <bottom style="thin"/>
    </border>
    <border>
      <left style="thin"/>
      <right style="thin"/>
      <top style="medium"/>
      <bottom style="thin"/>
    </border>
    <border>
      <left>
        <color indexed="63"/>
      </left>
      <right style="thin"/>
      <top>
        <color indexed="63"/>
      </top>
      <bottom>
        <color indexed="63"/>
      </bottom>
    </border>
    <border>
      <left>
        <color indexed="63"/>
      </left>
      <right>
        <color indexed="63"/>
      </right>
      <top style="medium"/>
      <bottom>
        <color indexed="63"/>
      </bottom>
    </border>
    <border>
      <left/>
      <right style="medium"/>
      <top style="medium"/>
      <bottom/>
    </border>
    <border>
      <left>
        <color indexed="63"/>
      </left>
      <right style="medium"/>
      <top>
        <color indexed="63"/>
      </top>
      <bottom>
        <color indexed="63"/>
      </bottom>
    </border>
  </borders>
  <cellStyleXfs count="2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0" fillId="0" borderId="1"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28" fillId="0" borderId="0">
      <alignment/>
      <protection/>
    </xf>
    <xf numFmtId="0" fontId="28" fillId="0" borderId="0">
      <alignment/>
      <protection/>
    </xf>
    <xf numFmtId="0" fontId="27" fillId="0" borderId="0">
      <alignment/>
      <protection/>
    </xf>
    <xf numFmtId="0" fontId="7" fillId="0" borderId="0">
      <alignment vertical="center"/>
      <protection/>
    </xf>
    <xf numFmtId="0" fontId="7" fillId="0" borderId="0">
      <alignment vertical="center"/>
      <protection/>
    </xf>
    <xf numFmtId="0" fontId="28" fillId="0" borderId="0">
      <alignment/>
      <protection/>
    </xf>
    <xf numFmtId="0" fontId="27" fillId="0" borderId="0">
      <alignment/>
      <protection/>
    </xf>
    <xf numFmtId="0" fontId="27" fillId="0" borderId="0">
      <alignment/>
      <protection/>
    </xf>
    <xf numFmtId="0" fontId="28" fillId="0" borderId="0">
      <alignment/>
      <protection/>
    </xf>
    <xf numFmtId="0" fontId="28" fillId="0" borderId="0">
      <alignment/>
      <protection/>
    </xf>
    <xf numFmtId="0" fontId="28" fillId="0" borderId="0">
      <alignment/>
      <protection/>
    </xf>
    <xf numFmtId="0" fontId="28" fillId="0" borderId="0">
      <alignment/>
      <protection/>
    </xf>
    <xf numFmtId="0" fontId="50" fillId="0" borderId="0">
      <alignment vertical="center"/>
      <protection/>
    </xf>
    <xf numFmtId="0" fontId="0" fillId="0" borderId="0">
      <alignment/>
      <protection/>
    </xf>
    <xf numFmtId="0" fontId="0" fillId="0" borderId="0">
      <alignment/>
      <protection/>
    </xf>
    <xf numFmtId="0" fontId="51" fillId="0" borderId="0">
      <alignment vertical="center"/>
      <protection/>
    </xf>
    <xf numFmtId="0" fontId="51" fillId="0" borderId="0">
      <alignment vertical="center"/>
      <protection/>
    </xf>
    <xf numFmtId="0" fontId="27" fillId="0" borderId="0">
      <alignment/>
      <protection/>
    </xf>
    <xf numFmtId="0" fontId="0" fillId="0" borderId="0">
      <alignment/>
      <protection/>
    </xf>
    <xf numFmtId="0" fontId="28" fillId="0" borderId="0">
      <alignment/>
      <protection/>
    </xf>
    <xf numFmtId="0" fontId="0" fillId="0" borderId="0">
      <alignment/>
      <protection/>
    </xf>
    <xf numFmtId="0" fontId="50" fillId="0" borderId="0">
      <alignment vertical="center"/>
      <protection/>
    </xf>
    <xf numFmtId="0" fontId="32" fillId="0" borderId="0">
      <alignment/>
      <protection/>
    </xf>
    <xf numFmtId="0" fontId="5"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6" fillId="16" borderId="5"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0" fontId="20"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7"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2" fillId="16" borderId="8"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23"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290">
    <xf numFmtId="0" fontId="0" fillId="0" borderId="0" xfId="0" applyAlignment="1">
      <alignment/>
    </xf>
    <xf numFmtId="0" fontId="3"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vertical="center"/>
    </xf>
    <xf numFmtId="0" fontId="0" fillId="0" borderId="0" xfId="155">
      <alignment/>
      <protection/>
    </xf>
    <xf numFmtId="0" fontId="0" fillId="0" borderId="0" xfId="155" applyAlignment="1">
      <alignment/>
      <protection/>
    </xf>
    <xf numFmtId="0" fontId="29" fillId="0" borderId="0" xfId="155" applyFont="1">
      <alignment/>
      <protection/>
    </xf>
    <xf numFmtId="0" fontId="30" fillId="0" borderId="0" xfId="155" applyFont="1">
      <alignment/>
      <protection/>
    </xf>
    <xf numFmtId="0" fontId="24" fillId="0" borderId="10" xfId="155" applyFont="1" applyBorder="1" applyAlignment="1">
      <alignment horizontal="center" vertical="center"/>
      <protection/>
    </xf>
    <xf numFmtId="0" fontId="24" fillId="0" borderId="11" xfId="155" applyFont="1" applyBorder="1" applyAlignment="1">
      <alignment horizontal="center" vertical="center"/>
      <protection/>
    </xf>
    <xf numFmtId="0" fontId="24" fillId="0" borderId="11" xfId="155" applyFont="1" applyBorder="1" applyAlignment="1">
      <alignment vertical="center"/>
      <protection/>
    </xf>
    <xf numFmtId="0" fontId="24" fillId="0" borderId="12" xfId="155" applyFont="1" applyBorder="1" applyAlignment="1">
      <alignment horizontal="left" vertical="center" wrapText="1"/>
      <protection/>
    </xf>
    <xf numFmtId="0" fontId="3" fillId="0" borderId="0" xfId="0" applyFont="1" applyFill="1" applyAlignment="1">
      <alignment vertical="center"/>
    </xf>
    <xf numFmtId="0" fontId="24" fillId="0" borderId="0" xfId="0" applyFont="1" applyFill="1" applyAlignment="1">
      <alignment vertical="center"/>
    </xf>
    <xf numFmtId="1" fontId="24" fillId="0" borderId="11" xfId="0" applyNumberFormat="1" applyFont="1" applyFill="1" applyBorder="1" applyAlignment="1" applyProtection="1">
      <alignment vertical="center"/>
      <protection locked="0"/>
    </xf>
    <xf numFmtId="3" fontId="24" fillId="0" borderId="11" xfId="0" applyNumberFormat="1" applyFont="1" applyFill="1" applyBorder="1" applyAlignment="1" applyProtection="1">
      <alignment vertical="center"/>
      <protection/>
    </xf>
    <xf numFmtId="0" fontId="4" fillId="0" borderId="12" xfId="0" applyFont="1" applyFill="1" applyBorder="1" applyAlignment="1">
      <alignment horizontal="distributed" vertical="center"/>
    </xf>
    <xf numFmtId="0" fontId="31" fillId="0" borderId="0" xfId="155" applyFont="1" applyAlignment="1">
      <alignment vertical="center"/>
      <protection/>
    </xf>
    <xf numFmtId="0" fontId="24" fillId="0" borderId="13" xfId="0" applyFont="1" applyFill="1" applyBorder="1" applyAlignment="1">
      <alignment horizontal="right" vertical="center"/>
    </xf>
    <xf numFmtId="0" fontId="4" fillId="0" borderId="11" xfId="0" applyFont="1" applyFill="1" applyBorder="1" applyAlignment="1">
      <alignment horizontal="distributed" vertical="center"/>
    </xf>
    <xf numFmtId="0" fontId="0" fillId="0" borderId="13" xfId="0" applyFill="1" applyBorder="1" applyAlignment="1">
      <alignment horizontal="right" vertical="center"/>
    </xf>
    <xf numFmtId="0" fontId="0" fillId="0" borderId="14" xfId="0" applyFill="1" applyBorder="1" applyAlignment="1">
      <alignment horizontal="right" vertical="center"/>
    </xf>
    <xf numFmtId="0" fontId="2" fillId="0" borderId="10" xfId="0" applyFont="1" applyFill="1" applyBorder="1" applyAlignment="1">
      <alignment horizontal="distributed" vertical="center"/>
    </xf>
    <xf numFmtId="0" fontId="4"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24" fillId="0" borderId="0" xfId="0" applyFont="1" applyFill="1" applyBorder="1" applyAlignment="1">
      <alignment vertical="center"/>
    </xf>
    <xf numFmtId="0" fontId="25" fillId="0" borderId="16"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vertical="center"/>
      <protection/>
    </xf>
    <xf numFmtId="0" fontId="26" fillId="0" borderId="16" xfId="0" applyNumberFormat="1" applyFont="1" applyFill="1" applyBorder="1" applyAlignment="1" applyProtection="1">
      <alignment vertical="center"/>
      <protection/>
    </xf>
    <xf numFmtId="0" fontId="0" fillId="0" borderId="16" xfId="0" applyFill="1" applyBorder="1" applyAlignment="1">
      <alignment vertical="center"/>
    </xf>
    <xf numFmtId="0" fontId="24" fillId="0" borderId="17" xfId="0" applyNumberFormat="1" applyFont="1" applyFill="1" applyBorder="1" applyAlignment="1" applyProtection="1">
      <alignment horizontal="left" vertical="center"/>
      <protection/>
    </xf>
    <xf numFmtId="0" fontId="15" fillId="0" borderId="13" xfId="0" applyFont="1" applyBorder="1" applyAlignment="1">
      <alignment vertical="center"/>
    </xf>
    <xf numFmtId="0" fontId="7" fillId="0" borderId="13" xfId="0" applyFont="1" applyBorder="1" applyAlignment="1">
      <alignment vertical="center"/>
    </xf>
    <xf numFmtId="0" fontId="4" fillId="0" borderId="11" xfId="0" applyNumberFormat="1" applyFont="1" applyFill="1" applyBorder="1" applyAlignment="1" applyProtection="1">
      <alignment horizontal="center" vertical="center"/>
      <protection/>
    </xf>
    <xf numFmtId="0" fontId="24" fillId="0" borderId="13" xfId="0" applyFont="1" applyFill="1" applyBorder="1" applyAlignment="1">
      <alignment vertical="center"/>
    </xf>
    <xf numFmtId="0" fontId="4" fillId="0" borderId="11" xfId="0" applyNumberFormat="1" applyFont="1" applyFill="1" applyBorder="1" applyAlignment="1" applyProtection="1">
      <alignment horizontal="left" vertical="center"/>
      <protection/>
    </xf>
    <xf numFmtId="0" fontId="24" fillId="0" borderId="18" xfId="0" applyFont="1" applyFill="1" applyBorder="1" applyAlignment="1">
      <alignment vertical="center"/>
    </xf>
    <xf numFmtId="0" fontId="15" fillId="0" borderId="13" xfId="0" applyFont="1" applyBorder="1" applyAlignment="1">
      <alignment horizontal="left" vertical="center"/>
    </xf>
    <xf numFmtId="0" fontId="4" fillId="0" borderId="12" xfId="0" applyNumberFormat="1" applyFont="1" applyFill="1" applyBorder="1" applyAlignment="1" applyProtection="1">
      <alignment horizontal="center" vertical="center"/>
      <protection/>
    </xf>
    <xf numFmtId="0" fontId="0" fillId="0" borderId="14" xfId="0" applyFill="1" applyBorder="1" applyAlignment="1">
      <alignment vertical="center"/>
    </xf>
    <xf numFmtId="0" fontId="2" fillId="0" borderId="10" xfId="0" applyFont="1" applyFill="1" applyBorder="1" applyAlignment="1">
      <alignment horizontal="center" vertical="center" wrapText="1"/>
    </xf>
    <xf numFmtId="0" fontId="4" fillId="0" borderId="17" xfId="0" applyNumberFormat="1" applyFont="1" applyFill="1" applyBorder="1" applyAlignment="1" applyProtection="1">
      <alignment horizontal="left" vertical="center"/>
      <protection/>
    </xf>
    <xf numFmtId="0" fontId="7" fillId="0" borderId="13" xfId="0" applyFont="1" applyBorder="1" applyAlignment="1">
      <alignment horizontal="right" vertical="center"/>
    </xf>
    <xf numFmtId="0" fontId="24" fillId="0" borderId="13" xfId="0" applyNumberFormat="1" applyFont="1" applyFill="1" applyBorder="1" applyAlignment="1" applyProtection="1">
      <alignment horizontal="right" vertical="center"/>
      <protection/>
    </xf>
    <xf numFmtId="0" fontId="24" fillId="0" borderId="18" xfId="0" applyFont="1" applyFill="1" applyBorder="1" applyAlignment="1">
      <alignment vertical="center"/>
    </xf>
    <xf numFmtId="0" fontId="24" fillId="0" borderId="11" xfId="0" applyNumberFormat="1" applyFont="1" applyFill="1" applyBorder="1" applyAlignment="1" applyProtection="1">
      <alignment vertical="center"/>
      <protection/>
    </xf>
    <xf numFmtId="0" fontId="24" fillId="0" borderId="13" xfId="0" applyNumberFormat="1" applyFont="1" applyFill="1" applyBorder="1" applyAlignment="1" applyProtection="1">
      <alignment vertical="center"/>
      <protection/>
    </xf>
    <xf numFmtId="0" fontId="4" fillId="0" borderId="12" xfId="0" applyNumberFormat="1" applyFont="1" applyFill="1" applyBorder="1" applyAlignment="1" applyProtection="1">
      <alignment horizontal="center" vertical="center"/>
      <protection/>
    </xf>
    <xf numFmtId="0" fontId="24" fillId="0" borderId="14" xfId="0" applyNumberFormat="1" applyFont="1" applyFill="1" applyBorder="1" applyAlignment="1" applyProtection="1">
      <alignment horizontal="right" vertical="center"/>
      <protection/>
    </xf>
    <xf numFmtId="0" fontId="28" fillId="0" borderId="0" xfId="151" applyAlignment="1">
      <alignment vertical="center"/>
      <protection/>
    </xf>
    <xf numFmtId="0" fontId="33" fillId="0" borderId="0" xfId="151" applyFont="1" applyAlignment="1">
      <alignment horizontal="center" vertical="center"/>
      <protection/>
    </xf>
    <xf numFmtId="0" fontId="34" fillId="0" borderId="0" xfId="151" applyFont="1" applyAlignment="1">
      <alignment vertical="center"/>
      <protection/>
    </xf>
    <xf numFmtId="0" fontId="28" fillId="0" borderId="0" xfId="151" applyFont="1" applyAlignment="1">
      <alignment vertical="center"/>
      <protection/>
    </xf>
    <xf numFmtId="0" fontId="24" fillId="0" borderId="0" xfId="151" applyFont="1" applyBorder="1" applyAlignment="1">
      <alignment horizontal="center" vertical="center" wrapText="1"/>
      <protection/>
    </xf>
    <xf numFmtId="0" fontId="7" fillId="0" borderId="12" xfId="145" applyFont="1" applyBorder="1" applyAlignment="1">
      <alignment horizontal="center" vertical="center"/>
      <protection/>
    </xf>
    <xf numFmtId="193" fontId="24" fillId="0" borderId="19" xfId="151" applyNumberFormat="1" applyFont="1" applyBorder="1" applyAlignment="1">
      <alignment horizontal="center" vertical="center"/>
      <protection/>
    </xf>
    <xf numFmtId="193" fontId="24" fillId="0" borderId="14" xfId="151" applyNumberFormat="1" applyFont="1" applyBorder="1" applyAlignment="1">
      <alignment horizontal="center" vertical="center"/>
      <protection/>
    </xf>
    <xf numFmtId="0" fontId="27" fillId="0" borderId="0" xfId="144" applyFill="1">
      <alignment/>
      <protection/>
    </xf>
    <xf numFmtId="0" fontId="0" fillId="0" borderId="0" xfId="0" applyFill="1" applyAlignment="1">
      <alignment/>
    </xf>
    <xf numFmtId="0" fontId="35" fillId="0" borderId="0" xfId="144" applyFont="1" applyFill="1" applyBorder="1" applyAlignment="1">
      <alignment horizontal="center"/>
      <protection/>
    </xf>
    <xf numFmtId="0" fontId="7" fillId="0" borderId="10" xfId="144" applyFont="1" applyFill="1" applyBorder="1" applyAlignment="1">
      <alignment horizontal="center" vertical="center"/>
      <protection/>
    </xf>
    <xf numFmtId="0" fontId="24" fillId="0" borderId="0" xfId="155" applyFont="1" applyBorder="1" applyAlignment="1">
      <alignment vertical="center"/>
      <protection/>
    </xf>
    <xf numFmtId="0" fontId="24" fillId="0" borderId="11" xfId="155" applyFont="1" applyBorder="1" applyAlignment="1">
      <alignment horizontal="left" vertical="center" wrapText="1" indent="1"/>
      <protection/>
    </xf>
    <xf numFmtId="0" fontId="7" fillId="0" borderId="13" xfId="0" applyFont="1" applyBorder="1" applyAlignment="1">
      <alignment horizontal="center" vertical="center"/>
    </xf>
    <xf numFmtId="1" fontId="24" fillId="0" borderId="11" xfId="0" applyNumberFormat="1" applyFont="1" applyFill="1" applyBorder="1" applyAlignment="1" applyProtection="1">
      <alignment vertical="center"/>
      <protection locked="0"/>
    </xf>
    <xf numFmtId="0" fontId="24" fillId="0" borderId="11" xfId="0" applyFont="1" applyFill="1" applyBorder="1" applyAlignment="1">
      <alignment vertical="center"/>
    </xf>
    <xf numFmtId="3" fontId="24" fillId="0" borderId="11" xfId="0" applyNumberFormat="1" applyFont="1" applyFill="1" applyBorder="1" applyAlignment="1" applyProtection="1">
      <alignment vertical="center"/>
      <protection/>
    </xf>
    <xf numFmtId="0" fontId="24" fillId="0" borderId="11" xfId="0" applyFont="1" applyBorder="1" applyAlignment="1">
      <alignment vertical="center"/>
    </xf>
    <xf numFmtId="0" fontId="24" fillId="0" borderId="13" xfId="0" applyFont="1" applyFill="1" applyBorder="1" applyAlignment="1">
      <alignment vertical="center"/>
    </xf>
    <xf numFmtId="0" fontId="4" fillId="0" borderId="11" xfId="0" applyFont="1" applyFill="1" applyBorder="1" applyAlignment="1">
      <alignment vertical="center"/>
    </xf>
    <xf numFmtId="0" fontId="0" fillId="0" borderId="13" xfId="0" applyFill="1" applyBorder="1" applyAlignment="1">
      <alignment vertical="center"/>
    </xf>
    <xf numFmtId="194" fontId="24" fillId="0" borderId="20" xfId="155" applyNumberFormat="1" applyFont="1" applyBorder="1" applyAlignment="1">
      <alignment vertical="center"/>
      <protection/>
    </xf>
    <xf numFmtId="0" fontId="15" fillId="0" borderId="13" xfId="0" applyFont="1" applyBorder="1" applyAlignment="1">
      <alignment horizontal="center" vertical="center"/>
    </xf>
    <xf numFmtId="0" fontId="24" fillId="0" borderId="0" xfId="0" applyFont="1" applyFill="1" applyBorder="1" applyAlignment="1">
      <alignment horizontal="center" vertical="center"/>
    </xf>
    <xf numFmtId="0" fontId="24" fillId="0" borderId="0" xfId="0" applyFont="1" applyFill="1" applyAlignment="1">
      <alignment horizontal="center" vertical="center"/>
    </xf>
    <xf numFmtId="0" fontId="24" fillId="0" borderId="0" xfId="155" applyFont="1" applyAlignment="1">
      <alignment horizontal="right" vertical="center"/>
      <protection/>
    </xf>
    <xf numFmtId="43" fontId="7" fillId="0" borderId="21" xfId="210" applyFont="1" applyFill="1" applyBorder="1" applyAlignment="1">
      <alignment horizontal="right"/>
    </xf>
    <xf numFmtId="0" fontId="27" fillId="0" borderId="10" xfId="0" applyFont="1" applyBorder="1" applyAlignment="1">
      <alignment horizontal="center" vertical="center" shrinkToFit="1"/>
    </xf>
    <xf numFmtId="0" fontId="27" fillId="0" borderId="15" xfId="0" applyFont="1" applyBorder="1" applyAlignment="1">
      <alignment horizontal="center" vertical="center"/>
    </xf>
    <xf numFmtId="0" fontId="27" fillId="0" borderId="11" xfId="0" applyFont="1" applyBorder="1" applyAlignment="1">
      <alignment horizontal="center" vertical="center" shrinkToFit="1"/>
    </xf>
    <xf numFmtId="0" fontId="39" fillId="0" borderId="11" xfId="151" applyFont="1" applyBorder="1" applyAlignment="1">
      <alignment horizontal="center" vertical="center"/>
      <protection/>
    </xf>
    <xf numFmtId="0" fontId="24" fillId="0" borderId="0" xfId="151" applyFont="1" applyAlignment="1">
      <alignment horizontal="right" vertical="center"/>
      <protection/>
    </xf>
    <xf numFmtId="193" fontId="24" fillId="0" borderId="13" xfId="155" applyNumberFormat="1" applyFont="1" applyBorder="1" applyAlignment="1">
      <alignment vertical="center"/>
      <protection/>
    </xf>
    <xf numFmtId="193" fontId="24" fillId="0" borderId="14" xfId="155" applyNumberFormat="1" applyFont="1" applyBorder="1" applyAlignment="1">
      <alignment vertical="center"/>
      <protection/>
    </xf>
    <xf numFmtId="194" fontId="24" fillId="0" borderId="19" xfId="155" applyNumberFormat="1" applyFont="1" applyBorder="1" applyAlignment="1">
      <alignment vertical="center"/>
      <protection/>
    </xf>
    <xf numFmtId="0" fontId="7" fillId="0" borderId="15" xfId="144" applyFont="1" applyFill="1" applyBorder="1" applyAlignment="1">
      <alignment horizontal="center" vertical="center"/>
      <protection/>
    </xf>
    <xf numFmtId="0" fontId="36" fillId="0" borderId="14" xfId="144" applyFont="1" applyFill="1" applyBorder="1" applyAlignment="1">
      <alignment horizontal="center" vertical="center"/>
      <protection/>
    </xf>
    <xf numFmtId="43" fontId="7" fillId="0" borderId="0" xfId="210" applyFont="1" applyFill="1" applyBorder="1" applyAlignment="1">
      <alignment horizontal="right"/>
    </xf>
    <xf numFmtId="0" fontId="7" fillId="0" borderId="13" xfId="0" applyFont="1" applyBorder="1" applyAlignment="1" quotePrefix="1">
      <alignment vertical="center"/>
    </xf>
    <xf numFmtId="194" fontId="0" fillId="0" borderId="0" xfId="155" applyNumberFormat="1">
      <alignment/>
      <protection/>
    </xf>
    <xf numFmtId="0" fontId="24" fillId="0" borderId="17" xfId="0" applyNumberFormat="1" applyFont="1" applyFill="1" applyBorder="1" applyAlignment="1" applyProtection="1">
      <alignment horizontal="left" vertical="center" indent="1"/>
      <protection/>
    </xf>
    <xf numFmtId="0" fontId="4" fillId="0" borderId="17" xfId="0" applyNumberFormat="1" applyFont="1" applyFill="1" applyBorder="1" applyAlignment="1" applyProtection="1">
      <alignment horizontal="left" vertical="center"/>
      <protection/>
    </xf>
    <xf numFmtId="0" fontId="24" fillId="0" borderId="17" xfId="0" applyNumberFormat="1" applyFont="1" applyFill="1" applyBorder="1" applyAlignment="1" applyProtection="1">
      <alignment horizontal="left" vertical="center" indent="1"/>
      <protection/>
    </xf>
    <xf numFmtId="0" fontId="24" fillId="0" borderId="18" xfId="0" applyFont="1" applyFill="1" applyBorder="1" applyAlignment="1">
      <alignment vertical="center"/>
    </xf>
    <xf numFmtId="0" fontId="24" fillId="0" borderId="11" xfId="0" applyNumberFormat="1" applyFont="1" applyFill="1" applyBorder="1" applyAlignment="1" applyProtection="1">
      <alignment vertical="center"/>
      <protection/>
    </xf>
    <xf numFmtId="0" fontId="2" fillId="0" borderId="22" xfId="0" applyFont="1" applyFill="1" applyBorder="1" applyAlignment="1">
      <alignment horizontal="center" vertical="center"/>
    </xf>
    <xf numFmtId="0" fontId="2" fillId="0" borderId="23" xfId="0" applyFont="1" applyFill="1" applyBorder="1" applyAlignment="1">
      <alignment horizontal="left" vertical="center" wrapText="1"/>
    </xf>
    <xf numFmtId="0" fontId="27" fillId="0" borderId="13" xfId="0" applyNumberFormat="1" applyFont="1" applyBorder="1" applyAlignment="1">
      <alignment vertical="center"/>
    </xf>
    <xf numFmtId="194" fontId="41" fillId="0" borderId="13" xfId="0" applyNumberFormat="1" applyFont="1" applyBorder="1" applyAlignment="1">
      <alignment vertical="center" wrapText="1"/>
    </xf>
    <xf numFmtId="0" fontId="40" fillId="0" borderId="11" xfId="0" applyFont="1" applyBorder="1" applyAlignment="1">
      <alignment horizontal="center" vertical="center" wrapText="1"/>
    </xf>
    <xf numFmtId="0" fontId="41" fillId="0" borderId="11" xfId="0" applyFont="1" applyBorder="1" applyAlignment="1">
      <alignment horizontal="center" vertical="center" wrapText="1"/>
    </xf>
    <xf numFmtId="194" fontId="40" fillId="0" borderId="13" xfId="0" applyNumberFormat="1" applyFont="1" applyBorder="1" applyAlignment="1">
      <alignment vertical="center" wrapText="1"/>
    </xf>
    <xf numFmtId="0" fontId="27" fillId="0" borderId="0" xfId="144" applyFill="1" applyAlignment="1">
      <alignment/>
      <protection/>
    </xf>
    <xf numFmtId="0" fontId="35" fillId="0" borderId="0" xfId="144" applyFont="1" applyFill="1" applyBorder="1" applyAlignment="1">
      <alignment horizontal="left" wrapText="1"/>
      <protection/>
    </xf>
    <xf numFmtId="0" fontId="27" fillId="0" borderId="0" xfId="144" applyFill="1" applyAlignment="1">
      <alignment horizontal="left" wrapText="1"/>
      <protection/>
    </xf>
    <xf numFmtId="0" fontId="43" fillId="0" borderId="10" xfId="0" applyFont="1" applyBorder="1" applyAlignment="1">
      <alignment horizontal="center" vertical="center" wrapText="1"/>
    </xf>
    <xf numFmtId="0" fontId="43" fillId="0" borderId="15" xfId="0" applyFont="1" applyBorder="1" applyAlignment="1">
      <alignment horizontal="center" vertical="center" wrapText="1"/>
    </xf>
    <xf numFmtId="0" fontId="27" fillId="0" borderId="14" xfId="144" applyFont="1" applyFill="1" applyBorder="1" applyAlignment="1">
      <alignment vertical="center" wrapText="1"/>
      <protection/>
    </xf>
    <xf numFmtId="0" fontId="0" fillId="0" borderId="0" xfId="0" applyFont="1" applyFill="1" applyAlignment="1">
      <alignment vertical="center"/>
    </xf>
    <xf numFmtId="0" fontId="24" fillId="0" borderId="17" xfId="0" applyNumberFormat="1" applyFont="1" applyFill="1" applyBorder="1" applyAlignment="1" applyProtection="1">
      <alignment horizontal="left" vertical="center"/>
      <protection/>
    </xf>
    <xf numFmtId="0" fontId="2" fillId="0" borderId="23" xfId="0" applyFont="1" applyFill="1" applyBorder="1" applyAlignment="1">
      <alignment horizontal="center" vertical="center" wrapText="1"/>
    </xf>
    <xf numFmtId="0" fontId="0" fillId="0" borderId="0" xfId="0" applyFont="1" applyFill="1" applyAlignment="1">
      <alignment vertical="center"/>
    </xf>
    <xf numFmtId="49" fontId="27" fillId="0" borderId="0" xfId="0" applyNumberFormat="1" applyFont="1" applyFill="1" applyBorder="1" applyAlignment="1">
      <alignment horizontal="left" vertical="center"/>
    </xf>
    <xf numFmtId="49" fontId="27" fillId="0" borderId="0" xfId="0" applyNumberFormat="1" applyFont="1" applyFill="1" applyBorder="1" applyAlignment="1">
      <alignment horizontal="left" vertical="center"/>
    </xf>
    <xf numFmtId="0" fontId="0" fillId="0" borderId="0" xfId="0" applyNumberFormat="1" applyFill="1" applyAlignment="1">
      <alignment vertical="center"/>
    </xf>
    <xf numFmtId="0" fontId="7" fillId="0" borderId="0" xfId="0" applyFont="1" applyFill="1" applyAlignment="1">
      <alignment vertical="center"/>
    </xf>
    <xf numFmtId="0" fontId="44" fillId="0" borderId="10" xfId="0" applyFont="1" applyFill="1" applyBorder="1" applyAlignment="1">
      <alignment horizontal="distributed" vertical="center"/>
    </xf>
    <xf numFmtId="0" fontId="7" fillId="0" borderId="11" xfId="0" applyFont="1" applyFill="1" applyBorder="1" applyAlignment="1">
      <alignment vertical="center"/>
    </xf>
    <xf numFmtId="0" fontId="15" fillId="0" borderId="11" xfId="0" applyFont="1" applyFill="1" applyBorder="1" applyAlignment="1">
      <alignment horizontal="left" vertical="center"/>
    </xf>
    <xf numFmtId="1" fontId="15" fillId="0" borderId="11" xfId="0" applyNumberFormat="1" applyFont="1" applyFill="1" applyBorder="1" applyAlignment="1" applyProtection="1">
      <alignment vertical="center"/>
      <protection locked="0"/>
    </xf>
    <xf numFmtId="1" fontId="7" fillId="0" borderId="11" xfId="0" applyNumberFormat="1" applyFont="1" applyFill="1" applyBorder="1" applyAlignment="1" applyProtection="1">
      <alignment vertical="center"/>
      <protection locked="0"/>
    </xf>
    <xf numFmtId="0" fontId="15" fillId="0" borderId="12" xfId="0" applyFont="1" applyFill="1" applyBorder="1" applyAlignment="1">
      <alignment horizontal="center" vertical="center"/>
    </xf>
    <xf numFmtId="0" fontId="42" fillId="0" borderId="0" xfId="0" applyFont="1" applyFill="1" applyAlignment="1">
      <alignment vertical="center"/>
    </xf>
    <xf numFmtId="49" fontId="0" fillId="0" borderId="0" xfId="0" applyNumberFormat="1" applyFill="1" applyBorder="1" applyAlignment="1">
      <alignment vertical="center"/>
    </xf>
    <xf numFmtId="0" fontId="44" fillId="0" borderId="10" xfId="0" applyFont="1" applyFill="1" applyBorder="1" applyAlignment="1">
      <alignment horizontal="distributed" vertical="center"/>
    </xf>
    <xf numFmtId="0" fontId="15" fillId="0" borderId="15" xfId="0" applyNumberFormat="1" applyFont="1" applyFill="1" applyBorder="1" applyAlignment="1">
      <alignment horizontal="center" vertical="center"/>
    </xf>
    <xf numFmtId="3" fontId="7" fillId="0" borderId="11" xfId="0" applyNumberFormat="1" applyFont="1" applyFill="1" applyBorder="1" applyAlignment="1" applyProtection="1">
      <alignment vertical="center"/>
      <protection/>
    </xf>
    <xf numFmtId="0" fontId="7" fillId="0" borderId="13" xfId="0" applyFont="1" applyFill="1" applyBorder="1" applyAlignment="1">
      <alignment vertical="center"/>
    </xf>
    <xf numFmtId="3" fontId="7" fillId="0" borderId="11" xfId="0" applyNumberFormat="1" applyFont="1" applyFill="1" applyBorder="1" applyAlignment="1" applyProtection="1">
      <alignment horizontal="left" vertical="center"/>
      <protection/>
    </xf>
    <xf numFmtId="0" fontId="7" fillId="0" borderId="11" xfId="144" applyFont="1" applyFill="1" applyBorder="1" applyAlignment="1">
      <alignment vertical="center" wrapText="1"/>
      <protection/>
    </xf>
    <xf numFmtId="0" fontId="7" fillId="0" borderId="13" xfId="0" applyNumberFormat="1" applyFont="1" applyFill="1" applyBorder="1" applyAlignment="1">
      <alignment vertical="center"/>
    </xf>
    <xf numFmtId="0" fontId="7" fillId="0" borderId="11" xfId="144" applyFont="1" applyFill="1" applyBorder="1" applyAlignment="1">
      <alignment vertical="center" wrapText="1"/>
      <protection/>
    </xf>
    <xf numFmtId="0" fontId="15" fillId="0" borderId="11" xfId="0" applyFont="1" applyFill="1" applyBorder="1" applyAlignment="1">
      <alignment horizontal="distributed" vertical="center"/>
    </xf>
    <xf numFmtId="0" fontId="15" fillId="0" borderId="11" xfId="0" applyFont="1" applyFill="1" applyBorder="1" applyAlignment="1">
      <alignment vertical="center"/>
    </xf>
    <xf numFmtId="0" fontId="7" fillId="0" borderId="11" xfId="0" applyFont="1" applyFill="1" applyBorder="1" applyAlignment="1">
      <alignment vertical="center"/>
    </xf>
    <xf numFmtId="1" fontId="7" fillId="0" borderId="11" xfId="0" applyNumberFormat="1" applyFont="1" applyFill="1" applyBorder="1" applyAlignment="1" applyProtection="1">
      <alignment vertical="center"/>
      <protection locked="0"/>
    </xf>
    <xf numFmtId="0" fontId="15" fillId="0" borderId="12" xfId="0" applyFont="1" applyFill="1" applyBorder="1" applyAlignment="1">
      <alignment horizontal="distributed" vertical="center"/>
    </xf>
    <xf numFmtId="0" fontId="7" fillId="0" borderId="11" xfId="0" applyFont="1" applyFill="1" applyBorder="1" applyAlignment="1">
      <alignment horizontal="left" vertical="center"/>
    </xf>
    <xf numFmtId="0" fontId="28" fillId="0" borderId="0" xfId="159" applyFont="1" applyAlignment="1">
      <alignment vertical="center"/>
      <protection/>
    </xf>
    <xf numFmtId="0" fontId="27" fillId="0" borderId="0" xfId="159" applyAlignment="1">
      <alignment vertical="center"/>
      <protection/>
    </xf>
    <xf numFmtId="0" fontId="27" fillId="0" borderId="0" xfId="159" applyAlignment="1">
      <alignment horizontal="right" vertical="center"/>
      <protection/>
    </xf>
    <xf numFmtId="0" fontId="27" fillId="0" borderId="0" xfId="159" applyAlignment="1">
      <alignment horizontal="center" vertical="center"/>
      <protection/>
    </xf>
    <xf numFmtId="0" fontId="27" fillId="0" borderId="20" xfId="159" applyBorder="1" applyAlignment="1">
      <alignment vertical="center"/>
      <protection/>
    </xf>
    <xf numFmtId="1" fontId="7" fillId="0" borderId="11" xfId="0" applyNumberFormat="1" applyFont="1" applyFill="1" applyBorder="1" applyAlignment="1" applyProtection="1">
      <alignment horizontal="left" vertical="center"/>
      <protection locked="0"/>
    </xf>
    <xf numFmtId="0" fontId="7" fillId="0" borderId="11" xfId="0" applyNumberFormat="1" applyFont="1" applyFill="1" applyBorder="1" applyAlignment="1" applyProtection="1">
      <alignment vertical="center"/>
      <protection locked="0"/>
    </xf>
    <xf numFmtId="3" fontId="7" fillId="0" borderId="11" xfId="0" applyNumberFormat="1" applyFont="1" applyFill="1" applyBorder="1" applyAlignment="1" applyProtection="1">
      <alignment vertical="center"/>
      <protection locked="0"/>
    </xf>
    <xf numFmtId="0" fontId="7" fillId="0" borderId="11" xfId="0" applyFont="1" applyBorder="1" applyAlignment="1" applyProtection="1">
      <alignment vertical="center" wrapText="1"/>
      <protection locked="0"/>
    </xf>
    <xf numFmtId="0" fontId="7" fillId="0" borderId="11" xfId="0" applyFont="1" applyBorder="1" applyAlignment="1" applyProtection="1">
      <alignment vertical="center"/>
      <protection locked="0"/>
    </xf>
    <xf numFmtId="1" fontId="7" fillId="24" borderId="11" xfId="0" applyNumberFormat="1" applyFont="1" applyFill="1" applyBorder="1" applyAlignment="1" applyProtection="1">
      <alignment vertical="center"/>
      <protection locked="0"/>
    </xf>
    <xf numFmtId="0" fontId="27" fillId="0" borderId="24" xfId="159" applyBorder="1" applyAlignment="1">
      <alignment horizontal="center" vertical="center"/>
      <protection/>
    </xf>
    <xf numFmtId="0" fontId="27" fillId="0" borderId="15" xfId="159" applyBorder="1" applyAlignment="1">
      <alignment horizontal="center" vertical="center"/>
      <protection/>
    </xf>
    <xf numFmtId="0" fontId="27" fillId="0" borderId="13" xfId="159" applyBorder="1" applyAlignment="1">
      <alignment vertical="center"/>
      <protection/>
    </xf>
    <xf numFmtId="0" fontId="27" fillId="0" borderId="12" xfId="159" applyBorder="1" applyAlignment="1">
      <alignment vertical="center"/>
      <protection/>
    </xf>
    <xf numFmtId="0" fontId="27" fillId="0" borderId="19" xfId="159" applyBorder="1" applyAlignment="1">
      <alignment vertical="center"/>
      <protection/>
    </xf>
    <xf numFmtId="0" fontId="27" fillId="0" borderId="14" xfId="159" applyBorder="1" applyAlignment="1">
      <alignment vertical="center"/>
      <protection/>
    </xf>
    <xf numFmtId="0" fontId="24" fillId="0" borderId="13" xfId="0" applyNumberFormat="1" applyFont="1" applyFill="1" applyBorder="1" applyAlignment="1">
      <alignment vertical="center"/>
    </xf>
    <xf numFmtId="0" fontId="24" fillId="0" borderId="13" xfId="0" applyNumberFormat="1" applyFont="1" applyFill="1" applyBorder="1" applyAlignment="1">
      <alignment horizontal="right" vertical="center"/>
    </xf>
    <xf numFmtId="0" fontId="24" fillId="0" borderId="14" xfId="0" applyNumberFormat="1" applyFont="1" applyFill="1" applyBorder="1" applyAlignment="1">
      <alignment horizontal="right" vertical="center"/>
    </xf>
    <xf numFmtId="0" fontId="27" fillId="0" borderId="14" xfId="0" applyNumberFormat="1" applyFont="1" applyBorder="1" applyAlignment="1">
      <alignment vertical="center"/>
    </xf>
    <xf numFmtId="0" fontId="36" fillId="0" borderId="12" xfId="144" applyFont="1" applyFill="1" applyBorder="1" applyAlignment="1">
      <alignment horizontal="center" vertical="center" wrapText="1"/>
      <protection/>
    </xf>
    <xf numFmtId="0" fontId="27" fillId="0" borderId="10" xfId="159" applyFont="1" applyBorder="1" applyAlignment="1">
      <alignment horizontal="center" vertical="center"/>
      <protection/>
    </xf>
    <xf numFmtId="0" fontId="27" fillId="0" borderId="17" xfId="159" applyBorder="1" applyAlignment="1">
      <alignment vertical="center"/>
      <protection/>
    </xf>
    <xf numFmtId="0" fontId="48" fillId="0" borderId="0" xfId="0" applyFont="1" applyAlignment="1">
      <alignment horizontal="center"/>
    </xf>
    <xf numFmtId="0" fontId="27" fillId="0" borderId="0" xfId="144" applyFill="1" applyBorder="1">
      <alignment/>
      <protection/>
    </xf>
    <xf numFmtId="0" fontId="36" fillId="0" borderId="0" xfId="144" applyFont="1" applyFill="1" applyBorder="1" applyAlignment="1">
      <alignment horizontal="left" vertical="center" wrapText="1"/>
      <protection/>
    </xf>
    <xf numFmtId="0" fontId="28" fillId="0" borderId="0" xfId="151" applyFont="1" applyAlignment="1">
      <alignment vertical="center"/>
      <protection/>
    </xf>
    <xf numFmtId="0" fontId="36" fillId="0" borderId="12" xfId="144" applyFont="1" applyFill="1" applyBorder="1" applyAlignment="1">
      <alignment horizontal="center" vertical="center" wrapText="1"/>
      <protection/>
    </xf>
    <xf numFmtId="0" fontId="27" fillId="0" borderId="0" xfId="144" applyFill="1" applyAlignment="1">
      <alignment vertical="center"/>
      <protection/>
    </xf>
    <xf numFmtId="0" fontId="7" fillId="0" borderId="12" xfId="145" applyFont="1" applyBorder="1" applyAlignment="1">
      <alignment horizontal="center" vertical="center"/>
      <protection/>
    </xf>
    <xf numFmtId="0" fontId="27" fillId="0" borderId="12" xfId="144" applyFont="1" applyFill="1" applyBorder="1" applyAlignment="1">
      <alignment horizontal="left" vertical="center" wrapText="1"/>
      <protection/>
    </xf>
    <xf numFmtId="0" fontId="27" fillId="0" borderId="0" xfId="144" applyFill="1" applyAlignment="1">
      <alignment horizontal="left" vertical="center" wrapText="1"/>
      <protection/>
    </xf>
    <xf numFmtId="0" fontId="39" fillId="0" borderId="12" xfId="151" applyFont="1" applyBorder="1" applyAlignment="1">
      <alignment horizontal="center" vertical="center"/>
      <protection/>
    </xf>
    <xf numFmtId="0" fontId="0" fillId="25" borderId="0" xfId="0" applyFont="1" applyFill="1" applyAlignment="1">
      <alignment vertical="center"/>
    </xf>
    <xf numFmtId="0" fontId="45" fillId="25" borderId="0" xfId="0" applyFont="1" applyFill="1" applyBorder="1" applyAlignment="1">
      <alignment vertical="center"/>
    </xf>
    <xf numFmtId="0" fontId="3" fillId="25" borderId="0" xfId="0" applyFont="1" applyFill="1" applyBorder="1" applyAlignment="1">
      <alignment vertical="center"/>
    </xf>
    <xf numFmtId="0" fontId="46" fillId="25" borderId="0" xfId="0" applyFont="1" applyFill="1" applyBorder="1" applyAlignment="1">
      <alignment vertical="center"/>
    </xf>
    <xf numFmtId="0" fontId="0" fillId="25" borderId="0" xfId="0" applyFont="1" applyFill="1" applyBorder="1" applyAlignment="1">
      <alignment vertical="center"/>
    </xf>
    <xf numFmtId="49" fontId="46" fillId="25" borderId="0" xfId="0" applyNumberFormat="1" applyFont="1" applyFill="1" applyBorder="1" applyAlignment="1">
      <alignment vertical="center"/>
    </xf>
    <xf numFmtId="0" fontId="49" fillId="25" borderId="0" xfId="151" applyFont="1" applyFill="1" applyBorder="1" applyAlignment="1">
      <alignment horizontal="left" vertical="center"/>
      <protection/>
    </xf>
    <xf numFmtId="199" fontId="49" fillId="25" borderId="0" xfId="151" applyNumberFormat="1" applyFont="1" applyFill="1" applyBorder="1" applyAlignment="1">
      <alignment horizontal="right" vertical="center"/>
      <protection/>
    </xf>
    <xf numFmtId="199" fontId="49" fillId="0" borderId="0" xfId="151" applyNumberFormat="1" applyFont="1" applyBorder="1" applyAlignment="1">
      <alignment horizontal="right" vertical="center"/>
      <protection/>
    </xf>
    <xf numFmtId="0" fontId="24" fillId="0" borderId="0" xfId="0" applyFont="1" applyFill="1" applyBorder="1" applyAlignment="1">
      <alignment vertical="center"/>
    </xf>
    <xf numFmtId="0" fontId="24" fillId="25" borderId="0" xfId="0" applyFont="1" applyFill="1" applyAlignment="1">
      <alignment vertical="center"/>
    </xf>
    <xf numFmtId="0" fontId="24" fillId="25" borderId="11" xfId="0" applyFont="1" applyFill="1" applyBorder="1" applyAlignment="1">
      <alignment vertical="center"/>
    </xf>
    <xf numFmtId="0" fontId="24" fillId="25" borderId="11" xfId="0" applyFont="1" applyFill="1" applyBorder="1" applyAlignment="1">
      <alignment vertical="center"/>
    </xf>
    <xf numFmtId="0" fontId="4" fillId="25" borderId="12" xfId="0" applyFont="1" applyFill="1" applyBorder="1" applyAlignment="1" applyProtection="1">
      <alignment horizontal="left" vertical="center"/>
      <protection locked="0"/>
    </xf>
    <xf numFmtId="0" fontId="39" fillId="0" borderId="20" xfId="152" applyFont="1" applyBorder="1" applyAlignment="1">
      <alignment horizontal="left" vertical="center"/>
      <protection/>
    </xf>
    <xf numFmtId="4" fontId="39" fillId="0" borderId="20" xfId="152" applyNumberFormat="1" applyFont="1" applyBorder="1" applyAlignment="1">
      <alignment horizontal="right" vertical="center"/>
      <protection/>
    </xf>
    <xf numFmtId="0" fontId="27" fillId="0" borderId="20" xfId="159" applyBorder="1" applyAlignment="1">
      <alignment horizontal="center" vertical="center"/>
      <protection/>
    </xf>
    <xf numFmtId="199" fontId="49" fillId="0" borderId="20" xfId="152" applyNumberFormat="1" applyFont="1" applyBorder="1" applyAlignment="1">
      <alignment horizontal="right" vertical="center"/>
      <protection/>
    </xf>
    <xf numFmtId="0" fontId="27" fillId="0" borderId="20" xfId="159" applyFont="1" applyBorder="1" applyAlignment="1">
      <alignment vertical="center"/>
      <protection/>
    </xf>
    <xf numFmtId="0" fontId="27" fillId="0" borderId="17" xfId="159" applyFont="1" applyBorder="1" applyAlignment="1">
      <alignment vertical="center"/>
      <protection/>
    </xf>
    <xf numFmtId="194" fontId="7" fillId="0" borderId="0" xfId="0" applyNumberFormat="1" applyFont="1" applyFill="1" applyAlignment="1">
      <alignment horizontal="right" vertical="center"/>
    </xf>
    <xf numFmtId="194" fontId="44" fillId="0" borderId="15" xfId="0" applyNumberFormat="1" applyFont="1" applyFill="1" applyBorder="1" applyAlignment="1">
      <alignment horizontal="right" vertical="center"/>
    </xf>
    <xf numFmtId="194" fontId="24" fillId="0" borderId="13" xfId="0" applyNumberFormat="1" applyFont="1" applyFill="1" applyBorder="1" applyAlignment="1">
      <alignment horizontal="right" vertical="center"/>
    </xf>
    <xf numFmtId="194" fontId="7" fillId="0" borderId="13" xfId="0" applyNumberFormat="1" applyFont="1" applyFill="1" applyBorder="1" applyAlignment="1">
      <alignment horizontal="right" vertical="center"/>
    </xf>
    <xf numFmtId="194" fontId="42" fillId="0" borderId="13" xfId="0" applyNumberFormat="1" applyFont="1" applyFill="1" applyBorder="1" applyAlignment="1">
      <alignment horizontal="right" vertical="center"/>
    </xf>
    <xf numFmtId="194" fontId="4" fillId="0" borderId="13" xfId="0" applyNumberFormat="1" applyFont="1" applyFill="1" applyBorder="1" applyAlignment="1">
      <alignment horizontal="right" vertical="center"/>
    </xf>
    <xf numFmtId="194" fontId="4" fillId="0" borderId="13" xfId="0" applyNumberFormat="1" applyFont="1" applyFill="1" applyBorder="1" applyAlignment="1" applyProtection="1">
      <alignment horizontal="right" vertical="center"/>
      <protection locked="0"/>
    </xf>
    <xf numFmtId="194" fontId="7" fillId="0" borderId="13" xfId="0" applyNumberFormat="1" applyFont="1" applyFill="1" applyBorder="1" applyAlignment="1" applyProtection="1">
      <alignment horizontal="right" vertical="center"/>
      <protection locked="0"/>
    </xf>
    <xf numFmtId="194" fontId="42" fillId="0" borderId="13" xfId="0" applyNumberFormat="1" applyFont="1" applyFill="1" applyBorder="1" applyAlignment="1" applyProtection="1">
      <alignment horizontal="right" vertical="center"/>
      <protection locked="0"/>
    </xf>
    <xf numFmtId="194" fontId="15" fillId="0" borderId="14" xfId="0" applyNumberFormat="1" applyFont="1" applyFill="1" applyBorder="1" applyAlignment="1" applyProtection="1">
      <alignment horizontal="right" vertical="center"/>
      <protection locked="0"/>
    </xf>
    <xf numFmtId="194" fontId="42" fillId="0" borderId="0" xfId="0" applyNumberFormat="1" applyFont="1" applyFill="1" applyAlignment="1">
      <alignment horizontal="right" vertical="center"/>
    </xf>
    <xf numFmtId="0" fontId="24" fillId="25" borderId="11" xfId="0" applyFont="1" applyFill="1" applyBorder="1" applyAlignment="1">
      <alignment vertical="center"/>
    </xf>
    <xf numFmtId="194" fontId="0" fillId="0" borderId="0" xfId="0" applyNumberFormat="1" applyFont="1" applyFill="1" applyAlignment="1">
      <alignment vertical="center"/>
    </xf>
    <xf numFmtId="194" fontId="0" fillId="25" borderId="0" xfId="0" applyNumberFormat="1" applyFont="1" applyFill="1" applyAlignment="1">
      <alignment vertical="center"/>
    </xf>
    <xf numFmtId="0" fontId="24" fillId="25" borderId="11" xfId="0" applyFont="1" applyFill="1" applyBorder="1" applyAlignment="1">
      <alignment vertical="center"/>
    </xf>
    <xf numFmtId="199" fontId="27" fillId="26" borderId="20" xfId="142" applyNumberFormat="1" applyFont="1" applyFill="1" applyBorder="1" applyAlignment="1">
      <alignment horizontal="right" vertical="center"/>
      <protection/>
    </xf>
    <xf numFmtId="200" fontId="7" fillId="0" borderId="13" xfId="0" applyNumberFormat="1" applyFont="1" applyFill="1" applyBorder="1" applyAlignment="1">
      <alignment vertical="center"/>
    </xf>
    <xf numFmtId="199" fontId="24" fillId="0" borderId="13" xfId="0" applyNumberFormat="1" applyFont="1" applyFill="1" applyBorder="1" applyAlignment="1">
      <alignment vertical="center"/>
    </xf>
    <xf numFmtId="0" fontId="27" fillId="0" borderId="20" xfId="159" applyFont="1" applyBorder="1" applyAlignment="1">
      <alignment vertical="center"/>
      <protection/>
    </xf>
    <xf numFmtId="0" fontId="27" fillId="0" borderId="17" xfId="159" applyFont="1" applyBorder="1" applyAlignment="1">
      <alignment vertical="center"/>
      <protection/>
    </xf>
    <xf numFmtId="0" fontId="24" fillId="0" borderId="13" xfId="151" applyFont="1" applyBorder="1" applyAlignment="1">
      <alignment horizontal="center" vertical="center" wrapText="1"/>
      <protection/>
    </xf>
    <xf numFmtId="0" fontId="2" fillId="25" borderId="10" xfId="0" applyFont="1" applyFill="1" applyBorder="1" applyAlignment="1">
      <alignment horizontal="distributed" vertical="center"/>
    </xf>
    <xf numFmtId="0" fontId="4" fillId="25" borderId="11" xfId="0" applyFont="1" applyFill="1" applyBorder="1" applyAlignment="1" applyProtection="1">
      <alignment horizontal="left" vertical="center"/>
      <protection locked="0"/>
    </xf>
    <xf numFmtId="1" fontId="4" fillId="25" borderId="11" xfId="0" applyNumberFormat="1" applyFont="1" applyFill="1" applyBorder="1" applyAlignment="1" applyProtection="1">
      <alignment vertical="center"/>
      <protection locked="0"/>
    </xf>
    <xf numFmtId="1" fontId="24" fillId="25" borderId="11" xfId="0" applyNumberFormat="1" applyFont="1" applyFill="1" applyBorder="1" applyAlignment="1" applyProtection="1">
      <alignment horizontal="left" vertical="center"/>
      <protection locked="0"/>
    </xf>
    <xf numFmtId="0" fontId="4" fillId="25" borderId="11" xfId="0" applyFont="1" applyFill="1" applyBorder="1" applyAlignment="1">
      <alignment horizontal="left" vertical="center"/>
    </xf>
    <xf numFmtId="1" fontId="4" fillId="25" borderId="11" xfId="0" applyNumberFormat="1" applyFont="1" applyFill="1" applyBorder="1" applyAlignment="1" applyProtection="1">
      <alignment vertical="center"/>
      <protection locked="0"/>
    </xf>
    <xf numFmtId="1" fontId="24" fillId="25" borderId="11" xfId="0" applyNumberFormat="1" applyFont="1" applyFill="1" applyBorder="1" applyAlignment="1" applyProtection="1">
      <alignment horizontal="left" vertical="center"/>
      <protection locked="0"/>
    </xf>
    <xf numFmtId="1" fontId="24" fillId="25" borderId="11" xfId="0" applyNumberFormat="1" applyFont="1" applyFill="1" applyBorder="1" applyAlignment="1" applyProtection="1">
      <alignment horizontal="left" vertical="center"/>
      <protection locked="0"/>
    </xf>
    <xf numFmtId="0" fontId="4" fillId="25" borderId="12" xfId="0" applyFont="1" applyFill="1" applyBorder="1" applyAlignment="1">
      <alignment horizontal="center" vertical="center"/>
    </xf>
    <xf numFmtId="0" fontId="24" fillId="0" borderId="24" xfId="155" applyFont="1" applyBorder="1" applyAlignment="1">
      <alignment horizontal="center" vertical="center"/>
      <protection/>
    </xf>
    <xf numFmtId="0" fontId="24" fillId="0" borderId="15" xfId="155" applyFont="1" applyBorder="1" applyAlignment="1">
      <alignment horizontal="center" vertical="center"/>
      <protection/>
    </xf>
    <xf numFmtId="0" fontId="27" fillId="0" borderId="20" xfId="159" applyFont="1" applyBorder="1" applyAlignment="1">
      <alignment horizontal="center" vertical="center"/>
      <protection/>
    </xf>
    <xf numFmtId="199" fontId="27" fillId="26" borderId="20" xfId="143" applyNumberFormat="1" applyFont="1" applyFill="1" applyBorder="1" applyAlignment="1">
      <alignment horizontal="right" vertical="center"/>
      <protection/>
    </xf>
    <xf numFmtId="0" fontId="5" fillId="0" borderId="0" xfId="165" applyFont="1" applyAlignment="1" applyProtection="1">
      <alignment/>
      <protection/>
    </xf>
    <xf numFmtId="200" fontId="52" fillId="25" borderId="25" xfId="0" applyNumberFormat="1" applyFont="1" applyFill="1" applyBorder="1" applyAlignment="1">
      <alignment horizontal="right" vertical="center"/>
    </xf>
    <xf numFmtId="200" fontId="52" fillId="25" borderId="20" xfId="0" applyNumberFormat="1" applyFont="1" applyFill="1" applyBorder="1" applyAlignment="1">
      <alignment vertical="center"/>
    </xf>
    <xf numFmtId="200" fontId="53" fillId="25" borderId="20" xfId="0" applyNumberFormat="1" applyFont="1" applyFill="1" applyBorder="1" applyAlignment="1" applyProtection="1">
      <alignment vertical="center"/>
      <protection locked="0"/>
    </xf>
    <xf numFmtId="200" fontId="52" fillId="25" borderId="20" xfId="0" applyNumberFormat="1" applyFont="1" applyFill="1" applyBorder="1" applyAlignment="1" applyProtection="1">
      <alignment horizontal="right" vertical="center"/>
      <protection locked="0"/>
    </xf>
    <xf numFmtId="200" fontId="52" fillId="25" borderId="20" xfId="0" applyNumberFormat="1" applyFont="1" applyFill="1" applyBorder="1" applyAlignment="1" applyProtection="1">
      <alignment vertical="center"/>
      <protection locked="0"/>
    </xf>
    <xf numFmtId="200" fontId="53" fillId="25" borderId="20" xfId="0" applyNumberFormat="1" applyFont="1" applyFill="1" applyBorder="1" applyAlignment="1" applyProtection="1">
      <alignment horizontal="right" vertical="center"/>
      <protection locked="0"/>
    </xf>
    <xf numFmtId="200" fontId="53" fillId="25" borderId="19" xfId="0" applyNumberFormat="1" applyFont="1" applyFill="1" applyBorder="1" applyAlignment="1">
      <alignment vertical="center"/>
    </xf>
    <xf numFmtId="200" fontId="53" fillId="25" borderId="24" xfId="0" applyNumberFormat="1" applyFont="1" applyFill="1" applyBorder="1" applyAlignment="1">
      <alignment horizontal="center" vertical="center"/>
    </xf>
    <xf numFmtId="200" fontId="54" fillId="25" borderId="20" xfId="151" applyNumberFormat="1" applyFont="1" applyFill="1" applyBorder="1" applyAlignment="1">
      <alignment horizontal="right" vertical="center"/>
      <protection/>
    </xf>
    <xf numFmtId="199" fontId="55" fillId="27" borderId="20" xfId="147" applyNumberFormat="1" applyFont="1" applyFill="1" applyBorder="1" applyAlignment="1">
      <alignment horizontal="right" vertical="center"/>
      <protection/>
    </xf>
    <xf numFmtId="200" fontId="4" fillId="25" borderId="20" xfId="0" applyNumberFormat="1" applyFont="1" applyFill="1" applyBorder="1" applyAlignment="1">
      <alignment horizontal="center" vertical="center"/>
    </xf>
    <xf numFmtId="200" fontId="4" fillId="25" borderId="13" xfId="0" applyNumberFormat="1" applyFont="1" applyFill="1" applyBorder="1" applyAlignment="1">
      <alignment horizontal="center" vertical="center"/>
    </xf>
    <xf numFmtId="200" fontId="24" fillId="25" borderId="20" xfId="0" applyNumberFormat="1" applyFont="1" applyFill="1" applyBorder="1" applyAlignment="1">
      <alignment vertical="center"/>
    </xf>
    <xf numFmtId="200" fontId="24" fillId="25" borderId="13" xfId="0" applyNumberFormat="1" applyFont="1" applyFill="1" applyBorder="1" applyAlignment="1">
      <alignment vertical="center"/>
    </xf>
    <xf numFmtId="200" fontId="24" fillId="25" borderId="19" xfId="0" applyNumberFormat="1" applyFont="1" applyFill="1" applyBorder="1" applyAlignment="1" applyProtection="1">
      <alignment vertical="center"/>
      <protection locked="0"/>
    </xf>
    <xf numFmtId="200" fontId="24" fillId="25" borderId="14" xfId="0" applyNumberFormat="1" applyFont="1" applyFill="1" applyBorder="1" applyAlignment="1" applyProtection="1">
      <alignment vertical="center"/>
      <protection locked="0"/>
    </xf>
    <xf numFmtId="200" fontId="24" fillId="25" borderId="0" xfId="0" applyNumberFormat="1" applyFont="1" applyFill="1" applyAlignment="1">
      <alignment horizontal="right" vertical="center"/>
    </xf>
    <xf numFmtId="200" fontId="24" fillId="25" borderId="0" xfId="0" applyNumberFormat="1" applyFont="1" applyFill="1" applyAlignment="1">
      <alignment vertical="center"/>
    </xf>
    <xf numFmtId="0" fontId="5" fillId="0" borderId="0" xfId="165" applyFont="1" applyAlignment="1" applyProtection="1">
      <alignment/>
      <protection/>
    </xf>
    <xf numFmtId="0" fontId="3" fillId="25" borderId="0" xfId="0" applyFont="1" applyFill="1" applyAlignment="1">
      <alignment vertical="center"/>
    </xf>
    <xf numFmtId="200" fontId="7" fillId="27" borderId="20" xfId="147" applyNumberFormat="1" applyFont="1" applyFill="1" applyBorder="1" applyAlignment="1">
      <alignment horizontal="right" vertical="center"/>
      <protection/>
    </xf>
    <xf numFmtId="0" fontId="7" fillId="25" borderId="0" xfId="144" applyFont="1" applyFill="1" applyBorder="1" applyAlignment="1">
      <alignment horizontal="right" vertical="center"/>
      <protection/>
    </xf>
    <xf numFmtId="198" fontId="24" fillId="25" borderId="10" xfId="164" applyNumberFormat="1" applyFont="1" applyFill="1" applyBorder="1" applyAlignment="1" applyProtection="1">
      <alignment horizontal="center" vertical="center" wrapText="1"/>
      <protection locked="0"/>
    </xf>
    <xf numFmtId="198" fontId="24" fillId="25" borderId="15" xfId="164" applyNumberFormat="1" applyFont="1" applyFill="1" applyBorder="1" applyAlignment="1" applyProtection="1">
      <alignment horizontal="center" vertical="center" wrapText="1"/>
      <protection locked="0"/>
    </xf>
    <xf numFmtId="0" fontId="36" fillId="25" borderId="11" xfId="0" applyFont="1" applyFill="1" applyBorder="1" applyAlignment="1">
      <alignment horizontal="left" vertical="center"/>
    </xf>
    <xf numFmtId="0" fontId="36" fillId="25" borderId="13" xfId="0" applyNumberFormat="1" applyFont="1" applyFill="1" applyBorder="1" applyAlignment="1">
      <alignment horizontal="center" vertical="center"/>
    </xf>
    <xf numFmtId="0" fontId="24" fillId="25" borderId="11" xfId="0" applyFont="1" applyFill="1" applyBorder="1" applyAlignment="1">
      <alignment horizontal="left" vertical="center"/>
    </xf>
    <xf numFmtId="0" fontId="36" fillId="25" borderId="13" xfId="0" applyNumberFormat="1" applyFont="1" applyFill="1" applyBorder="1" applyAlignment="1">
      <alignment horizontal="right" vertical="center"/>
    </xf>
    <xf numFmtId="199" fontId="27" fillId="27" borderId="20" xfId="143" applyNumberFormat="1" applyFont="1" applyFill="1" applyBorder="1" applyAlignment="1">
      <alignment horizontal="right" vertical="center"/>
      <protection/>
    </xf>
    <xf numFmtId="0" fontId="0" fillId="25" borderId="0" xfId="0" applyFont="1" applyFill="1" applyAlignment="1">
      <alignment vertical="center"/>
    </xf>
    <xf numFmtId="0" fontId="36" fillId="25" borderId="0" xfId="0" applyNumberFormat="1" applyFont="1" applyFill="1" applyBorder="1" applyAlignment="1">
      <alignment horizontal="right" vertical="center"/>
    </xf>
    <xf numFmtId="0" fontId="0" fillId="25" borderId="0" xfId="0" applyFont="1" applyFill="1" applyBorder="1" applyAlignment="1">
      <alignment vertical="center"/>
    </xf>
    <xf numFmtId="0" fontId="37" fillId="0" borderId="0" xfId="155" applyFont="1" applyAlignment="1">
      <alignment horizontal="center" vertical="center"/>
      <protection/>
    </xf>
    <xf numFmtId="0" fontId="37" fillId="0" borderId="0" xfId="155" applyFont="1" applyAlignment="1">
      <alignment horizontal="center" vertical="center"/>
      <protection/>
    </xf>
    <xf numFmtId="0" fontId="31" fillId="25" borderId="0" xfId="155" applyFont="1" applyFill="1" applyAlignment="1">
      <alignment horizontal="center" vertical="center"/>
      <protection/>
    </xf>
    <xf numFmtId="0" fontId="2" fillId="25" borderId="10" xfId="0" applyFont="1" applyFill="1" applyBorder="1" applyAlignment="1">
      <alignment horizontal="center" vertical="center"/>
    </xf>
    <xf numFmtId="0" fontId="2" fillId="25" borderId="11" xfId="0" applyFont="1" applyFill="1" applyBorder="1" applyAlignment="1">
      <alignment horizontal="center" vertical="center"/>
    </xf>
    <xf numFmtId="200" fontId="4" fillId="25" borderId="24" xfId="0" applyNumberFormat="1" applyFont="1" applyFill="1" applyBorder="1" applyAlignment="1">
      <alignment horizontal="center" vertical="center"/>
    </xf>
    <xf numFmtId="200" fontId="4" fillId="25" borderId="15" xfId="0" applyNumberFormat="1" applyFont="1" applyFill="1" applyBorder="1" applyAlignment="1">
      <alignment horizontal="center" vertical="center"/>
    </xf>
    <xf numFmtId="200" fontId="24" fillId="25" borderId="0" xfId="0" applyNumberFormat="1" applyFont="1" applyFill="1" applyBorder="1" applyAlignment="1">
      <alignment horizontal="right" vertical="center"/>
    </xf>
    <xf numFmtId="0" fontId="37" fillId="25" borderId="0" xfId="144" applyFont="1" applyFill="1" applyAlignment="1">
      <alignment horizontal="center" vertical="center"/>
      <protection/>
    </xf>
    <xf numFmtId="0" fontId="37" fillId="25" borderId="0" xfId="144" applyFont="1" applyFill="1" applyAlignment="1">
      <alignment horizontal="center" vertical="center"/>
      <protection/>
    </xf>
    <xf numFmtId="0" fontId="38" fillId="0" borderId="0" xfId="144" applyFont="1" applyFill="1" applyBorder="1" applyAlignment="1">
      <alignment horizontal="center"/>
      <protection/>
    </xf>
    <xf numFmtId="0" fontId="24" fillId="0" borderId="24" xfId="151" applyFont="1" applyBorder="1" applyAlignment="1">
      <alignment horizontal="center" vertical="center" wrapText="1"/>
      <protection/>
    </xf>
    <xf numFmtId="0" fontId="24" fillId="0" borderId="20" xfId="151" applyFont="1" applyBorder="1" applyAlignment="1">
      <alignment horizontal="center" vertical="center" wrapText="1"/>
      <protection/>
    </xf>
    <xf numFmtId="0" fontId="24" fillId="0" borderId="26" xfId="151" applyFont="1" applyBorder="1" applyAlignment="1">
      <alignment horizontal="center" vertical="center" wrapText="1"/>
      <protection/>
    </xf>
    <xf numFmtId="0" fontId="24" fillId="0" borderId="27" xfId="151" applyFont="1" applyBorder="1" applyAlignment="1">
      <alignment horizontal="center" vertical="center" wrapText="1"/>
      <protection/>
    </xf>
    <xf numFmtId="0" fontId="24" fillId="0" borderId="0" xfId="151" applyFont="1" applyBorder="1" applyAlignment="1">
      <alignment horizontal="center" vertical="center" wrapText="1"/>
      <protection/>
    </xf>
    <xf numFmtId="0" fontId="24" fillId="0" borderId="28" xfId="151" applyFont="1" applyBorder="1" applyAlignment="1">
      <alignment horizontal="center" vertical="center" wrapText="1"/>
      <protection/>
    </xf>
    <xf numFmtId="0" fontId="31" fillId="0" borderId="0" xfId="151" applyFont="1" applyAlignment="1">
      <alignment horizontal="center" vertical="center"/>
      <protection/>
    </xf>
    <xf numFmtId="0" fontId="24" fillId="0" borderId="10" xfId="151" applyFont="1" applyBorder="1" applyAlignment="1">
      <alignment horizontal="center" vertical="center"/>
      <protection/>
    </xf>
    <xf numFmtId="0" fontId="24" fillId="0" borderId="11" xfId="151" applyFont="1" applyBorder="1" applyAlignment="1">
      <alignment horizontal="center" vertical="center"/>
      <protection/>
    </xf>
    <xf numFmtId="0" fontId="31" fillId="0" borderId="0" xfId="155" applyFont="1" applyAlignment="1">
      <alignment horizontal="center" vertical="center"/>
      <protection/>
    </xf>
    <xf numFmtId="0" fontId="24" fillId="0" borderId="0" xfId="0" applyFont="1" applyAlignment="1">
      <alignment horizontal="left" vertical="center" wrapText="1"/>
    </xf>
    <xf numFmtId="0" fontId="4" fillId="0" borderId="0" xfId="0" applyFont="1" applyAlignment="1">
      <alignment horizontal="left" vertical="center" wrapText="1"/>
    </xf>
    <xf numFmtId="0" fontId="31" fillId="0" borderId="0" xfId="155" applyNumberFormat="1" applyFont="1" applyAlignment="1">
      <alignment horizontal="center" vertical="center"/>
      <protection/>
    </xf>
    <xf numFmtId="0" fontId="24" fillId="0" borderId="0" xfId="0" applyFont="1" applyFill="1" applyBorder="1" applyAlignment="1">
      <alignment horizontal="right" vertical="center"/>
    </xf>
    <xf numFmtId="0" fontId="24" fillId="0" borderId="0" xfId="0" applyNumberFormat="1" applyFont="1" applyFill="1" applyBorder="1" applyAlignment="1">
      <alignment horizontal="right" vertical="center"/>
    </xf>
    <xf numFmtId="0" fontId="37" fillId="0" borderId="0" xfId="144" applyFont="1" applyFill="1" applyBorder="1" applyAlignment="1">
      <alignment horizontal="center"/>
      <protection/>
    </xf>
    <xf numFmtId="0" fontId="47" fillId="0" borderId="0" xfId="159" applyFont="1" applyAlignment="1">
      <alignment horizontal="center" vertical="center"/>
      <protection/>
    </xf>
    <xf numFmtId="0" fontId="47" fillId="0" borderId="0" xfId="159" applyFont="1" applyAlignment="1">
      <alignment horizontal="center" vertical="center"/>
      <protection/>
    </xf>
    <xf numFmtId="0" fontId="7" fillId="0" borderId="11" xfId="0" applyFont="1" applyFill="1" applyBorder="1" applyAlignment="1">
      <alignment horizontal="left" vertical="center"/>
    </xf>
  </cellXfs>
  <cellStyles count="255">
    <cellStyle name="Normal" xfId="0"/>
    <cellStyle name="20% - 强调文字颜色 1" xfId="15"/>
    <cellStyle name="20% - 强调文字颜色 1 2" xfId="16"/>
    <cellStyle name="20% - 强调文字颜色 1 2 2" xfId="17"/>
    <cellStyle name="20% - 强调文字颜色 1 3" xfId="18"/>
    <cellStyle name="20% - 强调文字颜色 1 3 2" xfId="19"/>
    <cellStyle name="20% - 强调文字颜色 2" xfId="20"/>
    <cellStyle name="20% - 强调文字颜色 2 2" xfId="21"/>
    <cellStyle name="20% - 强调文字颜色 2 2 2" xfId="22"/>
    <cellStyle name="20% - 强调文字颜色 2 3" xfId="23"/>
    <cellStyle name="20% - 强调文字颜色 2 3 2" xfId="24"/>
    <cellStyle name="20% - 强调文字颜色 3" xfId="25"/>
    <cellStyle name="20% - 强调文字颜色 3 2" xfId="26"/>
    <cellStyle name="20% - 强调文字颜色 3 2 2" xfId="27"/>
    <cellStyle name="20% - 强调文字颜色 3 3" xfId="28"/>
    <cellStyle name="20% - 强调文字颜色 3 3 2" xfId="29"/>
    <cellStyle name="20% - 强调文字颜色 4" xfId="30"/>
    <cellStyle name="20% - 强调文字颜色 4 2" xfId="31"/>
    <cellStyle name="20% - 强调文字颜色 4 2 2" xfId="32"/>
    <cellStyle name="20% - 强调文字颜色 4 3" xfId="33"/>
    <cellStyle name="20% - 强调文字颜色 4 3 2" xfId="34"/>
    <cellStyle name="20% - 强调文字颜色 5" xfId="35"/>
    <cellStyle name="20% - 强调文字颜色 5 2" xfId="36"/>
    <cellStyle name="20% - 强调文字颜色 5 2 2" xfId="37"/>
    <cellStyle name="20% - 强调文字颜色 5 3" xfId="38"/>
    <cellStyle name="20% - 强调文字颜色 5 3 2" xfId="39"/>
    <cellStyle name="20% - 强调文字颜色 6" xfId="40"/>
    <cellStyle name="20% - 强调文字颜色 6 2" xfId="41"/>
    <cellStyle name="20% - 强调文字颜色 6 2 2" xfId="42"/>
    <cellStyle name="20% - 强调文字颜色 6 3" xfId="43"/>
    <cellStyle name="20% - 强调文字颜色 6 3 2" xfId="44"/>
    <cellStyle name="40% - 强调文字颜色 1" xfId="45"/>
    <cellStyle name="40% - 强调文字颜色 1 2" xfId="46"/>
    <cellStyle name="40% - 强调文字颜色 1 2 2" xfId="47"/>
    <cellStyle name="40% - 强调文字颜色 1 3" xfId="48"/>
    <cellStyle name="40% - 强调文字颜色 1 3 2" xfId="49"/>
    <cellStyle name="40% - 强调文字颜色 2" xfId="50"/>
    <cellStyle name="40% - 强调文字颜色 2 2" xfId="51"/>
    <cellStyle name="40% - 强调文字颜色 2 2 2" xfId="52"/>
    <cellStyle name="40% - 强调文字颜色 2 3" xfId="53"/>
    <cellStyle name="40% - 强调文字颜色 2 3 2" xfId="54"/>
    <cellStyle name="40% - 强调文字颜色 3" xfId="55"/>
    <cellStyle name="40% - 强调文字颜色 3 2" xfId="56"/>
    <cellStyle name="40% - 强调文字颜色 3 2 2" xfId="57"/>
    <cellStyle name="40% - 强调文字颜色 3 3" xfId="58"/>
    <cellStyle name="40% - 强调文字颜色 3 3 2" xfId="59"/>
    <cellStyle name="40% - 强调文字颜色 4" xfId="60"/>
    <cellStyle name="40% - 强调文字颜色 4 2" xfId="61"/>
    <cellStyle name="40% - 强调文字颜色 4 2 2" xfId="62"/>
    <cellStyle name="40% - 强调文字颜色 4 3" xfId="63"/>
    <cellStyle name="40% - 强调文字颜色 4 3 2" xfId="64"/>
    <cellStyle name="40% - 强调文字颜色 5" xfId="65"/>
    <cellStyle name="40% - 强调文字颜色 5 2" xfId="66"/>
    <cellStyle name="40% - 强调文字颜色 5 2 2" xfId="67"/>
    <cellStyle name="40% - 强调文字颜色 5 3" xfId="68"/>
    <cellStyle name="40% - 强调文字颜色 5 3 2" xfId="69"/>
    <cellStyle name="40% - 强调文字颜色 6" xfId="70"/>
    <cellStyle name="40% - 强调文字颜色 6 2" xfId="71"/>
    <cellStyle name="40% - 强调文字颜色 6 2 2" xfId="72"/>
    <cellStyle name="40% - 强调文字颜色 6 3" xfId="73"/>
    <cellStyle name="40% - 强调文字颜色 6 3 2" xfId="74"/>
    <cellStyle name="60% - 强调文字颜色 1" xfId="75"/>
    <cellStyle name="60% - 强调文字颜色 1 2" xfId="76"/>
    <cellStyle name="60% - 强调文字颜色 1 2 2" xfId="77"/>
    <cellStyle name="60% - 强调文字颜色 1 3" xfId="78"/>
    <cellStyle name="60% - 强调文字颜色 1 3 2" xfId="79"/>
    <cellStyle name="60% - 强调文字颜色 2" xfId="80"/>
    <cellStyle name="60% - 强调文字颜色 2 2" xfId="81"/>
    <cellStyle name="60% - 强调文字颜色 2 2 2" xfId="82"/>
    <cellStyle name="60% - 强调文字颜色 2 3" xfId="83"/>
    <cellStyle name="60% - 强调文字颜色 2 3 2" xfId="84"/>
    <cellStyle name="60% - 强调文字颜色 3" xfId="85"/>
    <cellStyle name="60% - 强调文字颜色 3 2" xfId="86"/>
    <cellStyle name="60% - 强调文字颜色 3 2 2" xfId="87"/>
    <cellStyle name="60% - 强调文字颜色 3 3" xfId="88"/>
    <cellStyle name="60% - 强调文字颜色 3 3 2" xfId="89"/>
    <cellStyle name="60% - 强调文字颜色 4" xfId="90"/>
    <cellStyle name="60% - 强调文字颜色 4 2" xfId="91"/>
    <cellStyle name="60% - 强调文字颜色 4 2 2" xfId="92"/>
    <cellStyle name="60% - 强调文字颜色 4 3" xfId="93"/>
    <cellStyle name="60% - 强调文字颜色 4 3 2" xfId="94"/>
    <cellStyle name="60% - 强调文字颜色 5" xfId="95"/>
    <cellStyle name="60% - 强调文字颜色 5 2" xfId="96"/>
    <cellStyle name="60% - 强调文字颜色 5 2 2" xfId="97"/>
    <cellStyle name="60% - 强调文字颜色 5 3" xfId="98"/>
    <cellStyle name="60% - 强调文字颜色 5 3 2" xfId="99"/>
    <cellStyle name="60% - 强调文字颜色 6" xfId="100"/>
    <cellStyle name="60% - 强调文字颜色 6 2" xfId="101"/>
    <cellStyle name="60% - 强调文字颜色 6 2 2" xfId="102"/>
    <cellStyle name="60% - 强调文字颜色 6 3" xfId="103"/>
    <cellStyle name="60% - 强调文字颜色 6 3 2" xfId="104"/>
    <cellStyle name="Percent" xfId="105"/>
    <cellStyle name="标题" xfId="106"/>
    <cellStyle name="标题 1" xfId="107"/>
    <cellStyle name="标题 1 2" xfId="108"/>
    <cellStyle name="标题 1 2 2" xfId="109"/>
    <cellStyle name="标题 1 3" xfId="110"/>
    <cellStyle name="标题 1 3 2" xfId="111"/>
    <cellStyle name="标题 1 4" xfId="112"/>
    <cellStyle name="标题 2" xfId="113"/>
    <cellStyle name="标题 2 2" xfId="114"/>
    <cellStyle name="标题 2 2 2" xfId="115"/>
    <cellStyle name="标题 2 3" xfId="116"/>
    <cellStyle name="标题 2 3 2" xfId="117"/>
    <cellStyle name="标题 2 4" xfId="118"/>
    <cellStyle name="标题 3" xfId="119"/>
    <cellStyle name="标题 3 2" xfId="120"/>
    <cellStyle name="标题 3 2 2" xfId="121"/>
    <cellStyle name="标题 3 3" xfId="122"/>
    <cellStyle name="标题 3 3 2" xfId="123"/>
    <cellStyle name="标题 3 4" xfId="124"/>
    <cellStyle name="标题 4" xfId="125"/>
    <cellStyle name="标题 4 2" xfId="126"/>
    <cellStyle name="标题 4 2 2" xfId="127"/>
    <cellStyle name="标题 4 3" xfId="128"/>
    <cellStyle name="标题 4 3 2" xfId="129"/>
    <cellStyle name="标题 4 4" xfId="130"/>
    <cellStyle name="标题 5" xfId="131"/>
    <cellStyle name="标题 5 2" xfId="132"/>
    <cellStyle name="标题 6" xfId="133"/>
    <cellStyle name="标题 6 2" xfId="134"/>
    <cellStyle name="标题 7" xfId="135"/>
    <cellStyle name="差" xfId="136"/>
    <cellStyle name="差 2" xfId="137"/>
    <cellStyle name="差 2 2" xfId="138"/>
    <cellStyle name="差 3" xfId="139"/>
    <cellStyle name="差 3 2" xfId="140"/>
    <cellStyle name="差 4" xfId="141"/>
    <cellStyle name="常规 10" xfId="142"/>
    <cellStyle name="常规 11" xfId="143"/>
    <cellStyle name="常规 2" xfId="144"/>
    <cellStyle name="常规 2 2" xfId="145"/>
    <cellStyle name="常规 2 2 2" xfId="146"/>
    <cellStyle name="常规 2 2 3" xfId="147"/>
    <cellStyle name="常规 2 3" xfId="148"/>
    <cellStyle name="常规 2 4" xfId="149"/>
    <cellStyle name="常规 2 5" xfId="150"/>
    <cellStyle name="常规 3" xfId="151"/>
    <cellStyle name="常规 3 2" xfId="152"/>
    <cellStyle name="常规 3 3" xfId="153"/>
    <cellStyle name="常规 3 4" xfId="154"/>
    <cellStyle name="常规 4" xfId="155"/>
    <cellStyle name="常规 4 2" xfId="156"/>
    <cellStyle name="常规 5" xfId="157"/>
    <cellStyle name="常规 5 2" xfId="158"/>
    <cellStyle name="常规 6" xfId="159"/>
    <cellStyle name="常规 6 2" xfId="160"/>
    <cellStyle name="常规 7" xfId="161"/>
    <cellStyle name="常规 8" xfId="162"/>
    <cellStyle name="常规 9" xfId="163"/>
    <cellStyle name="常规_2007人代会数据 2" xfId="164"/>
    <cellStyle name="Hyperlink" xfId="165"/>
    <cellStyle name="好" xfId="166"/>
    <cellStyle name="好 2" xfId="167"/>
    <cellStyle name="好 2 2" xfId="168"/>
    <cellStyle name="好 3" xfId="169"/>
    <cellStyle name="好 3 2" xfId="170"/>
    <cellStyle name="好 4" xfId="171"/>
    <cellStyle name="汇总" xfId="172"/>
    <cellStyle name="汇总 2" xfId="173"/>
    <cellStyle name="汇总 2 2" xfId="174"/>
    <cellStyle name="汇总 3" xfId="175"/>
    <cellStyle name="汇总 3 2" xfId="176"/>
    <cellStyle name="汇总 4" xfId="177"/>
    <cellStyle name="Currency" xfId="178"/>
    <cellStyle name="Currency [0]" xfId="179"/>
    <cellStyle name="计算" xfId="180"/>
    <cellStyle name="计算 2" xfId="181"/>
    <cellStyle name="计算 2 2" xfId="182"/>
    <cellStyle name="计算 3" xfId="183"/>
    <cellStyle name="计算 3 2" xfId="184"/>
    <cellStyle name="计算 4" xfId="185"/>
    <cellStyle name="检查单元格" xfId="186"/>
    <cellStyle name="检查单元格 2" xfId="187"/>
    <cellStyle name="检查单元格 2 2" xfId="188"/>
    <cellStyle name="检查单元格 3" xfId="189"/>
    <cellStyle name="检查单元格 3 2" xfId="190"/>
    <cellStyle name="检查单元格 4" xfId="191"/>
    <cellStyle name="解释性文本" xfId="192"/>
    <cellStyle name="解释性文本 2" xfId="193"/>
    <cellStyle name="解释性文本 2 2" xfId="194"/>
    <cellStyle name="解释性文本 3" xfId="195"/>
    <cellStyle name="解释性文本 3 2" xfId="196"/>
    <cellStyle name="解释性文本 4" xfId="197"/>
    <cellStyle name="警告文本" xfId="198"/>
    <cellStyle name="警告文本 2" xfId="199"/>
    <cellStyle name="警告文本 2 2" xfId="200"/>
    <cellStyle name="警告文本 3" xfId="201"/>
    <cellStyle name="警告文本 3 2" xfId="202"/>
    <cellStyle name="警告文本 4" xfId="203"/>
    <cellStyle name="链接单元格" xfId="204"/>
    <cellStyle name="链接单元格 2" xfId="205"/>
    <cellStyle name="链接单元格 2 2" xfId="206"/>
    <cellStyle name="链接单元格 3" xfId="207"/>
    <cellStyle name="链接单元格 3 2" xfId="208"/>
    <cellStyle name="链接单元格 4" xfId="209"/>
    <cellStyle name="Comma" xfId="210"/>
    <cellStyle name="千位分隔 2" xfId="211"/>
    <cellStyle name="千位分隔 3" xfId="212"/>
    <cellStyle name="Comma [0]" xfId="213"/>
    <cellStyle name="强调文字颜色 1" xfId="214"/>
    <cellStyle name="强调文字颜色 1 2" xfId="215"/>
    <cellStyle name="强调文字颜色 1 2 2" xfId="216"/>
    <cellStyle name="强调文字颜色 1 3" xfId="217"/>
    <cellStyle name="强调文字颜色 1 3 2" xfId="218"/>
    <cellStyle name="强调文字颜色 2" xfId="219"/>
    <cellStyle name="强调文字颜色 2 2" xfId="220"/>
    <cellStyle name="强调文字颜色 2 2 2" xfId="221"/>
    <cellStyle name="强调文字颜色 2 3" xfId="222"/>
    <cellStyle name="强调文字颜色 2 3 2" xfId="223"/>
    <cellStyle name="强调文字颜色 3" xfId="224"/>
    <cellStyle name="强调文字颜色 3 2" xfId="225"/>
    <cellStyle name="强调文字颜色 3 2 2" xfId="226"/>
    <cellStyle name="强调文字颜色 3 3" xfId="227"/>
    <cellStyle name="强调文字颜色 3 3 2" xfId="228"/>
    <cellStyle name="强调文字颜色 4" xfId="229"/>
    <cellStyle name="强调文字颜色 4 2" xfId="230"/>
    <cellStyle name="强调文字颜色 4 2 2" xfId="231"/>
    <cellStyle name="强调文字颜色 4 3" xfId="232"/>
    <cellStyle name="强调文字颜色 4 3 2" xfId="233"/>
    <cellStyle name="强调文字颜色 5" xfId="234"/>
    <cellStyle name="强调文字颜色 5 2" xfId="235"/>
    <cellStyle name="强调文字颜色 5 2 2" xfId="236"/>
    <cellStyle name="强调文字颜色 5 3" xfId="237"/>
    <cellStyle name="强调文字颜色 5 3 2" xfId="238"/>
    <cellStyle name="强调文字颜色 6" xfId="239"/>
    <cellStyle name="强调文字颜色 6 2" xfId="240"/>
    <cellStyle name="强调文字颜色 6 2 2" xfId="241"/>
    <cellStyle name="强调文字颜色 6 3" xfId="242"/>
    <cellStyle name="强调文字颜色 6 3 2" xfId="243"/>
    <cellStyle name="适中" xfId="244"/>
    <cellStyle name="适中 2" xfId="245"/>
    <cellStyle name="适中 2 2" xfId="246"/>
    <cellStyle name="适中 3" xfId="247"/>
    <cellStyle name="适中 3 2" xfId="248"/>
    <cellStyle name="适中 4" xfId="249"/>
    <cellStyle name="输出" xfId="250"/>
    <cellStyle name="输出 2" xfId="251"/>
    <cellStyle name="输出 2 2" xfId="252"/>
    <cellStyle name="输出 3" xfId="253"/>
    <cellStyle name="输出 3 2" xfId="254"/>
    <cellStyle name="输出 4" xfId="255"/>
    <cellStyle name="输入" xfId="256"/>
    <cellStyle name="输入 2" xfId="257"/>
    <cellStyle name="输入 2 2" xfId="258"/>
    <cellStyle name="输入 3" xfId="259"/>
    <cellStyle name="输入 3 2" xfId="260"/>
    <cellStyle name="输入 4" xfId="261"/>
    <cellStyle name="Followed Hyperlink" xfId="262"/>
    <cellStyle name="注释" xfId="263"/>
    <cellStyle name="注释 2" xfId="264"/>
    <cellStyle name="注释 2 2" xfId="265"/>
    <cellStyle name="注释 3" xfId="266"/>
    <cellStyle name="注释 3 2" xfId="267"/>
    <cellStyle name="注释 4" xfId="2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9579;&#26041;&#33459;2012\&#25253;&#36130;&#25919;&#37096;\2013&#39044;&#31639;&#25253;&#36130;&#25919;&#37096;\3&#26376;\3&#26376;\2013&#21306;&#21439;&#39044;&#31639;3.31\901%20&#28189;&#20013;&#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36130;&#25919;&#39044;&#20915;&#31639;&#20844;&#24320;\&#25919;&#24220;&#39044;&#31639;&#20844;&#24320;\&#36130;&#39044;&#12304;2013&#12305;309&#21495;&#38468;&#202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封面"/>
      <sheetName val="目录"/>
      <sheetName val="表一"/>
      <sheetName val="表二"/>
      <sheetName val="表三"/>
      <sheetName val="表四"/>
      <sheetName val="表五"/>
      <sheetName val="表六"/>
      <sheetName val="表七"/>
      <sheetName val="表间审核公式"/>
    </sheetNames>
    <sheetDataSet>
      <sheetData sheetId="2">
        <row r="6">
          <cell r="H6" t="str">
            <v>201 一般公共服务</v>
          </cell>
          <cell r="I6">
            <v>61204</v>
          </cell>
        </row>
        <row r="7">
          <cell r="H7" t="str">
            <v>20101 人大事务</v>
          </cell>
          <cell r="I7">
            <v>952</v>
          </cell>
        </row>
        <row r="8">
          <cell r="H8" t="str">
            <v>2010101 行政运行</v>
          </cell>
          <cell r="I8">
            <v>372</v>
          </cell>
        </row>
        <row r="9">
          <cell r="H9" t="str">
            <v>2010102 一般行政管理事务</v>
          </cell>
          <cell r="I9">
            <v>218</v>
          </cell>
        </row>
        <row r="10">
          <cell r="H10" t="str">
            <v>2010103 机关服务</v>
          </cell>
        </row>
        <row r="11">
          <cell r="H11" t="str">
            <v>2010104 人大会议</v>
          </cell>
          <cell r="I11">
            <v>130</v>
          </cell>
        </row>
        <row r="12">
          <cell r="H12" t="str">
            <v>2010105 人大立法</v>
          </cell>
        </row>
        <row r="13">
          <cell r="H13" t="str">
            <v>2010106 人大监督</v>
          </cell>
        </row>
        <row r="14">
          <cell r="H14" t="str">
            <v>2010107 代表培训</v>
          </cell>
          <cell r="I14">
            <v>75</v>
          </cell>
        </row>
        <row r="15">
          <cell r="H15" t="str">
            <v>2010108 代表工作</v>
          </cell>
          <cell r="I15">
            <v>157</v>
          </cell>
        </row>
        <row r="16">
          <cell r="H16" t="str">
            <v>2010109 人大信访工作</v>
          </cell>
        </row>
        <row r="17">
          <cell r="H17" t="str">
            <v>2010150 事业运行</v>
          </cell>
        </row>
        <row r="18">
          <cell r="H18" t="str">
            <v>2010199 其他人大事务支出</v>
          </cell>
        </row>
        <row r="19">
          <cell r="H19" t="str">
            <v>20102 政协事务</v>
          </cell>
          <cell r="I19">
            <v>693</v>
          </cell>
        </row>
        <row r="20">
          <cell r="H20" t="str">
            <v>2010201 行政运行</v>
          </cell>
          <cell r="I20">
            <v>284</v>
          </cell>
        </row>
        <row r="21">
          <cell r="H21" t="str">
            <v>2010202 一般行政管理事务</v>
          </cell>
          <cell r="I21">
            <v>189</v>
          </cell>
        </row>
        <row r="22">
          <cell r="H22" t="str">
            <v>2010203 机关服务</v>
          </cell>
        </row>
        <row r="23">
          <cell r="H23" t="str">
            <v>2010204 政协会议</v>
          </cell>
          <cell r="I23">
            <v>98</v>
          </cell>
        </row>
        <row r="24">
          <cell r="H24" t="str">
            <v>2010205 委员视察</v>
          </cell>
          <cell r="I24">
            <v>107</v>
          </cell>
        </row>
        <row r="25">
          <cell r="H25" t="str">
            <v>2010206 参政议政</v>
          </cell>
          <cell r="I25">
            <v>15</v>
          </cell>
        </row>
        <row r="26">
          <cell r="H26" t="str">
            <v>2010250 事业运行</v>
          </cell>
        </row>
        <row r="27">
          <cell r="H27" t="str">
            <v>2010299 其他政协事务支出</v>
          </cell>
        </row>
        <row r="28">
          <cell r="H28" t="str">
            <v>20103 政府办公厅（室）及相关机构事务</v>
          </cell>
          <cell r="I28">
            <v>19627</v>
          </cell>
        </row>
        <row r="29">
          <cell r="H29" t="str">
            <v>2010301 行政运行</v>
          </cell>
          <cell r="I29">
            <v>7213</v>
          </cell>
        </row>
        <row r="30">
          <cell r="H30" t="str">
            <v>2010302 一般行政管理事务</v>
          </cell>
          <cell r="I30">
            <v>6200</v>
          </cell>
        </row>
        <row r="31">
          <cell r="H31" t="str">
            <v>2010303 机关服务</v>
          </cell>
        </row>
        <row r="32">
          <cell r="H32" t="str">
            <v>2010304 专项服务</v>
          </cell>
        </row>
        <row r="33">
          <cell r="H33" t="str">
            <v>2010305 专项业务活动</v>
          </cell>
        </row>
        <row r="34">
          <cell r="H34" t="str">
            <v>2010306 政务公开审批</v>
          </cell>
        </row>
        <row r="35">
          <cell r="H35" t="str">
            <v>2010307 法制建设</v>
          </cell>
        </row>
        <row r="36">
          <cell r="H36" t="str">
            <v>2010308 信访事务</v>
          </cell>
          <cell r="I36">
            <v>1200</v>
          </cell>
        </row>
        <row r="37">
          <cell r="H37" t="str">
            <v>2010309 参事事务</v>
          </cell>
        </row>
        <row r="38">
          <cell r="H38" t="str">
            <v>2010350 事业运行</v>
          </cell>
        </row>
        <row r="39">
          <cell r="H39" t="str">
            <v>2010399 其他政府办公厅（室）及相关机构事务支出</v>
          </cell>
          <cell r="I39">
            <v>5014</v>
          </cell>
        </row>
        <row r="40">
          <cell r="H40" t="str">
            <v>20104 发展与改革事务</v>
          </cell>
          <cell r="I40">
            <v>799</v>
          </cell>
        </row>
        <row r="41">
          <cell r="H41" t="str">
            <v>2010401 行政运行</v>
          </cell>
          <cell r="I41">
            <v>456</v>
          </cell>
        </row>
        <row r="42">
          <cell r="H42" t="str">
            <v>2010402 一般行政管理事务</v>
          </cell>
          <cell r="I42">
            <v>93</v>
          </cell>
        </row>
        <row r="43">
          <cell r="H43" t="str">
            <v>2010403 机关服务</v>
          </cell>
        </row>
        <row r="44">
          <cell r="H44" t="str">
            <v>2010404 战略规划与实施</v>
          </cell>
        </row>
        <row r="45">
          <cell r="H45" t="str">
            <v>2010405 日常经济运行调节</v>
          </cell>
        </row>
        <row r="46">
          <cell r="H46" t="str">
            <v>2010406 社会事业发展规划</v>
          </cell>
          <cell r="I46">
            <v>250</v>
          </cell>
        </row>
        <row r="47">
          <cell r="H47" t="str">
            <v>2010407 经济体制改革研究</v>
          </cell>
        </row>
        <row r="48">
          <cell r="H48" t="str">
            <v>2010408 物价管理</v>
          </cell>
        </row>
        <row r="49">
          <cell r="H49" t="str">
            <v>2010450 事业运行</v>
          </cell>
        </row>
        <row r="50">
          <cell r="H50" t="str">
            <v>2010499 其他发展与改革事务支出</v>
          </cell>
        </row>
        <row r="51">
          <cell r="H51" t="str">
            <v>20105 统计信息事务</v>
          </cell>
          <cell r="I51">
            <v>770</v>
          </cell>
        </row>
        <row r="52">
          <cell r="H52" t="str">
            <v>2010501 行政运行</v>
          </cell>
          <cell r="I52">
            <v>155</v>
          </cell>
        </row>
        <row r="53">
          <cell r="H53" t="str">
            <v>2010502 一般行政管理事务</v>
          </cell>
        </row>
        <row r="54">
          <cell r="H54" t="str">
            <v>2010503 机关服务</v>
          </cell>
        </row>
        <row r="55">
          <cell r="H55" t="str">
            <v>2010504 信息事务</v>
          </cell>
        </row>
        <row r="56">
          <cell r="H56" t="str">
            <v>2010505 专项统计业务</v>
          </cell>
          <cell r="I56">
            <v>60</v>
          </cell>
        </row>
        <row r="57">
          <cell r="H57" t="str">
            <v>2010506 统计管理</v>
          </cell>
        </row>
        <row r="58">
          <cell r="H58" t="str">
            <v>2010507 专项普查活动</v>
          </cell>
          <cell r="I58">
            <v>500</v>
          </cell>
        </row>
        <row r="59">
          <cell r="H59" t="str">
            <v>2010508 统计抽样调查</v>
          </cell>
          <cell r="I59">
            <v>55</v>
          </cell>
        </row>
        <row r="60">
          <cell r="H60" t="str">
            <v>2010550 事业运行</v>
          </cell>
        </row>
        <row r="61">
          <cell r="H61" t="str">
            <v>2010599 其他统计信息事务支出</v>
          </cell>
        </row>
        <row r="62">
          <cell r="H62" t="str">
            <v>20106 财政事务</v>
          </cell>
          <cell r="I62">
            <v>444</v>
          </cell>
        </row>
        <row r="63">
          <cell r="H63" t="str">
            <v>2010601 行政运行</v>
          </cell>
          <cell r="I63">
            <v>282</v>
          </cell>
        </row>
        <row r="64">
          <cell r="H64" t="str">
            <v>2010602 一般行政管理事务</v>
          </cell>
          <cell r="I64">
            <v>67</v>
          </cell>
        </row>
        <row r="65">
          <cell r="H65" t="str">
            <v>2010603 机关服务</v>
          </cell>
        </row>
        <row r="66">
          <cell r="H66" t="str">
            <v>2010604 预算改革业务★</v>
          </cell>
        </row>
        <row r="67">
          <cell r="H67" t="str">
            <v>2010605 财政国库业务</v>
          </cell>
          <cell r="I67">
            <v>95</v>
          </cell>
        </row>
        <row r="68">
          <cell r="H68" t="str">
            <v>2010606 财政监察</v>
          </cell>
        </row>
        <row r="69">
          <cell r="H69" t="str">
            <v>2010607 信息化建设</v>
          </cell>
        </row>
        <row r="70">
          <cell r="H70" t="str">
            <v>2010608 财政委托业务支出</v>
          </cell>
        </row>
        <row r="71">
          <cell r="H71" t="str">
            <v>2010650 事业运行</v>
          </cell>
        </row>
        <row r="72">
          <cell r="H72" t="str">
            <v>2010699 其他财政事务支出</v>
          </cell>
        </row>
        <row r="73">
          <cell r="H73" t="str">
            <v>20107 税收事务</v>
          </cell>
          <cell r="I73">
            <v>7000</v>
          </cell>
        </row>
        <row r="74">
          <cell r="H74" t="str">
            <v>2010701 行政运行</v>
          </cell>
        </row>
        <row r="75">
          <cell r="H75" t="str">
            <v>2010702 一般行政管理事务</v>
          </cell>
        </row>
        <row r="76">
          <cell r="H76" t="str">
            <v>2010703 机关服务</v>
          </cell>
        </row>
        <row r="77">
          <cell r="H77" t="str">
            <v>2010704 税务办案</v>
          </cell>
        </row>
        <row r="78">
          <cell r="H78" t="str">
            <v>2010705 税务登记证及发票管理</v>
          </cell>
        </row>
        <row r="79">
          <cell r="H79" t="str">
            <v>2010706 代扣代收代征税款手续费</v>
          </cell>
        </row>
        <row r="80">
          <cell r="H80" t="str">
            <v>2010707 税务宣传</v>
          </cell>
        </row>
        <row r="81">
          <cell r="H81" t="str">
            <v>2010708 协税护税</v>
          </cell>
        </row>
        <row r="82">
          <cell r="H82" t="str">
            <v>2010709 信息化建设</v>
          </cell>
        </row>
        <row r="83">
          <cell r="H83" t="str">
            <v>2010750 事业运行</v>
          </cell>
        </row>
        <row r="84">
          <cell r="H84" t="str">
            <v>2010799 其他税收事务支出</v>
          </cell>
          <cell r="I84">
            <v>7000</v>
          </cell>
        </row>
        <row r="85">
          <cell r="H85" t="str">
            <v>20108 审计事务</v>
          </cell>
          <cell r="I85">
            <v>440</v>
          </cell>
        </row>
        <row r="86">
          <cell r="H86" t="str">
            <v>2010801 行政运行</v>
          </cell>
          <cell r="I86">
            <v>192</v>
          </cell>
        </row>
        <row r="87">
          <cell r="H87" t="str">
            <v>2010802 一般行政管理事务</v>
          </cell>
        </row>
        <row r="88">
          <cell r="H88" t="str">
            <v>2010803 机关服务</v>
          </cell>
        </row>
        <row r="89">
          <cell r="H89" t="str">
            <v>2010804 审计业务</v>
          </cell>
          <cell r="I89">
            <v>248</v>
          </cell>
        </row>
        <row r="90">
          <cell r="H90" t="str">
            <v>2010805 审计管理</v>
          </cell>
        </row>
        <row r="91">
          <cell r="H91" t="str">
            <v>2010806 信息化建设</v>
          </cell>
        </row>
        <row r="92">
          <cell r="H92" t="str">
            <v>2010850 事业运行</v>
          </cell>
        </row>
        <row r="93">
          <cell r="H93" t="str">
            <v>2010899 其他审计事务支出</v>
          </cell>
        </row>
        <row r="94">
          <cell r="H94" t="str">
            <v>20109 海关事务</v>
          </cell>
          <cell r="I94">
            <v>0</v>
          </cell>
        </row>
        <row r="95">
          <cell r="H95" t="str">
            <v>2010901 行政运行</v>
          </cell>
        </row>
        <row r="96">
          <cell r="H96" t="str">
            <v>2010902 一般行政管理事务</v>
          </cell>
        </row>
        <row r="97">
          <cell r="H97" t="str">
            <v>2010903 机关服务</v>
          </cell>
        </row>
        <row r="98">
          <cell r="H98" t="str">
            <v>2010904 收费业务</v>
          </cell>
        </row>
        <row r="99">
          <cell r="H99" t="str">
            <v>2010905 缉私办案</v>
          </cell>
        </row>
        <row r="100">
          <cell r="H100" t="str">
            <v>2010907 口岸电子执法系统建设与维护</v>
          </cell>
        </row>
        <row r="101">
          <cell r="H101" t="str">
            <v>2010908 信息化建设</v>
          </cell>
        </row>
        <row r="102">
          <cell r="H102" t="str">
            <v>2010950 事业运行</v>
          </cell>
        </row>
        <row r="103">
          <cell r="H103" t="str">
            <v>2010999 其他海关事务支出</v>
          </cell>
        </row>
        <row r="104">
          <cell r="H104" t="str">
            <v>20110 人力资源事务</v>
          </cell>
          <cell r="I104">
            <v>965</v>
          </cell>
        </row>
        <row r="105">
          <cell r="H105" t="str">
            <v>2011001 行政运行</v>
          </cell>
        </row>
        <row r="106">
          <cell r="H106" t="str">
            <v>2011002 一般行政管理事务</v>
          </cell>
        </row>
        <row r="107">
          <cell r="H107" t="str">
            <v>2011003 机关服务</v>
          </cell>
        </row>
        <row r="108">
          <cell r="H108" t="str">
            <v>2011004 政府特殊津贴</v>
          </cell>
        </row>
        <row r="109">
          <cell r="H109" t="str">
            <v>2011005 资助留学回国人员</v>
          </cell>
        </row>
        <row r="110">
          <cell r="H110" t="str">
            <v>2011006 军队转业干部安置</v>
          </cell>
          <cell r="I110">
            <v>745</v>
          </cell>
        </row>
        <row r="111">
          <cell r="H111" t="str">
            <v>2011007 博士后日常经费</v>
          </cell>
        </row>
        <row r="112">
          <cell r="H112" t="str">
            <v>2011008 引进人才费用</v>
          </cell>
        </row>
        <row r="113">
          <cell r="H113" t="str">
            <v>2011009 公务员考核</v>
          </cell>
          <cell r="I113">
            <v>48</v>
          </cell>
        </row>
        <row r="114">
          <cell r="H114" t="str">
            <v>2011010 公务员培训</v>
          </cell>
          <cell r="I114">
            <v>95</v>
          </cell>
        </row>
        <row r="115">
          <cell r="H115" t="str">
            <v>2011011 公务员招考</v>
          </cell>
          <cell r="I115">
            <v>25</v>
          </cell>
        </row>
        <row r="116">
          <cell r="H116" t="str">
            <v>2011050 事业运行</v>
          </cell>
        </row>
        <row r="117">
          <cell r="H117" t="str">
            <v>2011099 其他人事事务支出</v>
          </cell>
          <cell r="I117">
            <v>52</v>
          </cell>
        </row>
        <row r="118">
          <cell r="H118" t="str">
            <v>20111 纪检监察事务</v>
          </cell>
          <cell r="I118">
            <v>576</v>
          </cell>
        </row>
        <row r="119">
          <cell r="H119" t="str">
            <v>2011101 行政运行</v>
          </cell>
          <cell r="I119">
            <v>394</v>
          </cell>
        </row>
        <row r="120">
          <cell r="H120" t="str">
            <v>2011102 一般行政管理事务</v>
          </cell>
          <cell r="I120">
            <v>182</v>
          </cell>
        </row>
        <row r="121">
          <cell r="H121" t="str">
            <v>2011103 机关服务</v>
          </cell>
        </row>
        <row r="122">
          <cell r="H122" t="str">
            <v>2011104 大案要案查处</v>
          </cell>
        </row>
        <row r="123">
          <cell r="H123" t="str">
            <v>2011105 派驻派出机构</v>
          </cell>
        </row>
        <row r="124">
          <cell r="H124" t="str">
            <v>2011106 中央巡视</v>
          </cell>
        </row>
        <row r="125">
          <cell r="H125" t="str">
            <v>2011150 事业运行</v>
          </cell>
        </row>
        <row r="126">
          <cell r="H126" t="str">
            <v>2011199 其他纪检监察事务支出</v>
          </cell>
        </row>
        <row r="127">
          <cell r="H127" t="str">
            <v>20112 人口与计划生育事务</v>
          </cell>
          <cell r="I127">
            <v>3450</v>
          </cell>
        </row>
        <row r="128">
          <cell r="H128" t="str">
            <v>2011201 行政运行</v>
          </cell>
          <cell r="I128">
            <v>196</v>
          </cell>
        </row>
        <row r="129">
          <cell r="H129" t="str">
            <v>2011202 一般行政管理事务</v>
          </cell>
          <cell r="I129">
            <v>20</v>
          </cell>
        </row>
        <row r="130">
          <cell r="H130" t="str">
            <v>2011203 机关服务</v>
          </cell>
        </row>
        <row r="131">
          <cell r="H131" t="str">
            <v>2011204 人口规划与发展战略研究</v>
          </cell>
        </row>
        <row r="132">
          <cell r="H132" t="str">
            <v>2011205 计划生育家庭奖励</v>
          </cell>
        </row>
        <row r="133">
          <cell r="H133" t="str">
            <v>2011206 人口和计划生育统计及抽样调查</v>
          </cell>
        </row>
        <row r="134">
          <cell r="H134" t="str">
            <v>2011207 人口和计划生育信息系统建设</v>
          </cell>
        </row>
        <row r="135">
          <cell r="H135" t="str">
            <v>2011208 计划生育、生殖健康促进工程</v>
          </cell>
        </row>
        <row r="136">
          <cell r="H136" t="str">
            <v>2011209 计划生育免费基本技术服务</v>
          </cell>
        </row>
        <row r="137">
          <cell r="H137" t="str">
            <v>2011210 人口出生性别比综合治理</v>
          </cell>
        </row>
        <row r="138">
          <cell r="H138" t="str">
            <v>2011211 人口和计划生育服务网络建设</v>
          </cell>
        </row>
        <row r="139">
          <cell r="H139" t="str">
            <v>2011212 计划生育避孕药具经费</v>
          </cell>
        </row>
        <row r="140">
          <cell r="H140" t="str">
            <v>2011213 人口和计划生育宣传教育经费</v>
          </cell>
          <cell r="I140">
            <v>30</v>
          </cell>
        </row>
        <row r="141">
          <cell r="H141" t="str">
            <v>2011214 流动人口计划生育管理和服务</v>
          </cell>
          <cell r="I141">
            <v>30</v>
          </cell>
        </row>
        <row r="142">
          <cell r="H142" t="str">
            <v>2011215 人口和计划生育目标责任制考核</v>
          </cell>
        </row>
        <row r="143">
          <cell r="H143" t="str">
            <v>2011299 其他人口与计划生育事务支出</v>
          </cell>
          <cell r="I143">
            <v>3174</v>
          </cell>
        </row>
        <row r="144">
          <cell r="H144" t="str">
            <v>20113 商贸事务</v>
          </cell>
          <cell r="I144">
            <v>526</v>
          </cell>
        </row>
        <row r="145">
          <cell r="H145" t="str">
            <v>2011301 行政运行</v>
          </cell>
          <cell r="I145">
            <v>248</v>
          </cell>
        </row>
        <row r="146">
          <cell r="H146" t="str">
            <v>2011302 一般行政管理事务</v>
          </cell>
          <cell r="I146">
            <v>38</v>
          </cell>
        </row>
        <row r="147">
          <cell r="H147" t="str">
            <v>2011303 机关服务</v>
          </cell>
        </row>
        <row r="148">
          <cell r="H148" t="str">
            <v>2011304 对外贸易管理</v>
          </cell>
        </row>
        <row r="149">
          <cell r="H149" t="str">
            <v>2011305 国际经济合作</v>
          </cell>
        </row>
        <row r="150">
          <cell r="H150" t="str">
            <v>2011306 外资管理</v>
          </cell>
        </row>
        <row r="151">
          <cell r="H151" t="str">
            <v>2011307 国内贸易管理</v>
          </cell>
        </row>
        <row r="152">
          <cell r="H152" t="str">
            <v>2011308 招商引资</v>
          </cell>
          <cell r="I152">
            <v>240</v>
          </cell>
        </row>
        <row r="153">
          <cell r="H153" t="str">
            <v>2011350 事业运行</v>
          </cell>
        </row>
        <row r="154">
          <cell r="H154" t="str">
            <v>2011399 其他商贸事务支出</v>
          </cell>
        </row>
        <row r="155">
          <cell r="H155" t="str">
            <v>20114 知识产权事务</v>
          </cell>
          <cell r="I155">
            <v>0</v>
          </cell>
        </row>
        <row r="156">
          <cell r="H156" t="str">
            <v>2011401 行政运行</v>
          </cell>
        </row>
        <row r="157">
          <cell r="H157" t="str">
            <v>2011402 一般行政管理事务</v>
          </cell>
        </row>
        <row r="158">
          <cell r="H158" t="str">
            <v>2011403 机关服务</v>
          </cell>
        </row>
        <row r="159">
          <cell r="H159" t="str">
            <v>2011404 专利审批</v>
          </cell>
        </row>
        <row r="160">
          <cell r="H160" t="str">
            <v>2011405 国家知识产权战略</v>
          </cell>
        </row>
        <row r="161">
          <cell r="H161" t="str">
            <v>2011406 专利试点和产业化推进</v>
          </cell>
        </row>
        <row r="162">
          <cell r="H162" t="str">
            <v>2011407 专利执法</v>
          </cell>
        </row>
        <row r="163">
          <cell r="H163" t="str">
            <v>2011408 国际组织专项活动</v>
          </cell>
        </row>
        <row r="164">
          <cell r="H164" t="str">
            <v>2011409 知识产权宏观管理</v>
          </cell>
        </row>
        <row r="165">
          <cell r="H165" t="str">
            <v>2011450 事业运行</v>
          </cell>
        </row>
        <row r="166">
          <cell r="H166" t="str">
            <v>2011499 其他知识产权事务支出</v>
          </cell>
        </row>
        <row r="167">
          <cell r="H167" t="str">
            <v>20115 工商行政管理事务</v>
          </cell>
          <cell r="I167">
            <v>125</v>
          </cell>
        </row>
        <row r="168">
          <cell r="H168" t="str">
            <v>2011501 行政运行</v>
          </cell>
        </row>
        <row r="169">
          <cell r="H169" t="str">
            <v>2011502 一般行政管理事务</v>
          </cell>
        </row>
        <row r="170">
          <cell r="H170" t="str">
            <v>2011503 机关服务</v>
          </cell>
        </row>
        <row r="171">
          <cell r="H171" t="str">
            <v>2011504 工商行政管理专项</v>
          </cell>
        </row>
        <row r="172">
          <cell r="H172" t="str">
            <v>2011505 执法办案专项</v>
          </cell>
        </row>
        <row r="173">
          <cell r="H173" t="str">
            <v>2011506 消费者权益保护</v>
          </cell>
        </row>
        <row r="174">
          <cell r="H174" t="str">
            <v>2011507 信息化建设</v>
          </cell>
        </row>
        <row r="175">
          <cell r="H175" t="str">
            <v>2011550 事业运行</v>
          </cell>
        </row>
        <row r="176">
          <cell r="H176" t="str">
            <v>2011599 其他工商行政管理事务支出</v>
          </cell>
          <cell r="I176">
            <v>125</v>
          </cell>
        </row>
        <row r="177">
          <cell r="H177" t="str">
            <v>20117 质量技术监督与检验检疫事务</v>
          </cell>
          <cell r="I177">
            <v>15</v>
          </cell>
        </row>
        <row r="178">
          <cell r="H178" t="str">
            <v>2011701 行政运行</v>
          </cell>
        </row>
        <row r="179">
          <cell r="H179" t="str">
            <v>2011702 一般行政管理事务</v>
          </cell>
        </row>
        <row r="180">
          <cell r="H180" t="str">
            <v>2011703 机关服务</v>
          </cell>
        </row>
        <row r="181">
          <cell r="H181" t="str">
            <v>2011704 出入境检验检疫行政执法和业务管理</v>
          </cell>
        </row>
        <row r="182">
          <cell r="H182" t="str">
            <v>2011705 出入境检验检疫技术支持</v>
          </cell>
        </row>
        <row r="183">
          <cell r="H183" t="str">
            <v>2011706 质量技术监督行政执法及业务管理</v>
          </cell>
        </row>
        <row r="184">
          <cell r="H184" t="str">
            <v>2011707 质量技术监督技术支持</v>
          </cell>
        </row>
        <row r="185">
          <cell r="H185" t="str">
            <v>2011708 认证认可监督管理</v>
          </cell>
        </row>
        <row r="186">
          <cell r="H186" t="str">
            <v>2011709 标准化管理</v>
          </cell>
        </row>
        <row r="187">
          <cell r="H187" t="str">
            <v>2011710 信息化建设</v>
          </cell>
        </row>
        <row r="188">
          <cell r="H188" t="str">
            <v>2011750 事业运行</v>
          </cell>
        </row>
        <row r="189">
          <cell r="H189" t="str">
            <v>2011799 其他质量技术监督与检验检疫事务支出</v>
          </cell>
          <cell r="I189">
            <v>15</v>
          </cell>
        </row>
        <row r="190">
          <cell r="H190" t="str">
            <v>20123 民族事务</v>
          </cell>
          <cell r="I190">
            <v>53</v>
          </cell>
        </row>
        <row r="191">
          <cell r="H191" t="str">
            <v>2012301 行政运行</v>
          </cell>
          <cell r="I191">
            <v>47</v>
          </cell>
        </row>
        <row r="192">
          <cell r="H192" t="str">
            <v>2012302 一般行政管理事务</v>
          </cell>
          <cell r="I192">
            <v>6</v>
          </cell>
        </row>
        <row r="193">
          <cell r="H193" t="str">
            <v>2012303 机关服务</v>
          </cell>
        </row>
        <row r="194">
          <cell r="H194" t="str">
            <v>2012304 民族工作专项</v>
          </cell>
        </row>
        <row r="195">
          <cell r="H195" t="str">
            <v>2012350 事业运行</v>
          </cell>
        </row>
        <row r="196">
          <cell r="H196" t="str">
            <v>2012399 其他民族事务支出</v>
          </cell>
        </row>
        <row r="197">
          <cell r="H197" t="str">
            <v>20124 宗教事务</v>
          </cell>
          <cell r="I197">
            <v>14</v>
          </cell>
        </row>
        <row r="198">
          <cell r="H198" t="str">
            <v>2012401 行政运行</v>
          </cell>
        </row>
        <row r="199">
          <cell r="H199" t="str">
            <v>2012402 一般行政管理事务</v>
          </cell>
          <cell r="I199">
            <v>14</v>
          </cell>
        </row>
        <row r="200">
          <cell r="H200" t="str">
            <v>2012403 机关服务</v>
          </cell>
        </row>
        <row r="201">
          <cell r="H201" t="str">
            <v>2012404 宗教工作专项</v>
          </cell>
        </row>
        <row r="202">
          <cell r="H202" t="str">
            <v>2012450 事业运行</v>
          </cell>
        </row>
        <row r="203">
          <cell r="H203" t="str">
            <v>2012499 其他宗教事务支出</v>
          </cell>
        </row>
        <row r="204">
          <cell r="H204" t="str">
            <v>20125 港澳台侨事务</v>
          </cell>
          <cell r="I204">
            <v>41</v>
          </cell>
        </row>
        <row r="205">
          <cell r="H205" t="str">
            <v>2012501 行政运行</v>
          </cell>
          <cell r="I205">
            <v>7</v>
          </cell>
        </row>
        <row r="206">
          <cell r="H206" t="str">
            <v>2012502 一般行政管理事务</v>
          </cell>
        </row>
        <row r="207">
          <cell r="H207" t="str">
            <v>2012503 机关服务</v>
          </cell>
        </row>
        <row r="208">
          <cell r="H208" t="str">
            <v>2012504 港澳事务</v>
          </cell>
        </row>
        <row r="209">
          <cell r="H209" t="str">
            <v>2012505 台湾事务</v>
          </cell>
        </row>
        <row r="210">
          <cell r="H210" t="str">
            <v>2012506 华侨事务</v>
          </cell>
        </row>
        <row r="211">
          <cell r="H211" t="str">
            <v>2012550 事业运行</v>
          </cell>
        </row>
        <row r="212">
          <cell r="H212" t="str">
            <v>2012599 其他港澳台侨事务支出</v>
          </cell>
          <cell r="I212">
            <v>34</v>
          </cell>
        </row>
        <row r="213">
          <cell r="H213" t="str">
            <v>20126 档案事务</v>
          </cell>
          <cell r="I213">
            <v>101</v>
          </cell>
        </row>
        <row r="214">
          <cell r="H214" t="str">
            <v>2012601 行政运行</v>
          </cell>
          <cell r="I214">
            <v>63</v>
          </cell>
        </row>
        <row r="215">
          <cell r="H215" t="str">
            <v>2012602 一般行政管理事务</v>
          </cell>
          <cell r="I215">
            <v>38</v>
          </cell>
        </row>
        <row r="216">
          <cell r="H216" t="str">
            <v>2012603 机关服务</v>
          </cell>
        </row>
        <row r="217">
          <cell r="H217" t="str">
            <v>2012604 档案馆</v>
          </cell>
        </row>
        <row r="218">
          <cell r="H218" t="str">
            <v>2012699 其他档案事务支出</v>
          </cell>
        </row>
        <row r="219">
          <cell r="H219" t="str">
            <v>20128 民主党派及工商联事务</v>
          </cell>
          <cell r="I219">
            <v>379</v>
          </cell>
        </row>
        <row r="220">
          <cell r="H220" t="str">
            <v>2012801 行政运行</v>
          </cell>
          <cell r="I220">
            <v>206</v>
          </cell>
        </row>
        <row r="221">
          <cell r="H221" t="str">
            <v>2012802 一般行政管理事务</v>
          </cell>
          <cell r="I221">
            <v>173</v>
          </cell>
        </row>
        <row r="222">
          <cell r="H222" t="str">
            <v>2012803 机关服务</v>
          </cell>
        </row>
        <row r="223">
          <cell r="H223" t="str">
            <v>2012804 参政议政</v>
          </cell>
        </row>
        <row r="224">
          <cell r="H224" t="str">
            <v>2012850 事业运行</v>
          </cell>
        </row>
        <row r="225">
          <cell r="H225" t="str">
            <v>2012899 其他民主党派及工商联事务支出</v>
          </cell>
        </row>
        <row r="226">
          <cell r="H226" t="str">
            <v>20129 群众团体事务</v>
          </cell>
          <cell r="I226">
            <v>441</v>
          </cell>
        </row>
        <row r="227">
          <cell r="H227" t="str">
            <v>2012901 行政运行</v>
          </cell>
          <cell r="I227">
            <v>231</v>
          </cell>
        </row>
        <row r="228">
          <cell r="H228" t="str">
            <v>2012902 一般行政管理事务</v>
          </cell>
          <cell r="I228">
            <v>210</v>
          </cell>
        </row>
        <row r="229">
          <cell r="H229" t="str">
            <v>2012903 机关服务</v>
          </cell>
        </row>
        <row r="230">
          <cell r="H230" t="str">
            <v>2012904 厂务公开</v>
          </cell>
        </row>
        <row r="231">
          <cell r="H231" t="str">
            <v>2012905 工会疗养休养</v>
          </cell>
        </row>
        <row r="232">
          <cell r="H232" t="str">
            <v>2012950 事业运行</v>
          </cell>
        </row>
        <row r="233">
          <cell r="H233" t="str">
            <v>2012999 其他群众团体事务支出</v>
          </cell>
        </row>
        <row r="234">
          <cell r="H234" t="str">
            <v>20131 党委办公厅（室）及相关机构事务</v>
          </cell>
          <cell r="I234">
            <v>1003</v>
          </cell>
        </row>
        <row r="235">
          <cell r="H235" t="str">
            <v>2013101 行政运行</v>
          </cell>
          <cell r="I235">
            <v>369</v>
          </cell>
        </row>
        <row r="236">
          <cell r="H236" t="str">
            <v>2013102 一般行政管理事务</v>
          </cell>
          <cell r="I236">
            <v>634</v>
          </cell>
        </row>
        <row r="237">
          <cell r="H237" t="str">
            <v>2013103 机关服务</v>
          </cell>
        </row>
        <row r="238">
          <cell r="H238" t="str">
            <v>2013105 专项业务</v>
          </cell>
        </row>
        <row r="239">
          <cell r="H239" t="str">
            <v>2013150 事业运行</v>
          </cell>
        </row>
        <row r="240">
          <cell r="H240" t="str">
            <v>2013199 其他党委办公厅（室）及相关机构事务支出</v>
          </cell>
        </row>
        <row r="241">
          <cell r="H241" t="str">
            <v>20132 组织事务</v>
          </cell>
          <cell r="I241">
            <v>1271</v>
          </cell>
        </row>
        <row r="242">
          <cell r="H242" t="str">
            <v>2013201 行政运行</v>
          </cell>
          <cell r="I242">
            <v>166</v>
          </cell>
        </row>
        <row r="243">
          <cell r="H243" t="str">
            <v>2013202 一般行政管理事务</v>
          </cell>
          <cell r="I243">
            <v>1105</v>
          </cell>
        </row>
        <row r="244">
          <cell r="H244" t="str">
            <v>2013203 机关服务</v>
          </cell>
        </row>
        <row r="245">
          <cell r="H245" t="str">
            <v>2013250 事业运行</v>
          </cell>
        </row>
        <row r="246">
          <cell r="H246" t="str">
            <v>2013299 其他组织事务支出</v>
          </cell>
        </row>
        <row r="247">
          <cell r="H247" t="str">
            <v>20133 宣传事务</v>
          </cell>
          <cell r="I247">
            <v>1103</v>
          </cell>
        </row>
        <row r="248">
          <cell r="H248" t="str">
            <v>2013301 行政运行</v>
          </cell>
          <cell r="I248">
            <v>141</v>
          </cell>
        </row>
        <row r="249">
          <cell r="H249" t="str">
            <v>2013302 一般行政管理事务</v>
          </cell>
          <cell r="I249">
            <v>962</v>
          </cell>
        </row>
        <row r="250">
          <cell r="H250" t="str">
            <v>2013303 机关服务</v>
          </cell>
        </row>
        <row r="251">
          <cell r="H251" t="str">
            <v>2013350 事业运行</v>
          </cell>
        </row>
        <row r="252">
          <cell r="H252" t="str">
            <v>2013399 其他宣传事务支出</v>
          </cell>
        </row>
        <row r="253">
          <cell r="H253" t="str">
            <v>20134 统战事务</v>
          </cell>
          <cell r="I253">
            <v>372</v>
          </cell>
        </row>
        <row r="254">
          <cell r="H254" t="str">
            <v>2013401 行政运行</v>
          </cell>
          <cell r="I254">
            <v>90</v>
          </cell>
        </row>
        <row r="255">
          <cell r="H255" t="str">
            <v>2013402 一般行政管理事务</v>
          </cell>
          <cell r="I255">
            <v>282</v>
          </cell>
        </row>
        <row r="256">
          <cell r="H256" t="str">
            <v>2013403 机关服务</v>
          </cell>
        </row>
        <row r="257">
          <cell r="H257" t="str">
            <v>2013450 事业运行</v>
          </cell>
        </row>
        <row r="258">
          <cell r="H258" t="str">
            <v>2013499 其他统战事务支出</v>
          </cell>
        </row>
        <row r="259">
          <cell r="H259" t="str">
            <v>20135 对外联络事务</v>
          </cell>
          <cell r="I259">
            <v>0</v>
          </cell>
        </row>
        <row r="260">
          <cell r="H260" t="str">
            <v>2013501 行政运行</v>
          </cell>
        </row>
        <row r="261">
          <cell r="H261" t="str">
            <v>2013502 一般行政管理事务</v>
          </cell>
        </row>
        <row r="262">
          <cell r="H262" t="str">
            <v>2013503 机关服务</v>
          </cell>
        </row>
        <row r="263">
          <cell r="H263" t="str">
            <v>2013550 事业运行</v>
          </cell>
        </row>
        <row r="264">
          <cell r="H264" t="str">
            <v>2013599 其他对外联络事务支出</v>
          </cell>
        </row>
        <row r="265">
          <cell r="H265" t="str">
            <v>20136 其他共产党事务支出</v>
          </cell>
          <cell r="I265">
            <v>478</v>
          </cell>
        </row>
        <row r="266">
          <cell r="H266" t="str">
            <v>2013601 行政运行</v>
          </cell>
          <cell r="I266">
            <v>276</v>
          </cell>
        </row>
        <row r="267">
          <cell r="H267" t="str">
            <v>2013602 一般行政管理事务</v>
          </cell>
          <cell r="I267">
            <v>202</v>
          </cell>
        </row>
        <row r="268">
          <cell r="H268" t="str">
            <v>2013603 机关服务</v>
          </cell>
        </row>
        <row r="269">
          <cell r="H269" t="str">
            <v>2013650 事业运行</v>
          </cell>
        </row>
        <row r="270">
          <cell r="H270" t="str">
            <v>2013699 其他共产党事务支出</v>
          </cell>
        </row>
        <row r="271">
          <cell r="H271" t="str">
            <v>20199 其他一般公共服务支出</v>
          </cell>
          <cell r="I271">
            <v>19566</v>
          </cell>
        </row>
        <row r="272">
          <cell r="H272" t="str">
            <v>2019901 国家赔偿费用支出</v>
          </cell>
        </row>
        <row r="273">
          <cell r="H273" t="str">
            <v>2019999 其他一般公共服务支出</v>
          </cell>
          <cell r="I273">
            <v>19566</v>
          </cell>
        </row>
        <row r="274">
          <cell r="H274" t="str">
            <v>202 外交</v>
          </cell>
          <cell r="I274">
            <v>0</v>
          </cell>
        </row>
        <row r="275">
          <cell r="H275" t="str">
            <v>20205 对外合作与交流</v>
          </cell>
          <cell r="I275">
            <v>0</v>
          </cell>
        </row>
        <row r="276">
          <cell r="H276" t="str">
            <v>2020501 出国活动</v>
          </cell>
        </row>
        <row r="277">
          <cell r="H277" t="str">
            <v>2020502 招待活动</v>
          </cell>
        </row>
        <row r="278">
          <cell r="H278" t="str">
            <v>2020503 在华国际会议</v>
          </cell>
        </row>
        <row r="279">
          <cell r="H279" t="str">
            <v>2020599 其他对外合作与交流支出</v>
          </cell>
        </row>
        <row r="280">
          <cell r="H280" t="str">
            <v>20299 其他外交支出</v>
          </cell>
          <cell r="I280">
            <v>0</v>
          </cell>
        </row>
        <row r="281">
          <cell r="H281" t="str">
            <v>2029901 其他外交支出</v>
          </cell>
        </row>
        <row r="282">
          <cell r="H282" t="str">
            <v>203 国防</v>
          </cell>
          <cell r="I282">
            <v>1372</v>
          </cell>
        </row>
        <row r="283">
          <cell r="H283" t="str">
            <v>20302 预备役部队</v>
          </cell>
          <cell r="I283">
            <v>90</v>
          </cell>
        </row>
        <row r="284">
          <cell r="H284" t="str">
            <v>2030201 预备役部队</v>
          </cell>
          <cell r="I284">
            <v>90</v>
          </cell>
        </row>
        <row r="285">
          <cell r="H285" t="str">
            <v>20303 民兵</v>
          </cell>
          <cell r="I285">
            <v>153</v>
          </cell>
        </row>
        <row r="286">
          <cell r="H286" t="str">
            <v>2030301 民兵</v>
          </cell>
          <cell r="I286">
            <v>153</v>
          </cell>
        </row>
        <row r="287">
          <cell r="H287" t="str">
            <v>20306 国防动员</v>
          </cell>
          <cell r="I287">
            <v>1022</v>
          </cell>
        </row>
        <row r="288">
          <cell r="H288" t="str">
            <v>2030601 兵役征集</v>
          </cell>
        </row>
        <row r="289">
          <cell r="H289" t="str">
            <v>2030602 经济动员</v>
          </cell>
        </row>
        <row r="290">
          <cell r="H290" t="str">
            <v>2030603 人民防空</v>
          </cell>
          <cell r="I290">
            <v>1022</v>
          </cell>
        </row>
        <row r="291">
          <cell r="H291" t="str">
            <v>2030604 交通战备</v>
          </cell>
        </row>
        <row r="292">
          <cell r="H292" t="str">
            <v>2030605 国防教育</v>
          </cell>
        </row>
        <row r="293">
          <cell r="H293" t="str">
            <v>2030699 其他国防动员支出</v>
          </cell>
        </row>
        <row r="294">
          <cell r="H294" t="str">
            <v>20399 其他国防支出</v>
          </cell>
          <cell r="I294">
            <v>107</v>
          </cell>
        </row>
        <row r="295">
          <cell r="H295" t="str">
            <v>2039901 其他国防支出</v>
          </cell>
          <cell r="I295">
            <v>107</v>
          </cell>
        </row>
        <row r="296">
          <cell r="H296" t="str">
            <v>204 公共安全</v>
          </cell>
          <cell r="I296">
            <v>47243</v>
          </cell>
        </row>
        <row r="297">
          <cell r="H297" t="str">
            <v>20401 武装警察</v>
          </cell>
          <cell r="I297">
            <v>3454</v>
          </cell>
        </row>
        <row r="298">
          <cell r="H298" t="str">
            <v>2040101 内卫</v>
          </cell>
        </row>
        <row r="299">
          <cell r="H299" t="str">
            <v>2040102 边防</v>
          </cell>
        </row>
        <row r="300">
          <cell r="H300" t="str">
            <v>2040103 消防</v>
          </cell>
          <cell r="I300">
            <v>3454</v>
          </cell>
        </row>
        <row r="301">
          <cell r="H301" t="str">
            <v>2040104 警卫</v>
          </cell>
        </row>
        <row r="302">
          <cell r="H302" t="str">
            <v>2040105 黄金</v>
          </cell>
        </row>
        <row r="303">
          <cell r="H303" t="str">
            <v>2040106 森林</v>
          </cell>
        </row>
        <row r="304">
          <cell r="H304" t="str">
            <v>2040107 水电</v>
          </cell>
        </row>
        <row r="305">
          <cell r="H305" t="str">
            <v>2040108 交通</v>
          </cell>
        </row>
        <row r="306">
          <cell r="H306" t="str">
            <v>2040199 其他武装警察支出</v>
          </cell>
        </row>
        <row r="307">
          <cell r="H307" t="str">
            <v>20402 公安</v>
          </cell>
          <cell r="I307">
            <v>39052</v>
          </cell>
        </row>
        <row r="308">
          <cell r="H308" t="str">
            <v>2040201 行政运行</v>
          </cell>
          <cell r="I308">
            <v>30934</v>
          </cell>
        </row>
        <row r="309">
          <cell r="H309" t="str">
            <v>2040202 一般行政管理事务</v>
          </cell>
        </row>
        <row r="310">
          <cell r="H310" t="str">
            <v>2040203 机关服务</v>
          </cell>
        </row>
        <row r="311">
          <cell r="H311" t="str">
            <v>2040204 治安管理</v>
          </cell>
          <cell r="I311">
            <v>2935</v>
          </cell>
        </row>
        <row r="312">
          <cell r="H312" t="str">
            <v>2040205 国内安全保卫</v>
          </cell>
        </row>
        <row r="313">
          <cell r="H313" t="str">
            <v>2040206 刑事侦查</v>
          </cell>
        </row>
        <row r="314">
          <cell r="H314" t="str">
            <v>2040207 经济犯罪侦查</v>
          </cell>
        </row>
        <row r="315">
          <cell r="H315" t="str">
            <v>2040208 出入境管理</v>
          </cell>
        </row>
        <row r="316">
          <cell r="H316" t="str">
            <v>2040209 行动技术管理</v>
          </cell>
        </row>
        <row r="317">
          <cell r="H317" t="str">
            <v>2040210 防范和处理邪教犯罪</v>
          </cell>
        </row>
        <row r="318">
          <cell r="H318" t="str">
            <v>2040211 禁毒管理</v>
          </cell>
        </row>
        <row r="319">
          <cell r="H319" t="str">
            <v>2040212 道路交通管理</v>
          </cell>
        </row>
        <row r="320">
          <cell r="H320" t="str">
            <v>2040213 网络侦控管理</v>
          </cell>
        </row>
        <row r="321">
          <cell r="H321" t="str">
            <v>2040214 反恐怖</v>
          </cell>
        </row>
        <row r="322">
          <cell r="H322" t="str">
            <v>2040215 居民身份证管理</v>
          </cell>
        </row>
        <row r="323">
          <cell r="H323" t="str">
            <v>2040216 网络运行及维护</v>
          </cell>
        </row>
        <row r="324">
          <cell r="H324" t="str">
            <v>2040217 拘押收教场所管理</v>
          </cell>
          <cell r="I324">
            <v>475</v>
          </cell>
        </row>
        <row r="325">
          <cell r="H325" t="str">
            <v>2040218 警犬繁育及训养</v>
          </cell>
        </row>
        <row r="326">
          <cell r="H326" t="str">
            <v>2040219 信息化建设</v>
          </cell>
        </row>
        <row r="327">
          <cell r="H327" t="str">
            <v>2040250 事业运行</v>
          </cell>
        </row>
        <row r="328">
          <cell r="H328" t="str">
            <v>2040299 其他公安支出</v>
          </cell>
          <cell r="I328">
            <v>4708</v>
          </cell>
        </row>
        <row r="329">
          <cell r="H329" t="str">
            <v>20403 国家安全</v>
          </cell>
          <cell r="I329">
            <v>0</v>
          </cell>
        </row>
        <row r="330">
          <cell r="H330" t="str">
            <v>2040301 行政运行</v>
          </cell>
        </row>
        <row r="331">
          <cell r="H331" t="str">
            <v>2040302 一般行政管理事务</v>
          </cell>
        </row>
        <row r="332">
          <cell r="H332" t="str">
            <v>2040303 机关服务</v>
          </cell>
        </row>
        <row r="333">
          <cell r="H333" t="str">
            <v>2040304 安全业务</v>
          </cell>
        </row>
        <row r="334">
          <cell r="H334" t="str">
            <v>2040350 事业运行</v>
          </cell>
        </row>
        <row r="335">
          <cell r="H335" t="str">
            <v>2040399 其他国家安全支出</v>
          </cell>
        </row>
        <row r="336">
          <cell r="H336" t="str">
            <v>20404 检察</v>
          </cell>
          <cell r="I336">
            <v>1650</v>
          </cell>
        </row>
        <row r="337">
          <cell r="H337" t="str">
            <v>2040401 行政运行</v>
          </cell>
          <cell r="I337">
            <v>1500</v>
          </cell>
        </row>
        <row r="338">
          <cell r="H338" t="str">
            <v>2040402 一般行政管理事务</v>
          </cell>
        </row>
        <row r="339">
          <cell r="H339" t="str">
            <v>2040403 机关服务</v>
          </cell>
        </row>
        <row r="340">
          <cell r="H340" t="str">
            <v>2040404 查办和预防职务犯罪</v>
          </cell>
          <cell r="I340">
            <v>150</v>
          </cell>
        </row>
        <row r="341">
          <cell r="H341" t="str">
            <v>2040405 公诉和审判监督</v>
          </cell>
        </row>
        <row r="342">
          <cell r="H342" t="str">
            <v>2040406 侦查监督</v>
          </cell>
        </row>
        <row r="343">
          <cell r="H343" t="str">
            <v>2040407 执行监督</v>
          </cell>
        </row>
        <row r="344">
          <cell r="H344" t="str">
            <v>2040408 控告申诉</v>
          </cell>
        </row>
        <row r="345">
          <cell r="H345" t="str">
            <v>2040409 "两房"建设</v>
          </cell>
        </row>
        <row r="346">
          <cell r="H346" t="str">
            <v>2040450 事业运行</v>
          </cell>
        </row>
        <row r="347">
          <cell r="H347" t="str">
            <v>2040499 其他检察支出</v>
          </cell>
        </row>
        <row r="348">
          <cell r="H348" t="str">
            <v>20405 法院</v>
          </cell>
          <cell r="I348">
            <v>2583</v>
          </cell>
        </row>
        <row r="349">
          <cell r="H349" t="str">
            <v>2040501 行政运行</v>
          </cell>
          <cell r="I349">
            <v>2117</v>
          </cell>
        </row>
        <row r="350">
          <cell r="H350" t="str">
            <v>2040502 一般行政管理事务</v>
          </cell>
        </row>
        <row r="351">
          <cell r="H351" t="str">
            <v>2040503 机关服务</v>
          </cell>
        </row>
        <row r="352">
          <cell r="H352" t="str">
            <v>2040504 案件审判</v>
          </cell>
          <cell r="I352">
            <v>466</v>
          </cell>
        </row>
        <row r="353">
          <cell r="H353" t="str">
            <v>2040505 案件执行</v>
          </cell>
        </row>
        <row r="354">
          <cell r="H354" t="str">
            <v>2040506 "两庭"建设</v>
          </cell>
        </row>
        <row r="355">
          <cell r="H355" t="str">
            <v>2040550 事业运行</v>
          </cell>
        </row>
        <row r="356">
          <cell r="H356" t="str">
            <v>2040599 其他法院支出</v>
          </cell>
        </row>
        <row r="357">
          <cell r="H357" t="str">
            <v>20406 司法</v>
          </cell>
          <cell r="I357">
            <v>504</v>
          </cell>
        </row>
        <row r="358">
          <cell r="H358" t="str">
            <v>2040601 行政运行</v>
          </cell>
          <cell r="I358">
            <v>291</v>
          </cell>
        </row>
        <row r="359">
          <cell r="H359" t="str">
            <v>2040602 一般行政管理事务</v>
          </cell>
        </row>
        <row r="360">
          <cell r="H360" t="str">
            <v>2040603 机关服务</v>
          </cell>
        </row>
        <row r="361">
          <cell r="H361" t="str">
            <v>2040604 基层司法业务</v>
          </cell>
          <cell r="I361">
            <v>27</v>
          </cell>
        </row>
        <row r="362">
          <cell r="H362" t="str">
            <v>2040605 普法宣传</v>
          </cell>
          <cell r="I362">
            <v>30</v>
          </cell>
        </row>
        <row r="363">
          <cell r="H363" t="str">
            <v>2040606 律师公证管理</v>
          </cell>
          <cell r="I363">
            <v>120</v>
          </cell>
        </row>
        <row r="364">
          <cell r="H364" t="str">
            <v>2040607 法律援助</v>
          </cell>
          <cell r="I364">
            <v>33</v>
          </cell>
        </row>
        <row r="365">
          <cell r="H365" t="str">
            <v>2040608 司法统一考试</v>
          </cell>
          <cell r="I365">
            <v>3</v>
          </cell>
        </row>
        <row r="366">
          <cell r="H366" t="str">
            <v>2040609 仲裁</v>
          </cell>
        </row>
        <row r="367">
          <cell r="H367" t="str">
            <v>2040650 事业运行</v>
          </cell>
        </row>
        <row r="368">
          <cell r="H368" t="str">
            <v>2040699 其他司法支出</v>
          </cell>
        </row>
        <row r="369">
          <cell r="H369" t="str">
            <v>20407 监狱</v>
          </cell>
          <cell r="I369">
            <v>0</v>
          </cell>
        </row>
        <row r="370">
          <cell r="H370" t="str">
            <v>2040701 行政运行</v>
          </cell>
        </row>
        <row r="371">
          <cell r="H371" t="str">
            <v>2040702 一般行政管理事务</v>
          </cell>
        </row>
        <row r="372">
          <cell r="H372" t="str">
            <v>2040703 机关服务</v>
          </cell>
        </row>
        <row r="373">
          <cell r="H373" t="str">
            <v>2040704 犯人生活</v>
          </cell>
        </row>
        <row r="374">
          <cell r="H374" t="str">
            <v>2040705 犯人改造</v>
          </cell>
        </row>
        <row r="375">
          <cell r="H375" t="str">
            <v>2040706 狱政设施建设</v>
          </cell>
        </row>
        <row r="376">
          <cell r="H376" t="str">
            <v>2040750 事业运行</v>
          </cell>
        </row>
        <row r="377">
          <cell r="H377" t="str">
            <v>2040799 其他监狱支出</v>
          </cell>
        </row>
        <row r="378">
          <cell r="H378" t="str">
            <v>20408 劳教</v>
          </cell>
          <cell r="I378">
            <v>0</v>
          </cell>
        </row>
        <row r="379">
          <cell r="H379" t="str">
            <v>2040801 行政运行</v>
          </cell>
        </row>
        <row r="380">
          <cell r="H380" t="str">
            <v>2040802 一般行政管理事务</v>
          </cell>
        </row>
        <row r="381">
          <cell r="H381" t="str">
            <v>2040803 机关服务</v>
          </cell>
        </row>
        <row r="382">
          <cell r="H382" t="str">
            <v>2040804 劳教人员生活</v>
          </cell>
        </row>
        <row r="383">
          <cell r="H383" t="str">
            <v>2040805 劳教人员教育</v>
          </cell>
        </row>
        <row r="384">
          <cell r="H384" t="str">
            <v>2040806 所政设施建设</v>
          </cell>
        </row>
        <row r="385">
          <cell r="H385" t="str">
            <v>2040850 事业运行</v>
          </cell>
        </row>
        <row r="386">
          <cell r="H386" t="str">
            <v>2040899 其他劳教支出</v>
          </cell>
        </row>
        <row r="387">
          <cell r="H387" t="str">
            <v>20409 国家保密</v>
          </cell>
          <cell r="I387">
            <v>0</v>
          </cell>
        </row>
        <row r="388">
          <cell r="H388" t="str">
            <v>2040901 行政运行</v>
          </cell>
        </row>
        <row r="389">
          <cell r="H389" t="str">
            <v>2040902 一般行政管理事务</v>
          </cell>
        </row>
        <row r="390">
          <cell r="H390" t="str">
            <v>2040903 机关服务</v>
          </cell>
        </row>
        <row r="391">
          <cell r="H391" t="str">
            <v>2040904 保密技术</v>
          </cell>
        </row>
        <row r="392">
          <cell r="H392" t="str">
            <v>2040905 保密管理</v>
          </cell>
        </row>
        <row r="393">
          <cell r="H393" t="str">
            <v>2040950 事业运行</v>
          </cell>
        </row>
        <row r="394">
          <cell r="H394" t="str">
            <v>2040999 其他国家保密支出</v>
          </cell>
        </row>
        <row r="395">
          <cell r="H395" t="str">
            <v>20410 缉私警察</v>
          </cell>
          <cell r="I395">
            <v>0</v>
          </cell>
        </row>
        <row r="396">
          <cell r="H396" t="str">
            <v>2041001 行政运行</v>
          </cell>
        </row>
        <row r="397">
          <cell r="H397" t="str">
            <v>2041002 一般行政管理事务</v>
          </cell>
        </row>
        <row r="398">
          <cell r="H398" t="str">
            <v>2041003 专项缉私活动支出</v>
          </cell>
        </row>
        <row r="399">
          <cell r="H399" t="str">
            <v>2041004 缉私情报</v>
          </cell>
        </row>
        <row r="400">
          <cell r="H400" t="str">
            <v>2041005 禁毒及缉毒</v>
          </cell>
        </row>
        <row r="401">
          <cell r="H401" t="str">
            <v>2041006 网络运行及维护</v>
          </cell>
        </row>
        <row r="402">
          <cell r="H402" t="str">
            <v>2041007 警服购置</v>
          </cell>
        </row>
        <row r="403">
          <cell r="H403" t="str">
            <v>2041099 其他缉私警察支出</v>
          </cell>
        </row>
        <row r="404">
          <cell r="H404" t="str">
            <v>20499 其他公共安全支出</v>
          </cell>
          <cell r="I404">
            <v>0</v>
          </cell>
        </row>
        <row r="405">
          <cell r="H405" t="str">
            <v>2049901 其他公共安全支出</v>
          </cell>
        </row>
        <row r="406">
          <cell r="H406" t="str">
            <v>2049902 其他消防</v>
          </cell>
        </row>
        <row r="407">
          <cell r="H407" t="str">
            <v>205 教育</v>
          </cell>
          <cell r="I407">
            <v>65414</v>
          </cell>
        </row>
        <row r="408">
          <cell r="H408" t="str">
            <v>20501 教育管理事务</v>
          </cell>
          <cell r="I408">
            <v>250</v>
          </cell>
        </row>
        <row r="409">
          <cell r="H409" t="str">
            <v>2050101 行政运行</v>
          </cell>
          <cell r="I409">
            <v>250</v>
          </cell>
        </row>
        <row r="410">
          <cell r="H410" t="str">
            <v>2050102 一般行政管理事务</v>
          </cell>
        </row>
        <row r="411">
          <cell r="H411" t="str">
            <v>2050103 机关服务</v>
          </cell>
        </row>
        <row r="412">
          <cell r="H412" t="str">
            <v>2050199 其他教育管理事务支出</v>
          </cell>
        </row>
        <row r="413">
          <cell r="H413" t="str">
            <v>20502 普通教育</v>
          </cell>
          <cell r="I413">
            <v>44068</v>
          </cell>
        </row>
        <row r="414">
          <cell r="H414" t="str">
            <v>2050201 学前教育</v>
          </cell>
          <cell r="I414">
            <v>2739</v>
          </cell>
        </row>
        <row r="415">
          <cell r="H415" t="str">
            <v>2050202 小学教育</v>
          </cell>
          <cell r="I415">
            <v>15274</v>
          </cell>
        </row>
        <row r="416">
          <cell r="H416" t="str">
            <v>2050203 初中教育</v>
          </cell>
          <cell r="I416">
            <v>4935</v>
          </cell>
        </row>
        <row r="417">
          <cell r="H417" t="str">
            <v>2050204 高中教育</v>
          </cell>
          <cell r="I417">
            <v>14204</v>
          </cell>
        </row>
        <row r="418">
          <cell r="H418" t="str">
            <v>2050205 高等教育</v>
          </cell>
        </row>
        <row r="419">
          <cell r="H419" t="str">
            <v>2050206 化解农村义务教育债务支出</v>
          </cell>
        </row>
        <row r="420">
          <cell r="H420" t="str">
            <v>2050299 其他普通教育支出</v>
          </cell>
          <cell r="I420">
            <v>6916</v>
          </cell>
        </row>
        <row r="421">
          <cell r="H421" t="str">
            <v>20503 职业教育</v>
          </cell>
          <cell r="I421">
            <v>3443</v>
          </cell>
        </row>
        <row r="422">
          <cell r="H422" t="str">
            <v>2050301 初等职业教育</v>
          </cell>
          <cell r="I422">
            <v>3443</v>
          </cell>
        </row>
        <row r="423">
          <cell r="H423" t="str">
            <v>2050302 中专教育</v>
          </cell>
        </row>
        <row r="424">
          <cell r="H424" t="str">
            <v>2050303 技校教育</v>
          </cell>
        </row>
        <row r="425">
          <cell r="H425" t="str">
            <v>2050304 职业高中教育</v>
          </cell>
        </row>
        <row r="426">
          <cell r="H426" t="str">
            <v>2050305 高等职业教育</v>
          </cell>
        </row>
        <row r="427">
          <cell r="H427" t="str">
            <v>2050399 其他职业教育支出</v>
          </cell>
        </row>
        <row r="428">
          <cell r="H428" t="str">
            <v>20504 成人教育</v>
          </cell>
          <cell r="I428">
            <v>0</v>
          </cell>
        </row>
        <row r="429">
          <cell r="H429" t="str">
            <v>2050401 成人初等教育</v>
          </cell>
        </row>
        <row r="430">
          <cell r="H430" t="str">
            <v>2050402 成人中等教育</v>
          </cell>
        </row>
        <row r="431">
          <cell r="H431" t="str">
            <v>2050403 成人高等教育</v>
          </cell>
        </row>
        <row r="432">
          <cell r="H432" t="str">
            <v>2050404 成人广播电视教育</v>
          </cell>
        </row>
        <row r="433">
          <cell r="H433" t="str">
            <v>2050499 其他成人教育支出</v>
          </cell>
        </row>
        <row r="434">
          <cell r="H434" t="str">
            <v>20505 广播电视教育</v>
          </cell>
          <cell r="I434">
            <v>0</v>
          </cell>
        </row>
        <row r="435">
          <cell r="H435" t="str">
            <v>2050501 广播电视学校</v>
          </cell>
        </row>
        <row r="436">
          <cell r="H436" t="str">
            <v>2050502 教育电视台</v>
          </cell>
        </row>
        <row r="437">
          <cell r="H437" t="str">
            <v>2050599 其他广播电视教育支出</v>
          </cell>
        </row>
        <row r="438">
          <cell r="H438" t="str">
            <v>20506 留学教育</v>
          </cell>
          <cell r="I438">
            <v>0</v>
          </cell>
        </row>
        <row r="439">
          <cell r="H439" t="str">
            <v>2050601 出国留学教育</v>
          </cell>
        </row>
        <row r="440">
          <cell r="H440" t="str">
            <v>2050602 来华留学教育</v>
          </cell>
        </row>
        <row r="441">
          <cell r="H441" t="str">
            <v>2050699 其他留学教育支出</v>
          </cell>
        </row>
        <row r="442">
          <cell r="H442" t="str">
            <v>20507 特殊教育</v>
          </cell>
          <cell r="I442">
            <v>524</v>
          </cell>
        </row>
        <row r="443">
          <cell r="H443" t="str">
            <v>2050701 特殊学校教育</v>
          </cell>
          <cell r="I443">
            <v>524</v>
          </cell>
        </row>
        <row r="444">
          <cell r="H444" t="str">
            <v>2050702 工读学校教育</v>
          </cell>
        </row>
        <row r="445">
          <cell r="H445" t="str">
            <v>2050799 其他特殊教育支出</v>
          </cell>
        </row>
        <row r="446">
          <cell r="H446" t="str">
            <v>20508 教师进修及干部继续教育</v>
          </cell>
          <cell r="I446">
            <v>1129</v>
          </cell>
        </row>
        <row r="447">
          <cell r="H447" t="str">
            <v>2050801 教师进修</v>
          </cell>
          <cell r="I447">
            <v>906</v>
          </cell>
        </row>
        <row r="448">
          <cell r="H448" t="str">
            <v>2050802 干部教育</v>
          </cell>
          <cell r="I448">
            <v>223</v>
          </cell>
        </row>
        <row r="449">
          <cell r="H449" t="str">
            <v>2050899 其他教师进修及干部继续教育支出</v>
          </cell>
        </row>
        <row r="450">
          <cell r="H450" t="str">
            <v>20509 教育费附加安排的支出</v>
          </cell>
          <cell r="I450">
            <v>16000</v>
          </cell>
        </row>
        <row r="451">
          <cell r="H451" t="str">
            <v>2050901 农村中小学校舍建设</v>
          </cell>
        </row>
        <row r="452">
          <cell r="H452" t="str">
            <v>2050902 农村中小学教学设施</v>
          </cell>
        </row>
        <row r="453">
          <cell r="H453" t="str">
            <v>2050903 城市中小学校舍建设</v>
          </cell>
        </row>
        <row r="454">
          <cell r="H454" t="str">
            <v>2050904 城市中小学教学设施</v>
          </cell>
        </row>
        <row r="455">
          <cell r="H455" t="str">
            <v>2050905 中等职业学校教学设施</v>
          </cell>
        </row>
        <row r="456">
          <cell r="H456" t="str">
            <v>2050999 其他教育费附加安排的支出</v>
          </cell>
          <cell r="I456">
            <v>16000</v>
          </cell>
        </row>
        <row r="457">
          <cell r="H457" t="str">
            <v>20599 其他教育支出</v>
          </cell>
          <cell r="I457">
            <v>0</v>
          </cell>
        </row>
        <row r="458">
          <cell r="H458" t="str">
            <v>2059999 其他教育支出</v>
          </cell>
        </row>
        <row r="459">
          <cell r="H459" t="str">
            <v>206 科学技术</v>
          </cell>
          <cell r="I459">
            <v>4519</v>
          </cell>
        </row>
        <row r="460">
          <cell r="H460" t="str">
            <v>20601 科学技术管理事务</v>
          </cell>
          <cell r="I460">
            <v>150</v>
          </cell>
        </row>
        <row r="461">
          <cell r="H461" t="str">
            <v>2060101 行政运行</v>
          </cell>
          <cell r="I461">
            <v>123</v>
          </cell>
        </row>
        <row r="462">
          <cell r="H462" t="str">
            <v>2060102 一般行政管理事务</v>
          </cell>
          <cell r="I462">
            <v>27</v>
          </cell>
        </row>
        <row r="463">
          <cell r="H463" t="str">
            <v>2060103 机关服务</v>
          </cell>
        </row>
        <row r="464">
          <cell r="H464" t="str">
            <v>2060199 其他科学技术管理事务支出</v>
          </cell>
        </row>
        <row r="465">
          <cell r="H465" t="str">
            <v>20602 基础研究</v>
          </cell>
          <cell r="I465">
            <v>0</v>
          </cell>
        </row>
        <row r="466">
          <cell r="H466" t="str">
            <v>2060201 机构运行</v>
          </cell>
        </row>
        <row r="467">
          <cell r="H467" t="str">
            <v>2060202 重点基础研究规划</v>
          </cell>
        </row>
        <row r="468">
          <cell r="H468" t="str">
            <v>2060203 自然科学基金</v>
          </cell>
        </row>
        <row r="469">
          <cell r="H469" t="str">
            <v>2060204 重点实验室及相关设施</v>
          </cell>
        </row>
        <row r="470">
          <cell r="H470" t="str">
            <v>2060205 重大科学工程</v>
          </cell>
        </row>
        <row r="471">
          <cell r="H471" t="str">
            <v>2060206 专项基础科研</v>
          </cell>
        </row>
        <row r="472">
          <cell r="H472" t="str">
            <v>2060207 专项技术基础</v>
          </cell>
        </row>
        <row r="473">
          <cell r="H473" t="str">
            <v>2060299 其他基础研究支出</v>
          </cell>
        </row>
        <row r="474">
          <cell r="H474" t="str">
            <v>20603 应用研究</v>
          </cell>
          <cell r="I474">
            <v>4000</v>
          </cell>
        </row>
        <row r="475">
          <cell r="H475" t="str">
            <v>2060301 机构运行</v>
          </cell>
        </row>
        <row r="476">
          <cell r="H476" t="str">
            <v>2060302 社会公益研究</v>
          </cell>
        </row>
        <row r="477">
          <cell r="H477" t="str">
            <v>2060303 高技术研究</v>
          </cell>
        </row>
        <row r="478">
          <cell r="H478" t="str">
            <v>2060304 专项科研试制</v>
          </cell>
        </row>
        <row r="479">
          <cell r="H479" t="str">
            <v>2060399 其他应用研究支出</v>
          </cell>
          <cell r="I479">
            <v>4000</v>
          </cell>
        </row>
        <row r="480">
          <cell r="H480" t="str">
            <v>20604 技术研究与开发</v>
          </cell>
          <cell r="I480">
            <v>0</v>
          </cell>
        </row>
        <row r="481">
          <cell r="H481" t="str">
            <v>2060401 机构运行</v>
          </cell>
        </row>
        <row r="482">
          <cell r="H482" t="str">
            <v>2060402 应用技术研究与开发</v>
          </cell>
        </row>
        <row r="483">
          <cell r="H483" t="str">
            <v>2060403 产业技术研究与开发</v>
          </cell>
        </row>
        <row r="484">
          <cell r="H484" t="str">
            <v>2060404 科技成果转化与扩散</v>
          </cell>
        </row>
        <row r="485">
          <cell r="H485" t="str">
            <v>2060499 其他技术研究与开发支出</v>
          </cell>
        </row>
        <row r="486">
          <cell r="H486" t="str">
            <v>20605 科技条件与服务</v>
          </cell>
          <cell r="I486">
            <v>0</v>
          </cell>
        </row>
        <row r="487">
          <cell r="H487" t="str">
            <v>2060501 机构运行</v>
          </cell>
        </row>
        <row r="488">
          <cell r="H488" t="str">
            <v>2060502 技术创新服务体系</v>
          </cell>
        </row>
        <row r="489">
          <cell r="H489" t="str">
            <v>2060503 科技条件专项</v>
          </cell>
        </row>
        <row r="490">
          <cell r="H490" t="str">
            <v>2060599 其他科技条件与服务支出</v>
          </cell>
        </row>
        <row r="491">
          <cell r="H491" t="str">
            <v>20606 社会科学</v>
          </cell>
          <cell r="I491">
            <v>5</v>
          </cell>
        </row>
        <row r="492">
          <cell r="H492" t="str">
            <v>2060601 社会科学研究机构</v>
          </cell>
          <cell r="I492">
            <v>5</v>
          </cell>
        </row>
        <row r="493">
          <cell r="H493" t="str">
            <v>2060602 社会科学研究</v>
          </cell>
        </row>
        <row r="494">
          <cell r="H494" t="str">
            <v>2060603 社科基金支出</v>
          </cell>
        </row>
        <row r="495">
          <cell r="H495" t="str">
            <v>2060699 其他社会科学支出</v>
          </cell>
        </row>
        <row r="496">
          <cell r="H496" t="str">
            <v>20607 科学技术普及</v>
          </cell>
          <cell r="I496">
            <v>364</v>
          </cell>
        </row>
        <row r="497">
          <cell r="H497" t="str">
            <v>2060701 机构运行</v>
          </cell>
          <cell r="I497">
            <v>39</v>
          </cell>
        </row>
        <row r="498">
          <cell r="H498" t="str">
            <v>2060702 科普活动</v>
          </cell>
          <cell r="I498">
            <v>300</v>
          </cell>
        </row>
        <row r="499">
          <cell r="H499" t="str">
            <v>2060703 青少年科技活动</v>
          </cell>
        </row>
        <row r="500">
          <cell r="H500" t="str">
            <v>2060704 学术交流活动</v>
          </cell>
        </row>
        <row r="501">
          <cell r="H501" t="str">
            <v>2060705 科技馆站</v>
          </cell>
        </row>
        <row r="502">
          <cell r="H502" t="str">
            <v>2060799 其他科学技术普及支出</v>
          </cell>
          <cell r="I502">
            <v>25</v>
          </cell>
        </row>
        <row r="503">
          <cell r="H503" t="str">
            <v>20608 科技交流与合作</v>
          </cell>
          <cell r="I503">
            <v>0</v>
          </cell>
        </row>
        <row r="504">
          <cell r="H504" t="str">
            <v>2060801 国际交流与合作</v>
          </cell>
        </row>
        <row r="505">
          <cell r="H505" t="str">
            <v>2060802 重大科技合作项目</v>
          </cell>
        </row>
        <row r="506">
          <cell r="H506" t="str">
            <v>2060899 其他科技交流与合作支出</v>
          </cell>
        </row>
        <row r="507">
          <cell r="H507" t="str">
            <v>20609 科技重大专项</v>
          </cell>
          <cell r="I507">
            <v>0</v>
          </cell>
        </row>
        <row r="508">
          <cell r="H508" t="str">
            <v>2060901 科技重大专项</v>
          </cell>
        </row>
        <row r="509">
          <cell r="H509" t="str">
            <v>20699 其他科学技术支出</v>
          </cell>
          <cell r="I509">
            <v>0</v>
          </cell>
        </row>
        <row r="510">
          <cell r="H510" t="str">
            <v>2069901 科技奖励</v>
          </cell>
        </row>
        <row r="511">
          <cell r="H511" t="str">
            <v>2069902 核应急</v>
          </cell>
        </row>
        <row r="512">
          <cell r="H512" t="str">
            <v>2069903 转制科研机构</v>
          </cell>
        </row>
        <row r="513">
          <cell r="H513" t="str">
            <v>2069999 其他科学技术支出</v>
          </cell>
        </row>
        <row r="514">
          <cell r="H514" t="str">
            <v>207 文化体育与传媒</v>
          </cell>
          <cell r="I514">
            <v>4269</v>
          </cell>
        </row>
        <row r="515">
          <cell r="H515" t="str">
            <v>20701 文化</v>
          </cell>
          <cell r="I515">
            <v>3224</v>
          </cell>
        </row>
        <row r="516">
          <cell r="H516" t="str">
            <v>2070101 行政运行</v>
          </cell>
          <cell r="I516">
            <v>124</v>
          </cell>
        </row>
        <row r="517">
          <cell r="H517" t="str">
            <v>2070102 一般行政管理事务</v>
          </cell>
          <cell r="I517">
            <v>1000</v>
          </cell>
        </row>
        <row r="518">
          <cell r="H518" t="str">
            <v>2070103 机关服务</v>
          </cell>
        </row>
        <row r="519">
          <cell r="H519" t="str">
            <v>2070104 图书馆</v>
          </cell>
          <cell r="I519">
            <v>181</v>
          </cell>
        </row>
        <row r="520">
          <cell r="H520" t="str">
            <v>2070105 文化展示及纪念机构</v>
          </cell>
          <cell r="I520">
            <v>228</v>
          </cell>
        </row>
        <row r="521">
          <cell r="H521" t="str">
            <v>2070106 艺术表演场所</v>
          </cell>
        </row>
        <row r="522">
          <cell r="H522" t="str">
            <v>2070107 艺术表演团体</v>
          </cell>
        </row>
        <row r="523">
          <cell r="H523" t="str">
            <v>2070108 文化活动</v>
          </cell>
        </row>
        <row r="524">
          <cell r="H524" t="str">
            <v>2070109 群众文化</v>
          </cell>
        </row>
        <row r="525">
          <cell r="H525" t="str">
            <v>2070110 文化交流与合作</v>
          </cell>
        </row>
        <row r="526">
          <cell r="H526" t="str">
            <v>2070111 文化创作与保护</v>
          </cell>
        </row>
        <row r="527">
          <cell r="H527" t="str">
            <v>2070112 文化市场管理</v>
          </cell>
          <cell r="I527">
            <v>90</v>
          </cell>
        </row>
        <row r="528">
          <cell r="H528" t="str">
            <v>2070199 其他文化支出</v>
          </cell>
          <cell r="I528">
            <v>1601</v>
          </cell>
        </row>
        <row r="529">
          <cell r="H529" t="str">
            <v>20702 文物</v>
          </cell>
          <cell r="I529">
            <v>28</v>
          </cell>
        </row>
        <row r="530">
          <cell r="H530" t="str">
            <v>2070201 行政运行</v>
          </cell>
        </row>
        <row r="531">
          <cell r="H531" t="str">
            <v>2070202 一般行政管理事务</v>
          </cell>
        </row>
        <row r="532">
          <cell r="H532" t="str">
            <v>2070203 机关服务</v>
          </cell>
        </row>
        <row r="533">
          <cell r="H533" t="str">
            <v>2070204 文物保护</v>
          </cell>
        </row>
        <row r="534">
          <cell r="H534" t="str">
            <v>2070205 博物馆</v>
          </cell>
        </row>
        <row r="535">
          <cell r="H535" t="str">
            <v>2070206 历史名城与古迹</v>
          </cell>
        </row>
        <row r="536">
          <cell r="H536" t="str">
            <v>2070299 其他文物支出</v>
          </cell>
          <cell r="I536">
            <v>28</v>
          </cell>
        </row>
        <row r="537">
          <cell r="H537" t="str">
            <v>20703 体育</v>
          </cell>
          <cell r="I537">
            <v>220</v>
          </cell>
        </row>
        <row r="538">
          <cell r="H538" t="str">
            <v>2070301 行政运行</v>
          </cell>
          <cell r="I538">
            <v>80</v>
          </cell>
        </row>
        <row r="539">
          <cell r="H539" t="str">
            <v>2070302 一般行政管理事务</v>
          </cell>
        </row>
        <row r="540">
          <cell r="H540" t="str">
            <v>2070303 机关服务</v>
          </cell>
        </row>
        <row r="541">
          <cell r="H541" t="str">
            <v>2070304 运动项目管理</v>
          </cell>
          <cell r="I541">
            <v>55</v>
          </cell>
        </row>
        <row r="542">
          <cell r="H542" t="str">
            <v>2070305 体育竞赛</v>
          </cell>
        </row>
        <row r="543">
          <cell r="H543" t="str">
            <v>2070306 体育训练</v>
          </cell>
          <cell r="I543">
            <v>5</v>
          </cell>
        </row>
        <row r="544">
          <cell r="H544" t="str">
            <v>2070307 体育场馆</v>
          </cell>
        </row>
        <row r="545">
          <cell r="H545" t="str">
            <v>2070308 群众体育</v>
          </cell>
          <cell r="I545">
            <v>60</v>
          </cell>
        </row>
        <row r="546">
          <cell r="H546" t="str">
            <v>2070309 体育交流与合作</v>
          </cell>
        </row>
        <row r="547">
          <cell r="H547" t="str">
            <v>2070399 其他体育支出</v>
          </cell>
          <cell r="I547">
            <v>20</v>
          </cell>
        </row>
        <row r="548">
          <cell r="H548" t="str">
            <v>20704 广播影视</v>
          </cell>
          <cell r="I548">
            <v>0</v>
          </cell>
        </row>
        <row r="549">
          <cell r="H549" t="str">
            <v>2070401 行政运行</v>
          </cell>
        </row>
        <row r="550">
          <cell r="H550" t="str">
            <v>2070402 一般行政管理事务</v>
          </cell>
        </row>
        <row r="551">
          <cell r="H551" t="str">
            <v>2070403 机关服务</v>
          </cell>
        </row>
        <row r="552">
          <cell r="H552" t="str">
            <v>2070404 广播</v>
          </cell>
        </row>
        <row r="553">
          <cell r="H553" t="str">
            <v>2070405 电视</v>
          </cell>
        </row>
        <row r="554">
          <cell r="H554" t="str">
            <v>2070406 电影</v>
          </cell>
        </row>
        <row r="555">
          <cell r="H555" t="str">
            <v>2070407 广播电视监控</v>
          </cell>
        </row>
        <row r="556">
          <cell r="H556" t="str">
            <v>2070499 其他广播影视支出</v>
          </cell>
        </row>
        <row r="557">
          <cell r="H557" t="str">
            <v>20705 新闻出版</v>
          </cell>
          <cell r="I557">
            <v>797</v>
          </cell>
        </row>
        <row r="558">
          <cell r="H558" t="str">
            <v>2070501 行政运行</v>
          </cell>
          <cell r="I558">
            <v>321</v>
          </cell>
        </row>
        <row r="559">
          <cell r="H559" t="str">
            <v>2070502 一般行政管理事务</v>
          </cell>
          <cell r="I559">
            <v>476</v>
          </cell>
        </row>
        <row r="560">
          <cell r="H560" t="str">
            <v>2070503 机关服务</v>
          </cell>
        </row>
        <row r="561">
          <cell r="H561" t="str">
            <v>2070504 新闻通讯</v>
          </cell>
        </row>
        <row r="562">
          <cell r="H562" t="str">
            <v>2070505 出版发行</v>
          </cell>
        </row>
        <row r="563">
          <cell r="H563" t="str">
            <v>2070506 版权管理</v>
          </cell>
        </row>
        <row r="564">
          <cell r="H564" t="str">
            <v>2070507 出版市场管理</v>
          </cell>
        </row>
        <row r="565">
          <cell r="H565" t="str">
            <v>2070599 其他新闻出版支出</v>
          </cell>
        </row>
        <row r="566">
          <cell r="H566" t="str">
            <v>20799 其他文化体育与传媒支出</v>
          </cell>
          <cell r="I566">
            <v>0</v>
          </cell>
        </row>
        <row r="567">
          <cell r="H567" t="str">
            <v>2079902 宣传文化发展专项支出</v>
          </cell>
        </row>
        <row r="568">
          <cell r="H568" t="str">
            <v>2079999 其他文化体育与传媒支出</v>
          </cell>
        </row>
        <row r="569">
          <cell r="H569" t="str">
            <v>208 社会保障和就业</v>
          </cell>
          <cell r="I569">
            <v>57482</v>
          </cell>
        </row>
        <row r="570">
          <cell r="H570" t="str">
            <v>20801 人力资源和社会保障管理事务</v>
          </cell>
          <cell r="I570">
            <v>2129</v>
          </cell>
        </row>
        <row r="571">
          <cell r="H571" t="str">
            <v>2080101 行政运行</v>
          </cell>
          <cell r="I571">
            <v>388</v>
          </cell>
        </row>
        <row r="572">
          <cell r="H572" t="str">
            <v>2080102 一般行政管理事务</v>
          </cell>
        </row>
        <row r="573">
          <cell r="H573" t="str">
            <v>2080103 机关服务</v>
          </cell>
          <cell r="I573">
            <v>29</v>
          </cell>
        </row>
        <row r="574">
          <cell r="H574" t="str">
            <v>2080104 综合业务管理</v>
          </cell>
          <cell r="I574">
            <v>529</v>
          </cell>
        </row>
        <row r="575">
          <cell r="H575" t="str">
            <v>2080105 劳动保障监察</v>
          </cell>
          <cell r="I575">
            <v>27</v>
          </cell>
        </row>
        <row r="576">
          <cell r="H576" t="str">
            <v>2080106 就业管理事务</v>
          </cell>
          <cell r="I576">
            <v>199</v>
          </cell>
        </row>
        <row r="577">
          <cell r="H577" t="str">
            <v>2080107 社会保险业务管理事务</v>
          </cell>
          <cell r="I577">
            <v>460</v>
          </cell>
        </row>
        <row r="578">
          <cell r="H578" t="str">
            <v>2080108 信息化建设</v>
          </cell>
        </row>
        <row r="579">
          <cell r="H579" t="str">
            <v>2080109 社会保险经办机构</v>
          </cell>
          <cell r="I579">
            <v>227</v>
          </cell>
        </row>
        <row r="580">
          <cell r="H580" t="str">
            <v>2080110 劳动关系和维权</v>
          </cell>
        </row>
        <row r="581">
          <cell r="H581" t="str">
            <v>2080111 公共就业服务和职业技能鉴定机构</v>
          </cell>
          <cell r="I581">
            <v>93</v>
          </cell>
        </row>
        <row r="582">
          <cell r="H582" t="str">
            <v>2080112 劳动人事争议调解仲裁</v>
          </cell>
          <cell r="I582">
            <v>45</v>
          </cell>
        </row>
        <row r="583">
          <cell r="H583" t="str">
            <v>2080199 其他人力资源和社会保障管理事务支出</v>
          </cell>
          <cell r="I583">
            <v>132</v>
          </cell>
        </row>
        <row r="584">
          <cell r="H584" t="str">
            <v>20802 民政管理事务</v>
          </cell>
          <cell r="I584">
            <v>781</v>
          </cell>
        </row>
        <row r="585">
          <cell r="H585" t="str">
            <v>2080201 行政运行</v>
          </cell>
          <cell r="I585">
            <v>209</v>
          </cell>
        </row>
        <row r="586">
          <cell r="H586" t="str">
            <v>2080202 一般行政管理事务</v>
          </cell>
        </row>
        <row r="587">
          <cell r="H587" t="str">
            <v>2080203 机关服务</v>
          </cell>
        </row>
        <row r="588">
          <cell r="H588" t="str">
            <v>2080204 拥军优属</v>
          </cell>
          <cell r="I588">
            <v>240</v>
          </cell>
        </row>
        <row r="589">
          <cell r="H589" t="str">
            <v>2080205 老龄事务</v>
          </cell>
          <cell r="I589">
            <v>20</v>
          </cell>
        </row>
        <row r="590">
          <cell r="H590" t="str">
            <v>2080206 民间组织管理</v>
          </cell>
          <cell r="I590">
            <v>5</v>
          </cell>
        </row>
        <row r="591">
          <cell r="H591" t="str">
            <v>2080207 行政区划和地名管理</v>
          </cell>
          <cell r="I591">
            <v>1</v>
          </cell>
        </row>
        <row r="592">
          <cell r="H592" t="str">
            <v>2080208 基层政权和社区建设</v>
          </cell>
          <cell r="I592">
            <v>123</v>
          </cell>
        </row>
        <row r="593">
          <cell r="H593" t="str">
            <v>2080209 部队供应</v>
          </cell>
        </row>
        <row r="594">
          <cell r="H594" t="str">
            <v>2080299 其他民政管理事务支出</v>
          </cell>
          <cell r="I594">
            <v>183</v>
          </cell>
        </row>
        <row r="595">
          <cell r="H595" t="str">
            <v>20803 财政对社会保险基金的补助</v>
          </cell>
          <cell r="I595">
            <v>9</v>
          </cell>
        </row>
        <row r="596">
          <cell r="H596" t="str">
            <v>2080301 财政对基本养老保险基金的补助</v>
          </cell>
          <cell r="I596">
            <v>9</v>
          </cell>
        </row>
        <row r="597">
          <cell r="H597" t="str">
            <v>2080302 财政对失业保险基金的补助</v>
          </cell>
        </row>
        <row r="598">
          <cell r="H598" t="str">
            <v>2080303 财政对基本医疗保险基金的补助</v>
          </cell>
        </row>
        <row r="599">
          <cell r="H599" t="str">
            <v>2080304 财政对工伤保险基金的补助</v>
          </cell>
        </row>
        <row r="600">
          <cell r="H600" t="str">
            <v>2080305 财政对生育保险基金的补助</v>
          </cell>
        </row>
        <row r="601">
          <cell r="H601" t="str">
            <v>2080306 财政对新型农村社会养老保险基金的补助</v>
          </cell>
        </row>
        <row r="602">
          <cell r="H602" t="str">
            <v>2080307 财政对城镇居民养老保险基金的补助★</v>
          </cell>
        </row>
        <row r="603">
          <cell r="H603" t="str">
            <v>2080399 财政对其他社会保险基金的补助</v>
          </cell>
        </row>
        <row r="604">
          <cell r="H604" t="str">
            <v>20805 行政事业单位离退休</v>
          </cell>
          <cell r="I604">
            <v>40452</v>
          </cell>
        </row>
        <row r="605">
          <cell r="H605" t="str">
            <v>2080501 归口管理的行政单位离退休★</v>
          </cell>
          <cell r="I605">
            <v>7628</v>
          </cell>
        </row>
        <row r="606">
          <cell r="H606" t="str">
            <v>2080502 事业单位离退休</v>
          </cell>
          <cell r="I606">
            <v>31612</v>
          </cell>
        </row>
        <row r="607">
          <cell r="H607" t="str">
            <v>2080503 离退休人员管理机构</v>
          </cell>
          <cell r="I607">
            <v>1212</v>
          </cell>
        </row>
        <row r="608">
          <cell r="H608" t="str">
            <v>2080504 未归口管理的行政单位离退休★</v>
          </cell>
        </row>
        <row r="609">
          <cell r="H609" t="str">
            <v>2080599 其他行政事业单位离退休支出</v>
          </cell>
        </row>
        <row r="610">
          <cell r="H610" t="str">
            <v>20806 企业改革补助</v>
          </cell>
          <cell r="I610">
            <v>0</v>
          </cell>
        </row>
        <row r="611">
          <cell r="H611" t="str">
            <v>2080601 企业关闭破产补助</v>
          </cell>
        </row>
        <row r="612">
          <cell r="H612" t="str">
            <v>2080602 厂办大集体改革补助</v>
          </cell>
        </row>
        <row r="613">
          <cell r="H613" t="str">
            <v>2080699 其他企业改革发展补助</v>
          </cell>
        </row>
        <row r="614">
          <cell r="H614" t="str">
            <v>20807 就业补助</v>
          </cell>
          <cell r="I614">
            <v>3300</v>
          </cell>
        </row>
        <row r="615">
          <cell r="H615" t="str">
            <v>2080701 扶持公共就业服务</v>
          </cell>
          <cell r="I615">
            <v>3300</v>
          </cell>
        </row>
        <row r="616">
          <cell r="H616" t="str">
            <v>2080702 职业培训补贴</v>
          </cell>
        </row>
        <row r="617">
          <cell r="H617" t="str">
            <v>2080703 职业介绍补贴</v>
          </cell>
        </row>
        <row r="618">
          <cell r="H618" t="str">
            <v>2080704 社会保险补贴</v>
          </cell>
        </row>
        <row r="619">
          <cell r="H619" t="str">
            <v>2080705 公益性岗位补贴</v>
          </cell>
        </row>
        <row r="620">
          <cell r="H620" t="str">
            <v>2080706 小额担保贷款贴息</v>
          </cell>
        </row>
        <row r="621">
          <cell r="H621" t="str">
            <v>2080707 补充小额贷款担保基金</v>
          </cell>
        </row>
        <row r="622">
          <cell r="H622" t="str">
            <v>2080709 职业技能鉴定补贴</v>
          </cell>
        </row>
        <row r="623">
          <cell r="H623" t="str">
            <v>2080710 特定就业政策支出</v>
          </cell>
        </row>
        <row r="624">
          <cell r="H624" t="str">
            <v>2080711 就业见习补贴</v>
          </cell>
        </row>
        <row r="625">
          <cell r="H625" t="str">
            <v>2080712 高技能人才培养补助</v>
          </cell>
        </row>
        <row r="626">
          <cell r="H626" t="str">
            <v>2080799 其他就业补助支出</v>
          </cell>
        </row>
        <row r="627">
          <cell r="H627" t="str">
            <v>20808 抚恤</v>
          </cell>
          <cell r="I627">
            <v>984</v>
          </cell>
        </row>
        <row r="628">
          <cell r="H628" t="str">
            <v>2080801 死亡抚恤</v>
          </cell>
          <cell r="I628">
            <v>530</v>
          </cell>
        </row>
        <row r="629">
          <cell r="H629" t="str">
            <v>2080802 伤残抚恤</v>
          </cell>
          <cell r="I629">
            <v>44</v>
          </cell>
        </row>
        <row r="630">
          <cell r="H630" t="str">
            <v>2080803 在乡复员、退伍军人生活补助</v>
          </cell>
          <cell r="I630">
            <v>60</v>
          </cell>
        </row>
        <row r="631">
          <cell r="H631" t="str">
            <v>2080804 优抚事业单位</v>
          </cell>
        </row>
        <row r="632">
          <cell r="H632" t="str">
            <v>2080805 义务兵优待</v>
          </cell>
          <cell r="I632">
            <v>350</v>
          </cell>
        </row>
        <row r="633">
          <cell r="H633" t="str">
            <v>2080806 农村籍退役士兵老年生活补助</v>
          </cell>
        </row>
        <row r="634">
          <cell r="H634" t="str">
            <v>2080899 其他优抚支出</v>
          </cell>
        </row>
        <row r="635">
          <cell r="H635" t="str">
            <v>20809 退役安置</v>
          </cell>
          <cell r="I635">
            <v>3234</v>
          </cell>
        </row>
        <row r="636">
          <cell r="H636" t="str">
            <v>2080901 退役士兵安置</v>
          </cell>
          <cell r="I636">
            <v>900</v>
          </cell>
        </row>
        <row r="637">
          <cell r="H637" t="str">
            <v>2080902 军队移交政府的离退休人员安置</v>
          </cell>
          <cell r="I637">
            <v>2091</v>
          </cell>
        </row>
        <row r="638">
          <cell r="H638" t="str">
            <v>2080903 军队移交政府离退休干部管理机构</v>
          </cell>
          <cell r="I638">
            <v>243</v>
          </cell>
        </row>
        <row r="639">
          <cell r="H639" t="str">
            <v>2080904 退役士兵教育培训</v>
          </cell>
        </row>
        <row r="640">
          <cell r="H640" t="str">
            <v>2080999 其他退役安置支出</v>
          </cell>
        </row>
        <row r="641">
          <cell r="H641" t="str">
            <v>20810 社会福利</v>
          </cell>
          <cell r="I641">
            <v>5</v>
          </cell>
        </row>
        <row r="642">
          <cell r="H642" t="str">
            <v>2081001 儿童福利</v>
          </cell>
        </row>
        <row r="643">
          <cell r="H643" t="str">
            <v>2081002 老年福利</v>
          </cell>
        </row>
        <row r="644">
          <cell r="H644" t="str">
            <v>2081003 假肢矫形</v>
          </cell>
        </row>
        <row r="645">
          <cell r="H645" t="str">
            <v>2081004 殡葬</v>
          </cell>
          <cell r="I645">
            <v>5</v>
          </cell>
        </row>
        <row r="646">
          <cell r="H646" t="str">
            <v>2081005 社会福利事业单位</v>
          </cell>
        </row>
        <row r="647">
          <cell r="H647" t="str">
            <v>2081099 其他社会福利支出</v>
          </cell>
        </row>
        <row r="648">
          <cell r="H648" t="str">
            <v>20811 残疾人事业</v>
          </cell>
          <cell r="I648">
            <v>43</v>
          </cell>
        </row>
        <row r="649">
          <cell r="H649" t="str">
            <v>2081101 行政运行</v>
          </cell>
          <cell r="I649">
            <v>40</v>
          </cell>
        </row>
        <row r="650">
          <cell r="H650" t="str">
            <v>2081102 一般行政管理事务</v>
          </cell>
        </row>
        <row r="651">
          <cell r="H651" t="str">
            <v>2081103 机关服务</v>
          </cell>
        </row>
        <row r="652">
          <cell r="H652" t="str">
            <v>2081104 残疾人康复</v>
          </cell>
        </row>
        <row r="653">
          <cell r="H653" t="str">
            <v>2081105 残疾人就业和扶贫</v>
          </cell>
        </row>
        <row r="654">
          <cell r="H654" t="str">
            <v>2081106 残疾人体育</v>
          </cell>
        </row>
        <row r="655">
          <cell r="H655" t="str">
            <v>2081199 其他残疾人事业支出</v>
          </cell>
          <cell r="I655">
            <v>3</v>
          </cell>
        </row>
        <row r="656">
          <cell r="H656" t="str">
            <v>20812 城市居民最低生活保障★</v>
          </cell>
          <cell r="I656">
            <v>500</v>
          </cell>
        </row>
        <row r="657">
          <cell r="H657" t="str">
            <v>2081201 城市居民最低生活保障金支出★</v>
          </cell>
          <cell r="I657">
            <v>500</v>
          </cell>
        </row>
        <row r="658">
          <cell r="H658" t="str">
            <v>2081202 城市居民最低生活保障对象临时补助★</v>
          </cell>
        </row>
        <row r="659">
          <cell r="H659" t="str">
            <v>20813 其他城市生活救助★</v>
          </cell>
          <cell r="I659">
            <v>270</v>
          </cell>
        </row>
        <row r="660">
          <cell r="H660" t="str">
            <v>2081301 流浪乞讨人员救助</v>
          </cell>
          <cell r="I660">
            <v>70</v>
          </cell>
        </row>
        <row r="661">
          <cell r="H661" t="str">
            <v>2081399 其他城市生活救助支出★</v>
          </cell>
          <cell r="I661">
            <v>200</v>
          </cell>
        </row>
        <row r="662">
          <cell r="H662" t="str">
            <v>20815 自然灾害生活救助</v>
          </cell>
          <cell r="I662">
            <v>0</v>
          </cell>
        </row>
        <row r="663">
          <cell r="H663" t="str">
            <v>2081501 中央自然灾害生活补助</v>
          </cell>
        </row>
        <row r="664">
          <cell r="H664" t="str">
            <v>2081502 地方自然灾害生活补助</v>
          </cell>
        </row>
        <row r="665">
          <cell r="H665" t="str">
            <v>2081503 自然灾害灾后重建补助</v>
          </cell>
        </row>
        <row r="666">
          <cell r="H666" t="str">
            <v>2081599 其他自然灾害生活救助支出</v>
          </cell>
        </row>
        <row r="667">
          <cell r="H667" t="str">
            <v>20816 红十字事业</v>
          </cell>
          <cell r="I667">
            <v>29</v>
          </cell>
        </row>
        <row r="668">
          <cell r="H668" t="str">
            <v>2081601 行政运行</v>
          </cell>
          <cell r="I668">
            <v>14</v>
          </cell>
        </row>
        <row r="669">
          <cell r="H669" t="str">
            <v>2081602 一般行政管理事务</v>
          </cell>
        </row>
        <row r="670">
          <cell r="H670" t="str">
            <v>2081603 机关服务</v>
          </cell>
        </row>
        <row r="671">
          <cell r="H671" t="str">
            <v>2081699 其他红十字事业支出</v>
          </cell>
          <cell r="I671">
            <v>15</v>
          </cell>
        </row>
        <row r="672">
          <cell r="H672" t="str">
            <v>20817 农村最低生活保障★</v>
          </cell>
          <cell r="I672">
            <v>0</v>
          </cell>
        </row>
        <row r="673">
          <cell r="H673" t="str">
            <v>2081701 农村最低生活保障金支出★</v>
          </cell>
        </row>
        <row r="674">
          <cell r="H674" t="str">
            <v>2081702 农村最低生活保障对象临时补助★</v>
          </cell>
        </row>
        <row r="675">
          <cell r="H675" t="str">
            <v>20818 其他农村生活救助★</v>
          </cell>
          <cell r="I675">
            <v>0</v>
          </cell>
        </row>
        <row r="676">
          <cell r="H676" t="str">
            <v>2081801 农村五保供养★</v>
          </cell>
        </row>
        <row r="677">
          <cell r="H677" t="str">
            <v>2081899 其他农村生活救助支出★</v>
          </cell>
        </row>
        <row r="678">
          <cell r="H678" t="str">
            <v>20824 补充道路交通事故社会救助基金</v>
          </cell>
          <cell r="I678">
            <v>0</v>
          </cell>
        </row>
        <row r="679">
          <cell r="H679" t="str">
            <v>2082401 交强险营业税补助基金支出</v>
          </cell>
        </row>
        <row r="680">
          <cell r="H680" t="str">
            <v>2082402 交强险罚款收入补助基金支出</v>
          </cell>
        </row>
        <row r="681">
          <cell r="H681" t="str">
            <v>20899 其他社会保障和就业支出</v>
          </cell>
          <cell r="I681">
            <v>5746</v>
          </cell>
        </row>
        <row r="682">
          <cell r="H682" t="str">
            <v>2089901 其他社会保障和就业支出</v>
          </cell>
          <cell r="I682">
            <v>5746</v>
          </cell>
        </row>
        <row r="683">
          <cell r="H683" t="str">
            <v>210 医疗卫生</v>
          </cell>
          <cell r="I683">
            <v>15684</v>
          </cell>
        </row>
        <row r="684">
          <cell r="H684" t="str">
            <v>21001 医疗卫生管理事务</v>
          </cell>
          <cell r="I684">
            <v>174</v>
          </cell>
        </row>
        <row r="685">
          <cell r="H685" t="str">
            <v>2100101 行政运行</v>
          </cell>
          <cell r="I685">
            <v>174</v>
          </cell>
        </row>
        <row r="686">
          <cell r="H686" t="str">
            <v>2100102 一般行政管理事务</v>
          </cell>
        </row>
        <row r="687">
          <cell r="H687" t="str">
            <v>2100103 机关服务</v>
          </cell>
        </row>
        <row r="688">
          <cell r="H688" t="str">
            <v>2100199 其他医疗卫生管理事务支出</v>
          </cell>
        </row>
        <row r="689">
          <cell r="H689" t="str">
            <v>21002 公立医院</v>
          </cell>
          <cell r="I689">
            <v>303</v>
          </cell>
        </row>
        <row r="690">
          <cell r="H690" t="str">
            <v>2100201 综合医院</v>
          </cell>
        </row>
        <row r="691">
          <cell r="H691" t="str">
            <v>2100202 中医（民族）医院</v>
          </cell>
          <cell r="I691">
            <v>225</v>
          </cell>
        </row>
        <row r="692">
          <cell r="H692" t="str">
            <v>2100203 传染病医院</v>
          </cell>
        </row>
        <row r="693">
          <cell r="H693" t="str">
            <v>2100204 职业病防治医院</v>
          </cell>
        </row>
        <row r="694">
          <cell r="H694" t="str">
            <v>2100205 精神病医院</v>
          </cell>
          <cell r="I694">
            <v>24</v>
          </cell>
        </row>
        <row r="695">
          <cell r="H695" t="str">
            <v>2100206 妇产医院</v>
          </cell>
        </row>
        <row r="696">
          <cell r="H696" t="str">
            <v>2100207 儿童医院</v>
          </cell>
        </row>
        <row r="697">
          <cell r="H697" t="str">
            <v>2100208 其他专科医院</v>
          </cell>
          <cell r="I697">
            <v>54</v>
          </cell>
        </row>
        <row r="698">
          <cell r="H698" t="str">
            <v>2100209 福利医院</v>
          </cell>
        </row>
        <row r="699">
          <cell r="H699" t="str">
            <v>2100210 行业医院</v>
          </cell>
        </row>
        <row r="700">
          <cell r="H700" t="str">
            <v>2100211 处理医疗欠费</v>
          </cell>
        </row>
        <row r="701">
          <cell r="H701" t="str">
            <v>2100299 其他公立医院支出</v>
          </cell>
        </row>
        <row r="702">
          <cell r="H702" t="str">
            <v>21003 基层医疗卫生机构</v>
          </cell>
          <cell r="I702">
            <v>262</v>
          </cell>
        </row>
        <row r="703">
          <cell r="H703" t="str">
            <v>2100301 城市社区卫生机构</v>
          </cell>
          <cell r="I703">
            <v>262</v>
          </cell>
        </row>
        <row r="704">
          <cell r="H704" t="str">
            <v>2100302 乡镇卫生院</v>
          </cell>
        </row>
        <row r="705">
          <cell r="H705" t="str">
            <v>2100399 其他基层医疗卫生机构支出</v>
          </cell>
        </row>
        <row r="706">
          <cell r="H706" t="str">
            <v>21004 公共卫生</v>
          </cell>
          <cell r="I706">
            <v>3977</v>
          </cell>
        </row>
        <row r="707">
          <cell r="H707" t="str">
            <v>2100401 疾病预防控制机构</v>
          </cell>
          <cell r="I707">
            <v>458</v>
          </cell>
        </row>
        <row r="708">
          <cell r="H708" t="str">
            <v>2100402 卫生监督机构</v>
          </cell>
          <cell r="I708">
            <v>271</v>
          </cell>
        </row>
        <row r="709">
          <cell r="H709" t="str">
            <v>2100403 妇幼保健机构</v>
          </cell>
          <cell r="I709">
            <v>235</v>
          </cell>
        </row>
        <row r="710">
          <cell r="H710" t="str">
            <v>2100404 精神卫生机构</v>
          </cell>
        </row>
        <row r="711">
          <cell r="H711" t="str">
            <v>2100405 应急救治机构</v>
          </cell>
        </row>
        <row r="712">
          <cell r="H712" t="str">
            <v>2100406 采供血机构</v>
          </cell>
        </row>
        <row r="713">
          <cell r="H713" t="str">
            <v>2100407 其他专业公共卫生机构</v>
          </cell>
        </row>
        <row r="714">
          <cell r="H714" t="str">
            <v>2100408 基本公共卫生服务</v>
          </cell>
          <cell r="I714">
            <v>887</v>
          </cell>
        </row>
        <row r="715">
          <cell r="H715" t="str">
            <v>2100409 重大公共卫生专项</v>
          </cell>
          <cell r="I715">
            <v>90</v>
          </cell>
        </row>
        <row r="716">
          <cell r="H716" t="str">
            <v>2100410 突发公共卫生事件应急处理</v>
          </cell>
          <cell r="I716">
            <v>50</v>
          </cell>
        </row>
        <row r="717">
          <cell r="H717" t="str">
            <v>2100499 其他公共卫生支出</v>
          </cell>
          <cell r="I717">
            <v>1986</v>
          </cell>
        </row>
        <row r="718">
          <cell r="H718" t="str">
            <v>21005 医疗保障</v>
          </cell>
          <cell r="I718">
            <v>10878</v>
          </cell>
        </row>
        <row r="719">
          <cell r="H719" t="str">
            <v>2100501 行政单位医疗</v>
          </cell>
          <cell r="I719">
            <v>3786</v>
          </cell>
        </row>
        <row r="720">
          <cell r="H720" t="str">
            <v>2100502 事业单位医疗</v>
          </cell>
          <cell r="I720">
            <v>5250</v>
          </cell>
        </row>
        <row r="721">
          <cell r="H721" t="str">
            <v>2100503 公务员医疗补助</v>
          </cell>
          <cell r="I721">
            <v>1300</v>
          </cell>
        </row>
        <row r="722">
          <cell r="H722" t="str">
            <v>2100504 优抚对象医疗补助</v>
          </cell>
        </row>
        <row r="723">
          <cell r="H723" t="str">
            <v>2100505 城市医疗救助</v>
          </cell>
          <cell r="I723">
            <v>10</v>
          </cell>
        </row>
        <row r="724">
          <cell r="H724" t="str">
            <v>2100506 新型农村合作医疗</v>
          </cell>
        </row>
        <row r="725">
          <cell r="H725" t="str">
            <v>2100507 农村医疗救助</v>
          </cell>
        </row>
        <row r="726">
          <cell r="H726" t="str">
            <v>2100508 城镇居民基本医疗保险</v>
          </cell>
          <cell r="I726">
            <v>532</v>
          </cell>
        </row>
        <row r="727">
          <cell r="H727" t="str">
            <v>2100599 其他医疗保障支出</v>
          </cell>
        </row>
        <row r="728">
          <cell r="H728" t="str">
            <v>21006 中医药</v>
          </cell>
          <cell r="I728">
            <v>0</v>
          </cell>
        </row>
        <row r="729">
          <cell r="H729" t="str">
            <v>2100601 中医（民族医）药专项</v>
          </cell>
        </row>
        <row r="730">
          <cell r="H730" t="str">
            <v>2100699 其他中医药支出</v>
          </cell>
        </row>
        <row r="731">
          <cell r="H731" t="str">
            <v>21010 食品和药品监督管理事务</v>
          </cell>
          <cell r="I731">
            <v>90</v>
          </cell>
        </row>
        <row r="732">
          <cell r="H732" t="str">
            <v>2101001 行政运行</v>
          </cell>
        </row>
        <row r="733">
          <cell r="H733" t="str">
            <v>2101002 一般行政管理事务</v>
          </cell>
        </row>
        <row r="734">
          <cell r="H734" t="str">
            <v>2101003 机关服务</v>
          </cell>
        </row>
        <row r="735">
          <cell r="H735" t="str">
            <v>2101012 药品事务</v>
          </cell>
        </row>
        <row r="736">
          <cell r="H736" t="str">
            <v>2101013 保健食品事务</v>
          </cell>
        </row>
        <row r="737">
          <cell r="H737" t="str">
            <v>2101014 化妆品事务</v>
          </cell>
        </row>
        <row r="738">
          <cell r="H738" t="str">
            <v>2101015 医疗器械事务</v>
          </cell>
        </row>
        <row r="739">
          <cell r="H739" t="str">
            <v>2101016 食品安全事务</v>
          </cell>
        </row>
        <row r="740">
          <cell r="H740" t="str">
            <v>2101050 事业运行</v>
          </cell>
        </row>
        <row r="741">
          <cell r="H741" t="str">
            <v>2101099 其他食品和药品监督管理事务支出</v>
          </cell>
          <cell r="I741">
            <v>90</v>
          </cell>
        </row>
        <row r="742">
          <cell r="H742" t="str">
            <v>21099 其他医疗卫生支出</v>
          </cell>
          <cell r="I742">
            <v>0</v>
          </cell>
        </row>
        <row r="743">
          <cell r="H743" t="str">
            <v>2109901 其他医疗卫生支出</v>
          </cell>
        </row>
        <row r="744">
          <cell r="H744" t="str">
            <v>211 节能环保</v>
          </cell>
          <cell r="I744">
            <v>613</v>
          </cell>
        </row>
        <row r="745">
          <cell r="H745" t="str">
            <v>21101 环境保护管理事务</v>
          </cell>
          <cell r="I745">
            <v>327</v>
          </cell>
        </row>
        <row r="746">
          <cell r="H746" t="str">
            <v>2110101 行政运行</v>
          </cell>
          <cell r="I746">
            <v>293</v>
          </cell>
        </row>
        <row r="747">
          <cell r="H747" t="str">
            <v>2110102 一般行政管理事务</v>
          </cell>
        </row>
        <row r="748">
          <cell r="H748" t="str">
            <v>2110103 机关服务</v>
          </cell>
        </row>
        <row r="749">
          <cell r="H749" t="str">
            <v>2110104 环境保护宣传</v>
          </cell>
        </row>
        <row r="750">
          <cell r="H750" t="str">
            <v>2110105 环境保护法规、规划及标准</v>
          </cell>
        </row>
        <row r="751">
          <cell r="H751" t="str">
            <v>2110106 环境国际合作及履约</v>
          </cell>
        </row>
        <row r="752">
          <cell r="H752" t="str">
            <v>2110107 环境保护行政许可</v>
          </cell>
        </row>
        <row r="753">
          <cell r="H753" t="str">
            <v>2110199 其他环境保护管理事务支出</v>
          </cell>
          <cell r="I753">
            <v>34</v>
          </cell>
        </row>
        <row r="754">
          <cell r="H754" t="str">
            <v>21102 环境监测与监察</v>
          </cell>
          <cell r="I754">
            <v>0</v>
          </cell>
        </row>
        <row r="755">
          <cell r="H755" t="str">
            <v>2110203 建设项目环评审查与监督</v>
          </cell>
        </row>
        <row r="756">
          <cell r="H756" t="str">
            <v>2110204 核与辐射安全监督</v>
          </cell>
        </row>
        <row r="757">
          <cell r="H757" t="str">
            <v>2110299 其他环境监测与监察支出</v>
          </cell>
        </row>
        <row r="758">
          <cell r="H758" t="str">
            <v>21103 污染防治</v>
          </cell>
          <cell r="I758">
            <v>286</v>
          </cell>
        </row>
        <row r="759">
          <cell r="H759" t="str">
            <v>2110301 大气</v>
          </cell>
        </row>
        <row r="760">
          <cell r="H760" t="str">
            <v>2110302 水体</v>
          </cell>
        </row>
        <row r="761">
          <cell r="H761" t="str">
            <v>2110303 噪声</v>
          </cell>
        </row>
        <row r="762">
          <cell r="H762" t="str">
            <v>2110304 固体废弃物与化学品</v>
          </cell>
          <cell r="I762">
            <v>10</v>
          </cell>
        </row>
        <row r="763">
          <cell r="H763" t="str">
            <v>2110305 放射源和放射性废物监管</v>
          </cell>
        </row>
        <row r="764">
          <cell r="H764" t="str">
            <v>2110306 辐射</v>
          </cell>
        </row>
        <row r="765">
          <cell r="H765" t="str">
            <v>2110307 排污费安排的支出</v>
          </cell>
          <cell r="I765">
            <v>220</v>
          </cell>
        </row>
        <row r="766">
          <cell r="H766" t="str">
            <v>2110399 其他污染防治支出</v>
          </cell>
          <cell r="I766">
            <v>56</v>
          </cell>
        </row>
        <row r="767">
          <cell r="H767" t="str">
            <v>21104 自然生态保护</v>
          </cell>
          <cell r="I767">
            <v>0</v>
          </cell>
        </row>
        <row r="768">
          <cell r="H768" t="str">
            <v>2110401 生态保护</v>
          </cell>
        </row>
        <row r="769">
          <cell r="H769" t="str">
            <v>2110402 农村环境保护</v>
          </cell>
        </row>
        <row r="770">
          <cell r="H770" t="str">
            <v>2110403 自然保护区</v>
          </cell>
        </row>
        <row r="771">
          <cell r="H771" t="str">
            <v>2110404 生物及物种资源保护</v>
          </cell>
        </row>
        <row r="772">
          <cell r="H772" t="str">
            <v>2110405 湖泊生态环境保护</v>
          </cell>
        </row>
        <row r="773">
          <cell r="H773" t="str">
            <v>2110499 其他自然生态保护支出</v>
          </cell>
        </row>
        <row r="774">
          <cell r="H774" t="str">
            <v>21105 天然林保护</v>
          </cell>
          <cell r="I774">
            <v>0</v>
          </cell>
        </row>
        <row r="775">
          <cell r="H775" t="str">
            <v>2110501 森林管护</v>
          </cell>
        </row>
        <row r="776">
          <cell r="H776" t="str">
            <v>2110502 社会保险补助</v>
          </cell>
        </row>
        <row r="777">
          <cell r="H777" t="str">
            <v>2110503 政策性社会性支出补助</v>
          </cell>
        </row>
        <row r="778">
          <cell r="H778" t="str">
            <v>2110504 职工分流安置</v>
          </cell>
        </row>
        <row r="779">
          <cell r="H779" t="str">
            <v>2110505 职工培训</v>
          </cell>
        </row>
        <row r="780">
          <cell r="H780" t="str">
            <v>2110506 天然林保护工程建设</v>
          </cell>
        </row>
        <row r="781">
          <cell r="H781" t="str">
            <v>2110599 其他天然林保护支出</v>
          </cell>
        </row>
        <row r="782">
          <cell r="H782" t="str">
            <v>21106 退耕还林</v>
          </cell>
          <cell r="I782">
            <v>0</v>
          </cell>
        </row>
        <row r="783">
          <cell r="H783" t="str">
            <v>2110601 粮食折现挂账贴息</v>
          </cell>
        </row>
        <row r="784">
          <cell r="H784" t="str">
            <v>2110602 退耕现金</v>
          </cell>
        </row>
        <row r="785">
          <cell r="H785" t="str">
            <v>2110603 退耕还林粮食折现补贴</v>
          </cell>
        </row>
        <row r="786">
          <cell r="H786" t="str">
            <v>2110604 退耕还林粮食费用补贴</v>
          </cell>
        </row>
        <row r="787">
          <cell r="H787" t="str">
            <v>2110605 退耕还林工程建设</v>
          </cell>
        </row>
        <row r="788">
          <cell r="H788" t="str">
            <v>2110699 其他退耕还林支出</v>
          </cell>
        </row>
        <row r="789">
          <cell r="H789" t="str">
            <v>21107 风沙荒漠治理</v>
          </cell>
          <cell r="I789">
            <v>0</v>
          </cell>
        </row>
        <row r="790">
          <cell r="H790" t="str">
            <v>2110701 京津风沙源治理禁牧舍饲粮食折现补贴</v>
          </cell>
        </row>
        <row r="791">
          <cell r="H791" t="str">
            <v>2110702 京津风沙源治理禁牧舍饲粮食折现挂账贴息</v>
          </cell>
        </row>
        <row r="792">
          <cell r="H792" t="str">
            <v>2110703 京津风沙源治理禁牧舍饲粮食费用补贴</v>
          </cell>
        </row>
        <row r="793">
          <cell r="H793" t="str">
            <v>2110704 京津风沙源治理工程建设</v>
          </cell>
        </row>
        <row r="794">
          <cell r="H794" t="str">
            <v>2110799 其他风沙荒漠治理支出</v>
          </cell>
        </row>
        <row r="795">
          <cell r="H795" t="str">
            <v>21108 退牧还草</v>
          </cell>
          <cell r="I795">
            <v>0</v>
          </cell>
        </row>
        <row r="796">
          <cell r="H796" t="str">
            <v>2110801 退牧还草粮食折现补贴</v>
          </cell>
        </row>
        <row r="797">
          <cell r="H797" t="str">
            <v>2110802 退牧还草粮食费用补贴</v>
          </cell>
        </row>
        <row r="798">
          <cell r="H798" t="str">
            <v>2110803 退牧还草粮食折现挂账贴息</v>
          </cell>
        </row>
        <row r="799">
          <cell r="H799" t="str">
            <v>2110804 退牧还草工程建设</v>
          </cell>
        </row>
        <row r="800">
          <cell r="H800" t="str">
            <v>2110899 其他退牧还草支出</v>
          </cell>
        </row>
        <row r="801">
          <cell r="H801" t="str">
            <v>21109 已垦草原退耕还草</v>
          </cell>
          <cell r="I801">
            <v>0</v>
          </cell>
        </row>
        <row r="802">
          <cell r="H802" t="str">
            <v>2110901 已垦草原退耕还草</v>
          </cell>
        </row>
        <row r="803">
          <cell r="H803" t="str">
            <v>21110 能源节约利用</v>
          </cell>
          <cell r="I803">
            <v>0</v>
          </cell>
        </row>
        <row r="804">
          <cell r="H804" t="str">
            <v>2111001 能源节约利用</v>
          </cell>
        </row>
        <row r="805">
          <cell r="H805" t="str">
            <v>21111 污染减排</v>
          </cell>
          <cell r="I805">
            <v>0</v>
          </cell>
        </row>
        <row r="806">
          <cell r="H806" t="str">
            <v>2111101 环境监测与信息</v>
          </cell>
        </row>
        <row r="807">
          <cell r="H807" t="str">
            <v>2111102 环境执法监察</v>
          </cell>
        </row>
        <row r="808">
          <cell r="H808" t="str">
            <v>2111103 减排专项支出</v>
          </cell>
        </row>
        <row r="809">
          <cell r="H809" t="str">
            <v>2111104 清洁生产专项支出</v>
          </cell>
        </row>
        <row r="810">
          <cell r="H810" t="str">
            <v>2111199 其他污染减排支出</v>
          </cell>
        </row>
        <row r="811">
          <cell r="H811" t="str">
            <v>21112 可再生能源</v>
          </cell>
          <cell r="I811">
            <v>0</v>
          </cell>
        </row>
        <row r="812">
          <cell r="H812" t="str">
            <v>2111201 可再生能源</v>
          </cell>
        </row>
        <row r="813">
          <cell r="H813" t="str">
            <v>21113 资源综合利用</v>
          </cell>
          <cell r="I813">
            <v>0</v>
          </cell>
        </row>
        <row r="814">
          <cell r="H814" t="str">
            <v>2111301 资源综合利用</v>
          </cell>
        </row>
        <row r="815">
          <cell r="H815" t="str">
            <v>21114 能源管理事务</v>
          </cell>
          <cell r="I815">
            <v>0</v>
          </cell>
        </row>
        <row r="816">
          <cell r="H816" t="str">
            <v>2111401 行政运行</v>
          </cell>
        </row>
        <row r="817">
          <cell r="H817" t="str">
            <v>2111402 一般行政管理事务</v>
          </cell>
        </row>
        <row r="818">
          <cell r="H818" t="str">
            <v>2111403 机关服务</v>
          </cell>
        </row>
        <row r="819">
          <cell r="H819" t="str">
            <v>2111404 能源预测预警</v>
          </cell>
        </row>
        <row r="820">
          <cell r="H820" t="str">
            <v>2111405 能源战略规划与实施</v>
          </cell>
        </row>
        <row r="821">
          <cell r="H821" t="str">
            <v>2111406 能源科技装备</v>
          </cell>
        </row>
        <row r="822">
          <cell r="H822" t="str">
            <v>2111407 能源行业管理</v>
          </cell>
        </row>
        <row r="823">
          <cell r="H823" t="str">
            <v>2111408 能源管理</v>
          </cell>
        </row>
        <row r="824">
          <cell r="H824" t="str">
            <v>2111409 石油储备发展管理</v>
          </cell>
        </row>
        <row r="825">
          <cell r="H825" t="str">
            <v>2111410 能源调查</v>
          </cell>
        </row>
        <row r="826">
          <cell r="H826" t="str">
            <v>2111411 信息化建设</v>
          </cell>
        </row>
        <row r="827">
          <cell r="H827" t="str">
            <v>2111450 事业运行</v>
          </cell>
        </row>
        <row r="828">
          <cell r="H828" t="str">
            <v>2111499 其他能源管理事务支出</v>
          </cell>
        </row>
        <row r="829">
          <cell r="H829" t="str">
            <v>21199 其他节能环保支出</v>
          </cell>
          <cell r="I829">
            <v>0</v>
          </cell>
        </row>
        <row r="830">
          <cell r="H830" t="str">
            <v>2119901 其他节能环保支出</v>
          </cell>
        </row>
        <row r="831">
          <cell r="H831" t="str">
            <v>212 城乡社区事务</v>
          </cell>
          <cell r="I831">
            <v>232815</v>
          </cell>
        </row>
        <row r="832">
          <cell r="H832" t="str">
            <v>21201 城乡社区管理事务</v>
          </cell>
          <cell r="I832">
            <v>2563</v>
          </cell>
        </row>
        <row r="833">
          <cell r="H833" t="str">
            <v>2120101 行政运行</v>
          </cell>
          <cell r="I833">
            <v>1497</v>
          </cell>
        </row>
        <row r="834">
          <cell r="H834" t="str">
            <v>2120102 一般行政管理事务</v>
          </cell>
          <cell r="I834">
            <v>342</v>
          </cell>
        </row>
        <row r="835">
          <cell r="H835" t="str">
            <v>2120103 机关服务</v>
          </cell>
        </row>
        <row r="836">
          <cell r="H836" t="str">
            <v>2120104 城管执法</v>
          </cell>
          <cell r="I836">
            <v>238</v>
          </cell>
        </row>
        <row r="837">
          <cell r="H837" t="str">
            <v>2120105 工程建设标准规范编制与监管</v>
          </cell>
        </row>
        <row r="838">
          <cell r="H838" t="str">
            <v>2120106 工程建设管理</v>
          </cell>
        </row>
        <row r="839">
          <cell r="H839" t="str">
            <v>2120107 市政公用行业市场监管</v>
          </cell>
        </row>
        <row r="840">
          <cell r="H840" t="str">
            <v>2120108 国家重点风景区规划与保护</v>
          </cell>
        </row>
        <row r="841">
          <cell r="H841" t="str">
            <v>2120109 住宅建设与房地产市场监管</v>
          </cell>
        </row>
        <row r="842">
          <cell r="H842" t="str">
            <v>2120110 执业资格注册、资质审查</v>
          </cell>
        </row>
        <row r="843">
          <cell r="H843" t="str">
            <v>2120199 其他城乡社区管理事务支出</v>
          </cell>
          <cell r="I843">
            <v>486</v>
          </cell>
        </row>
        <row r="844">
          <cell r="H844" t="str">
            <v>21202 城乡社区规划与管理</v>
          </cell>
          <cell r="I844">
            <v>0</v>
          </cell>
        </row>
        <row r="845">
          <cell r="H845" t="str">
            <v>2120201 城乡社区规划与管理</v>
          </cell>
        </row>
        <row r="846">
          <cell r="H846" t="str">
            <v>21203 城乡社区公共设施</v>
          </cell>
          <cell r="I846">
            <v>150000</v>
          </cell>
        </row>
        <row r="847">
          <cell r="H847" t="str">
            <v>2120303 小城镇基础设施建设</v>
          </cell>
        </row>
        <row r="848">
          <cell r="H848" t="str">
            <v>2120399 其他城乡社区公共设施支出</v>
          </cell>
          <cell r="I848">
            <v>150000</v>
          </cell>
        </row>
        <row r="849">
          <cell r="H849" t="str">
            <v>21205 城乡社区环境卫生</v>
          </cell>
          <cell r="I849">
            <v>79268</v>
          </cell>
        </row>
        <row r="850">
          <cell r="H850" t="str">
            <v>2120501 城乡社区环境卫生</v>
          </cell>
          <cell r="I850">
            <v>79268</v>
          </cell>
        </row>
        <row r="851">
          <cell r="H851" t="str">
            <v>21206 建设市场管理与监督</v>
          </cell>
          <cell r="I851">
            <v>0</v>
          </cell>
        </row>
        <row r="852">
          <cell r="H852" t="str">
            <v>2120601 建设市场管理与监督</v>
          </cell>
        </row>
        <row r="853">
          <cell r="H853" t="str">
            <v>21299 其他城乡社区事务支出</v>
          </cell>
          <cell r="I853">
            <v>984</v>
          </cell>
        </row>
        <row r="854">
          <cell r="H854" t="str">
            <v>2129999 其他城乡社区事务支出</v>
          </cell>
          <cell r="I854">
            <v>984</v>
          </cell>
        </row>
        <row r="855">
          <cell r="H855" t="str">
            <v>213 农林水事务</v>
          </cell>
          <cell r="I855">
            <v>152</v>
          </cell>
        </row>
        <row r="856">
          <cell r="H856" t="str">
            <v>21301 农业</v>
          </cell>
          <cell r="I856">
            <v>152</v>
          </cell>
        </row>
        <row r="857">
          <cell r="H857" t="str">
            <v>2130101 行政运行</v>
          </cell>
        </row>
        <row r="858">
          <cell r="H858" t="str">
            <v>2130102 一般行政管理事务</v>
          </cell>
        </row>
        <row r="859">
          <cell r="H859" t="str">
            <v>2130103 机关服务</v>
          </cell>
        </row>
        <row r="860">
          <cell r="H860" t="str">
            <v>2130104 事业运行</v>
          </cell>
          <cell r="I860">
            <v>22</v>
          </cell>
        </row>
        <row r="861">
          <cell r="H861" t="str">
            <v>2130105 农垦运行</v>
          </cell>
        </row>
        <row r="862">
          <cell r="H862" t="str">
            <v>2130106 技术推广与培训</v>
          </cell>
        </row>
        <row r="863">
          <cell r="H863" t="str">
            <v>2130108 病虫害控制</v>
          </cell>
          <cell r="I863">
            <v>130</v>
          </cell>
        </row>
        <row r="864">
          <cell r="H864" t="str">
            <v>2130109 农产品质量安全</v>
          </cell>
        </row>
        <row r="865">
          <cell r="H865" t="str">
            <v>2130110 执法监管</v>
          </cell>
        </row>
        <row r="866">
          <cell r="H866" t="str">
            <v>2130111 统计监测与信息服务</v>
          </cell>
        </row>
        <row r="867">
          <cell r="H867" t="str">
            <v>2130112 农业行业业务管理</v>
          </cell>
        </row>
        <row r="868">
          <cell r="H868" t="str">
            <v>2130114 对外交流与合作</v>
          </cell>
        </row>
        <row r="869">
          <cell r="H869" t="str">
            <v>2130119 灾害救助</v>
          </cell>
        </row>
        <row r="870">
          <cell r="H870" t="str">
            <v>2130120 稳定农民收入补贴</v>
          </cell>
        </row>
        <row r="871">
          <cell r="H871" t="str">
            <v>2130121 农业结构调整补贴</v>
          </cell>
        </row>
        <row r="872">
          <cell r="H872" t="str">
            <v>2130122 农业生产资料与技术补贴△</v>
          </cell>
        </row>
        <row r="873">
          <cell r="H873" t="str">
            <v>2130123 农业生产保险补贴</v>
          </cell>
        </row>
        <row r="874">
          <cell r="H874" t="str">
            <v>2130124 农业组织化与产业化经营</v>
          </cell>
        </row>
        <row r="875">
          <cell r="H875" t="str">
            <v>2130125 农产品加工与促销</v>
          </cell>
        </row>
        <row r="876">
          <cell r="H876" t="str">
            <v>2130126 农村公益事业</v>
          </cell>
        </row>
        <row r="877">
          <cell r="H877" t="str">
            <v>2130129 综合财力补助</v>
          </cell>
        </row>
        <row r="878">
          <cell r="H878" t="str">
            <v>2130135 农业资源保护与利用</v>
          </cell>
        </row>
        <row r="879">
          <cell r="H879" t="str">
            <v>2130142 农村道路建设</v>
          </cell>
        </row>
        <row r="880">
          <cell r="H880" t="str">
            <v>2130147 农资综合补贴△</v>
          </cell>
        </row>
        <row r="881">
          <cell r="H881" t="str">
            <v>2130148 石油价格改革对渔业的补贴</v>
          </cell>
        </row>
        <row r="882">
          <cell r="H882" t="str">
            <v>2130152 对高校毕业生到基层任职补助</v>
          </cell>
        </row>
        <row r="883">
          <cell r="H883" t="str">
            <v>2130153 草原植被恢复费安排的支出</v>
          </cell>
        </row>
        <row r="884">
          <cell r="H884" t="str">
            <v>2130199 其他农业支出</v>
          </cell>
        </row>
        <row r="885">
          <cell r="H885" t="str">
            <v>21302 林业</v>
          </cell>
          <cell r="I885">
            <v>0</v>
          </cell>
        </row>
        <row r="886">
          <cell r="H886" t="str">
            <v>2130201 行政运行</v>
          </cell>
        </row>
        <row r="887">
          <cell r="H887" t="str">
            <v>2130202 一般行政管理事务</v>
          </cell>
        </row>
        <row r="888">
          <cell r="H888" t="str">
            <v>2130203 机关服务</v>
          </cell>
        </row>
        <row r="889">
          <cell r="H889" t="str">
            <v>2130204 林业事业机构</v>
          </cell>
        </row>
        <row r="890">
          <cell r="H890" t="str">
            <v>2130205 森林培育</v>
          </cell>
        </row>
        <row r="891">
          <cell r="H891" t="str">
            <v>2130206 林业技术推广</v>
          </cell>
        </row>
        <row r="892">
          <cell r="H892" t="str">
            <v>2130207 森林资源管理</v>
          </cell>
        </row>
        <row r="893">
          <cell r="H893" t="str">
            <v>2130208 森林资源监测</v>
          </cell>
        </row>
        <row r="894">
          <cell r="H894" t="str">
            <v>2130209 森林生态效益补偿</v>
          </cell>
        </row>
        <row r="895">
          <cell r="H895" t="str">
            <v>2130210 林业自然保护区</v>
          </cell>
        </row>
        <row r="896">
          <cell r="H896" t="str">
            <v>2130211 动植物保护</v>
          </cell>
        </row>
        <row r="897">
          <cell r="H897" t="str">
            <v>2130212 湿地保护</v>
          </cell>
        </row>
        <row r="898">
          <cell r="H898" t="str">
            <v>2130213 林业执法与监督</v>
          </cell>
        </row>
        <row r="899">
          <cell r="H899" t="str">
            <v>2130214 森林防火</v>
          </cell>
        </row>
        <row r="900">
          <cell r="H900" t="str">
            <v>2130215 林业有害生物防治</v>
          </cell>
        </row>
        <row r="901">
          <cell r="H901" t="str">
            <v>2130216 林业检疫检测</v>
          </cell>
        </row>
        <row r="902">
          <cell r="H902" t="str">
            <v>2130217 防沙治沙</v>
          </cell>
        </row>
        <row r="903">
          <cell r="H903" t="str">
            <v>2130218 林业质量安全</v>
          </cell>
        </row>
        <row r="904">
          <cell r="H904" t="str">
            <v>2130219 林业工程与项目管理</v>
          </cell>
        </row>
        <row r="905">
          <cell r="H905" t="str">
            <v>2130220 林业对外合作与交流</v>
          </cell>
        </row>
        <row r="906">
          <cell r="H906" t="str">
            <v>2130221 林业产业化</v>
          </cell>
        </row>
        <row r="907">
          <cell r="H907" t="str">
            <v>2130222 技能培训</v>
          </cell>
        </row>
        <row r="908">
          <cell r="H908" t="str">
            <v>2130223 信息管理</v>
          </cell>
        </row>
        <row r="909">
          <cell r="H909" t="str">
            <v>2130224 林业政策制定与宣传</v>
          </cell>
        </row>
        <row r="910">
          <cell r="H910" t="str">
            <v>2130225 林业资金审计稽查</v>
          </cell>
        </row>
        <row r="911">
          <cell r="H911" t="str">
            <v>2130226 林区公共支出</v>
          </cell>
        </row>
        <row r="912">
          <cell r="H912" t="str">
            <v>2130227 林业贷款贴息</v>
          </cell>
        </row>
        <row r="913">
          <cell r="H913" t="str">
            <v>2130231 林业救灾</v>
          </cell>
        </row>
        <row r="914">
          <cell r="H914" t="str">
            <v>2130232 石油价格改革对林业的补贴</v>
          </cell>
        </row>
        <row r="915">
          <cell r="H915" t="str">
            <v>2130233 森林保险保费补贴</v>
          </cell>
        </row>
        <row r="916">
          <cell r="H916" t="str">
            <v>2130299 其他林业支出</v>
          </cell>
        </row>
        <row r="917">
          <cell r="H917" t="str">
            <v>21303 水利</v>
          </cell>
          <cell r="I917">
            <v>0</v>
          </cell>
        </row>
        <row r="918">
          <cell r="H918" t="str">
            <v>2130301 行政运行</v>
          </cell>
        </row>
        <row r="919">
          <cell r="H919" t="str">
            <v>2130302 一般行政管理事务</v>
          </cell>
        </row>
        <row r="920">
          <cell r="H920" t="str">
            <v>2130303 机关服务</v>
          </cell>
        </row>
        <row r="921">
          <cell r="H921" t="str">
            <v>2130304 水利行业业务管理</v>
          </cell>
        </row>
        <row r="922">
          <cell r="H922" t="str">
            <v>2130305 水利工程建设</v>
          </cell>
        </row>
        <row r="923">
          <cell r="H923" t="str">
            <v>2130306 水利工程运行与维护</v>
          </cell>
        </row>
        <row r="924">
          <cell r="H924" t="str">
            <v>2130307 长江黄河等流域管理</v>
          </cell>
        </row>
        <row r="925">
          <cell r="H925" t="str">
            <v>2130308 水利前期工作</v>
          </cell>
        </row>
        <row r="926">
          <cell r="H926" t="str">
            <v>2130309 水利执法监督</v>
          </cell>
        </row>
        <row r="927">
          <cell r="H927" t="str">
            <v>2130310 水土保持</v>
          </cell>
        </row>
        <row r="928">
          <cell r="H928" t="str">
            <v>2130311 水资源节约管理与保护</v>
          </cell>
        </row>
        <row r="929">
          <cell r="H929" t="str">
            <v>2130312 水质监测</v>
          </cell>
        </row>
        <row r="930">
          <cell r="H930" t="str">
            <v>2130313 水文测报</v>
          </cell>
        </row>
        <row r="931">
          <cell r="H931" t="str">
            <v>2130314 防汛★</v>
          </cell>
        </row>
        <row r="932">
          <cell r="H932" t="str">
            <v>2130315 抗旱★</v>
          </cell>
        </row>
        <row r="933">
          <cell r="H933" t="str">
            <v>2130316 农田水利</v>
          </cell>
        </row>
        <row r="934">
          <cell r="H934" t="str">
            <v>2130317 水利技术推广和培训</v>
          </cell>
        </row>
        <row r="935">
          <cell r="H935" t="str">
            <v>2130318 国际河流治理与管理</v>
          </cell>
        </row>
        <row r="936">
          <cell r="H936" t="str">
            <v>2130319 三峡建设管理事务</v>
          </cell>
        </row>
        <row r="937">
          <cell r="H937" t="str">
            <v>2130321 大中型水库移民后期扶持专项支出</v>
          </cell>
        </row>
        <row r="938">
          <cell r="H938" t="str">
            <v>2130322 水利安全监督★</v>
          </cell>
        </row>
        <row r="939">
          <cell r="H939" t="str">
            <v>2130331 水资源费安排的支出</v>
          </cell>
        </row>
        <row r="940">
          <cell r="H940" t="str">
            <v>2130332 砂石资源费支出</v>
          </cell>
        </row>
        <row r="941">
          <cell r="H941" t="str">
            <v>2130333 信息管理</v>
          </cell>
        </row>
        <row r="942">
          <cell r="H942" t="str">
            <v>2130334 水利建设移民支出</v>
          </cell>
        </row>
        <row r="943">
          <cell r="H943" t="str">
            <v>2130335 农村人畜饮水</v>
          </cell>
        </row>
        <row r="944">
          <cell r="H944" t="str">
            <v>2130399 其他水利支出</v>
          </cell>
        </row>
        <row r="945">
          <cell r="H945" t="str">
            <v>21304 南水北调</v>
          </cell>
          <cell r="I945">
            <v>0</v>
          </cell>
        </row>
        <row r="946">
          <cell r="H946" t="str">
            <v>2130401 行政运行</v>
          </cell>
        </row>
        <row r="947">
          <cell r="H947" t="str">
            <v>2130402 一般行政管理事务</v>
          </cell>
        </row>
        <row r="948">
          <cell r="H948" t="str">
            <v>2130403 机关服务</v>
          </cell>
        </row>
        <row r="949">
          <cell r="H949" t="str">
            <v>2130404 南水北调工程建设</v>
          </cell>
        </row>
        <row r="950">
          <cell r="H950" t="str">
            <v>2130405 政策研究与信息管理</v>
          </cell>
        </row>
        <row r="951">
          <cell r="H951" t="str">
            <v>2130406 工程稽查</v>
          </cell>
        </row>
        <row r="952">
          <cell r="H952" t="str">
            <v>2130407 前期工作</v>
          </cell>
        </row>
        <row r="953">
          <cell r="H953" t="str">
            <v>2130408 南水北调技术推广和培训</v>
          </cell>
        </row>
        <row r="954">
          <cell r="H954" t="str">
            <v>2130409 环境、移民及水资源管理与保护</v>
          </cell>
        </row>
        <row r="955">
          <cell r="H955" t="str">
            <v>2130499 其他南水北调支出</v>
          </cell>
        </row>
        <row r="956">
          <cell r="H956" t="str">
            <v>21305 扶贫</v>
          </cell>
          <cell r="I956">
            <v>0</v>
          </cell>
        </row>
        <row r="957">
          <cell r="H957" t="str">
            <v>2130501 行政运行</v>
          </cell>
        </row>
        <row r="958">
          <cell r="H958" t="str">
            <v>2130502 一般行政管理事务</v>
          </cell>
        </row>
        <row r="959">
          <cell r="H959" t="str">
            <v>2130503 机关服务</v>
          </cell>
        </row>
        <row r="960">
          <cell r="H960" t="str">
            <v>2130504 农村基础设施建设</v>
          </cell>
        </row>
        <row r="961">
          <cell r="H961" t="str">
            <v>2130505 生产发展</v>
          </cell>
        </row>
        <row r="962">
          <cell r="H962" t="str">
            <v>2130506 社会发展</v>
          </cell>
        </row>
        <row r="963">
          <cell r="H963" t="str">
            <v>2130507 扶贫贷款奖补和贴息</v>
          </cell>
        </row>
        <row r="964">
          <cell r="H964" t="str">
            <v>2130508 "三西"农业建设专项补助</v>
          </cell>
        </row>
        <row r="965">
          <cell r="H965" t="str">
            <v>2130550 扶贫事业机构</v>
          </cell>
        </row>
        <row r="966">
          <cell r="H966" t="str">
            <v>2130599 其他扶贫支出</v>
          </cell>
        </row>
        <row r="967">
          <cell r="H967" t="str">
            <v>21306 农业综合开发</v>
          </cell>
          <cell r="I967">
            <v>0</v>
          </cell>
        </row>
        <row r="968">
          <cell r="H968" t="str">
            <v>2130601 机构运行</v>
          </cell>
        </row>
        <row r="969">
          <cell r="H969" t="str">
            <v>2130602 土地治理</v>
          </cell>
        </row>
        <row r="970">
          <cell r="H970" t="str">
            <v>2130603 产业化经营</v>
          </cell>
        </row>
        <row r="971">
          <cell r="H971" t="str">
            <v>2130604 科技示范</v>
          </cell>
        </row>
        <row r="972">
          <cell r="H972" t="str">
            <v>2130699 其他农业综合开发支出</v>
          </cell>
        </row>
        <row r="973">
          <cell r="H973" t="str">
            <v>21307 农村综合改革</v>
          </cell>
          <cell r="I973">
            <v>0</v>
          </cell>
        </row>
        <row r="974">
          <cell r="H974" t="str">
            <v>2130701 对村级一事一议的补助</v>
          </cell>
        </row>
        <row r="975">
          <cell r="H975" t="str">
            <v>2130703 实施减轻农业用水负担综合改革补助</v>
          </cell>
        </row>
        <row r="976">
          <cell r="H976" t="str">
            <v>2130704 国有农场分离办社会职能改革补助</v>
          </cell>
        </row>
        <row r="977">
          <cell r="H977" t="str">
            <v>2130705 对村民委员会和村党支部的补助</v>
          </cell>
        </row>
        <row r="978">
          <cell r="H978" t="str">
            <v>2130706 对村集体经济组织的补助</v>
          </cell>
        </row>
        <row r="979">
          <cell r="H979" t="str">
            <v>2130707 农村综合改革示范试点补助</v>
          </cell>
        </row>
        <row r="980">
          <cell r="H980" t="str">
            <v>2130799 其他农村综合改革支出</v>
          </cell>
        </row>
        <row r="981">
          <cell r="H981" t="str">
            <v>21399 其他农林水事务支出</v>
          </cell>
          <cell r="I981">
            <v>0</v>
          </cell>
        </row>
        <row r="982">
          <cell r="H982" t="str">
            <v>2139901 化解其他公益性乡村债务支出△</v>
          </cell>
        </row>
        <row r="983">
          <cell r="H983" t="str">
            <v>2139999 其他农林水事务支出</v>
          </cell>
        </row>
        <row r="984">
          <cell r="H984" t="str">
            <v>214 交通运输</v>
          </cell>
          <cell r="I984">
            <v>0</v>
          </cell>
        </row>
        <row r="985">
          <cell r="H985" t="str">
            <v>21401 公路水路运输</v>
          </cell>
          <cell r="I985">
            <v>0</v>
          </cell>
        </row>
        <row r="986">
          <cell r="H986" t="str">
            <v>2140101 行政运行</v>
          </cell>
        </row>
        <row r="987">
          <cell r="H987" t="str">
            <v>2140102 一般行政管理事务</v>
          </cell>
        </row>
        <row r="988">
          <cell r="H988" t="str">
            <v>2140103 机关服务</v>
          </cell>
        </row>
        <row r="989">
          <cell r="H989" t="str">
            <v>2140104 公路新建</v>
          </cell>
        </row>
        <row r="990">
          <cell r="H990" t="str">
            <v>2140105 公路改建</v>
          </cell>
        </row>
        <row r="991">
          <cell r="H991" t="str">
            <v>2140106 公路养护</v>
          </cell>
        </row>
        <row r="992">
          <cell r="H992" t="str">
            <v>2140107 特大型桥梁建设</v>
          </cell>
        </row>
        <row r="993">
          <cell r="H993" t="str">
            <v>2140108 公路路政管理</v>
          </cell>
        </row>
        <row r="994">
          <cell r="H994" t="str">
            <v>2140109 公路和运输信息化建设</v>
          </cell>
        </row>
        <row r="995">
          <cell r="H995" t="str">
            <v>2140110 公路和运输安全</v>
          </cell>
        </row>
        <row r="996">
          <cell r="H996" t="str">
            <v>2140111 公路还贷专项</v>
          </cell>
        </row>
        <row r="997">
          <cell r="H997" t="str">
            <v>2140112 公路运输管理</v>
          </cell>
        </row>
        <row r="998">
          <cell r="H998" t="str">
            <v>2140113 公路客货运站（场）建设</v>
          </cell>
        </row>
        <row r="999">
          <cell r="H999" t="str">
            <v>2140114 公路和运输技术标准化建设</v>
          </cell>
        </row>
        <row r="1000">
          <cell r="H1000" t="str">
            <v>2140122 港口设施</v>
          </cell>
        </row>
        <row r="1001">
          <cell r="H1001" t="str">
            <v>2140123 航道维护</v>
          </cell>
        </row>
        <row r="1002">
          <cell r="H1002" t="str">
            <v>2140124 安全通信</v>
          </cell>
        </row>
        <row r="1003">
          <cell r="H1003" t="str">
            <v>2140125 三峡库区通航管理</v>
          </cell>
        </row>
        <row r="1004">
          <cell r="H1004" t="str">
            <v>2140126 航务管理</v>
          </cell>
        </row>
        <row r="1005">
          <cell r="H1005" t="str">
            <v>2140127 船舶检验</v>
          </cell>
        </row>
        <row r="1006">
          <cell r="H1006" t="str">
            <v>2140128 救助打捞</v>
          </cell>
        </row>
        <row r="1007">
          <cell r="H1007" t="str">
            <v>2140129 内河运输</v>
          </cell>
        </row>
        <row r="1008">
          <cell r="H1008" t="str">
            <v>2140130 远洋运输</v>
          </cell>
        </row>
        <row r="1009">
          <cell r="H1009" t="str">
            <v>2140131 海事管理</v>
          </cell>
        </row>
        <row r="1010">
          <cell r="H1010" t="str">
            <v>2140133 航标事业发展支出</v>
          </cell>
        </row>
        <row r="1011">
          <cell r="H1011" t="str">
            <v>2140136 水路运输管理支出</v>
          </cell>
        </row>
        <row r="1012">
          <cell r="H1012" t="str">
            <v>2140138 口岸建设</v>
          </cell>
        </row>
        <row r="1013">
          <cell r="H1013" t="str">
            <v>2140139 取消政府还贷二级公路收费专项支出</v>
          </cell>
        </row>
        <row r="1014">
          <cell r="H1014" t="str">
            <v>2140199 其他公路水路运输支出</v>
          </cell>
        </row>
        <row r="1015">
          <cell r="H1015" t="str">
            <v>21402 铁路运输</v>
          </cell>
          <cell r="I1015">
            <v>0</v>
          </cell>
        </row>
        <row r="1016">
          <cell r="H1016" t="str">
            <v>2140201 行政运行</v>
          </cell>
        </row>
        <row r="1017">
          <cell r="H1017" t="str">
            <v>2140202 一般行政管理事务</v>
          </cell>
        </row>
        <row r="1018">
          <cell r="H1018" t="str">
            <v>2140203 机关服务</v>
          </cell>
        </row>
        <row r="1019">
          <cell r="H1019" t="str">
            <v>2140204 铁路路网建设</v>
          </cell>
        </row>
        <row r="1020">
          <cell r="H1020" t="str">
            <v>2140205 铁路还贷专项</v>
          </cell>
        </row>
        <row r="1021">
          <cell r="H1021" t="str">
            <v>2140206 铁路安全</v>
          </cell>
        </row>
        <row r="1022">
          <cell r="H1022" t="str">
            <v>2140207 铁路专项运输</v>
          </cell>
        </row>
        <row r="1023">
          <cell r="H1023" t="str">
            <v>2140299 其他铁路运输支出</v>
          </cell>
        </row>
        <row r="1024">
          <cell r="H1024" t="str">
            <v>21403 民用航空运输</v>
          </cell>
          <cell r="I1024">
            <v>0</v>
          </cell>
        </row>
        <row r="1025">
          <cell r="H1025" t="str">
            <v>2140301 行政运行</v>
          </cell>
        </row>
        <row r="1026">
          <cell r="H1026" t="str">
            <v>2140302 一般行政管理事务</v>
          </cell>
        </row>
        <row r="1027">
          <cell r="H1027" t="str">
            <v>2140303 机关服务</v>
          </cell>
        </row>
        <row r="1028">
          <cell r="H1028" t="str">
            <v>2140304 机场建设</v>
          </cell>
        </row>
        <row r="1029">
          <cell r="H1029" t="str">
            <v>2140305 空管系统建设</v>
          </cell>
        </row>
        <row r="1030">
          <cell r="H1030" t="str">
            <v>2140306 民航还贷专项支出</v>
          </cell>
        </row>
        <row r="1031">
          <cell r="H1031" t="str">
            <v>2140307 民用航空安全</v>
          </cell>
        </row>
        <row r="1032">
          <cell r="H1032" t="str">
            <v>2140308 民航专项运输</v>
          </cell>
        </row>
        <row r="1033">
          <cell r="H1033" t="str">
            <v>2140309 民航政策性购机专项支出</v>
          </cell>
        </row>
        <row r="1034">
          <cell r="H1034" t="str">
            <v>2140399 其他民用航空运输支出</v>
          </cell>
        </row>
        <row r="1035">
          <cell r="H1035" t="str">
            <v>21404 石油价格改革对交通运输的补贴</v>
          </cell>
          <cell r="I1035">
            <v>0</v>
          </cell>
        </row>
        <row r="1036">
          <cell r="H1036" t="str">
            <v>2140401 对城市公交的补贴</v>
          </cell>
        </row>
        <row r="1037">
          <cell r="H1037" t="str">
            <v>2140402 对农村道路客运的补贴</v>
          </cell>
        </row>
        <row r="1038">
          <cell r="H1038" t="str">
            <v>2140403 对出租车的补贴</v>
          </cell>
        </row>
        <row r="1039">
          <cell r="H1039" t="str">
            <v>2140499 石油价格改革补贴其他支出</v>
          </cell>
        </row>
        <row r="1040">
          <cell r="H1040" t="str">
            <v>21405 邮政业支出</v>
          </cell>
          <cell r="I1040">
            <v>0</v>
          </cell>
        </row>
        <row r="1041">
          <cell r="H1041" t="str">
            <v>2140501 行政运行</v>
          </cell>
        </row>
        <row r="1042">
          <cell r="H1042" t="str">
            <v>2140502 一般行政管理事务</v>
          </cell>
        </row>
        <row r="1043">
          <cell r="H1043" t="str">
            <v>2140503 机关服务</v>
          </cell>
        </row>
        <row r="1044">
          <cell r="H1044" t="str">
            <v>2140504 行业监管</v>
          </cell>
        </row>
        <row r="1045">
          <cell r="H1045" t="str">
            <v>2140505 邮政普遍服务与特殊服务</v>
          </cell>
        </row>
        <row r="1046">
          <cell r="H1046" t="str">
            <v>2140599 其他邮政业支出</v>
          </cell>
        </row>
        <row r="1047">
          <cell r="H1047" t="str">
            <v>21406 车辆购置税支出</v>
          </cell>
          <cell r="I1047">
            <v>0</v>
          </cell>
        </row>
        <row r="1048">
          <cell r="H1048" t="str">
            <v>2140601 车辆购置税用于公路等基础设施建设支出</v>
          </cell>
        </row>
        <row r="1049">
          <cell r="H1049" t="str">
            <v>2140602 车辆购置税用于农村公路建设支出</v>
          </cell>
        </row>
        <row r="1050">
          <cell r="H1050" t="str">
            <v>2140603 车辆购置税用于老旧汽车报废更新补贴支出</v>
          </cell>
        </row>
        <row r="1051">
          <cell r="H1051" t="str">
            <v>2140604 车辆购置税用于地震灾后恢复重建的支出</v>
          </cell>
        </row>
        <row r="1052">
          <cell r="H1052" t="str">
            <v>2140699 车辆购置税其他支出</v>
          </cell>
        </row>
        <row r="1053">
          <cell r="H1053" t="str">
            <v>21499 其他交通运输支出</v>
          </cell>
          <cell r="I1053">
            <v>0</v>
          </cell>
        </row>
        <row r="1054">
          <cell r="H1054" t="str">
            <v>2149901 公共交通运营补助</v>
          </cell>
        </row>
        <row r="1055">
          <cell r="H1055" t="str">
            <v>2149999 其他交通运输支出</v>
          </cell>
        </row>
        <row r="1056">
          <cell r="H1056" t="str">
            <v>215 资源勘探电力信息等事务</v>
          </cell>
          <cell r="I1056">
            <v>12699</v>
          </cell>
        </row>
        <row r="1057">
          <cell r="H1057" t="str">
            <v>21501 资源勘探开发和服务支出</v>
          </cell>
          <cell r="I1057">
            <v>0</v>
          </cell>
        </row>
        <row r="1058">
          <cell r="H1058" t="str">
            <v>2150101 行政运行</v>
          </cell>
        </row>
        <row r="1059">
          <cell r="H1059" t="str">
            <v>2150102 一般行政管理事务</v>
          </cell>
        </row>
        <row r="1060">
          <cell r="H1060" t="str">
            <v>2150103 机关服务</v>
          </cell>
        </row>
        <row r="1061">
          <cell r="H1061" t="str">
            <v>2150104 煤炭勘探开采和洗选</v>
          </cell>
        </row>
        <row r="1062">
          <cell r="H1062" t="str">
            <v>2150105 石油和天然气勘探开采</v>
          </cell>
        </row>
        <row r="1063">
          <cell r="H1063" t="str">
            <v>2150106 黑色金属矿勘探和采选</v>
          </cell>
        </row>
        <row r="1064">
          <cell r="H1064" t="str">
            <v>2150107 有色金属矿勘探和采选</v>
          </cell>
        </row>
        <row r="1065">
          <cell r="H1065" t="str">
            <v>2150108 非金属矿勘探和采选</v>
          </cell>
        </row>
        <row r="1066">
          <cell r="H1066" t="str">
            <v>2150199 其他资源勘探业支出</v>
          </cell>
        </row>
        <row r="1067">
          <cell r="H1067" t="str">
            <v>21502 制造业</v>
          </cell>
          <cell r="I1067">
            <v>0</v>
          </cell>
        </row>
        <row r="1068">
          <cell r="H1068" t="str">
            <v>2150201 行政运行</v>
          </cell>
        </row>
        <row r="1069">
          <cell r="H1069" t="str">
            <v>2150202 一般行政管理事务</v>
          </cell>
        </row>
        <row r="1070">
          <cell r="H1070" t="str">
            <v>2150203 机关服务</v>
          </cell>
        </row>
        <row r="1071">
          <cell r="H1071" t="str">
            <v>2150204 纺织业</v>
          </cell>
        </row>
        <row r="1072">
          <cell r="H1072" t="str">
            <v>2150205 医药制造业</v>
          </cell>
        </row>
        <row r="1073">
          <cell r="H1073" t="str">
            <v>2150206 非金属矿物制品业</v>
          </cell>
        </row>
        <row r="1074">
          <cell r="H1074" t="str">
            <v>2150207 通信设备、计算机及其他电子设备制造业</v>
          </cell>
        </row>
        <row r="1075">
          <cell r="H1075" t="str">
            <v>2150208 交通运输设备制造业</v>
          </cell>
        </row>
        <row r="1076">
          <cell r="H1076" t="str">
            <v>2150209 电气机械及器材制造业</v>
          </cell>
        </row>
        <row r="1077">
          <cell r="H1077" t="str">
            <v>2150210 工艺品及其他制造业</v>
          </cell>
        </row>
        <row r="1078">
          <cell r="H1078" t="str">
            <v>2150212 石油加工、炼焦及核燃料加工业</v>
          </cell>
        </row>
        <row r="1079">
          <cell r="H1079" t="str">
            <v>2150213 化学原料及化学制品制造业</v>
          </cell>
        </row>
        <row r="1080">
          <cell r="H1080" t="str">
            <v>2150214 黑色金属冶炼及压延加工业</v>
          </cell>
        </row>
        <row r="1081">
          <cell r="H1081" t="str">
            <v>2150215 有色金属冶炼及压延加工业</v>
          </cell>
        </row>
        <row r="1082">
          <cell r="H1082" t="str">
            <v>2150299 其他制造业支出</v>
          </cell>
        </row>
        <row r="1083">
          <cell r="H1083" t="str">
            <v>21503 建筑业</v>
          </cell>
          <cell r="I1083">
            <v>0</v>
          </cell>
        </row>
        <row r="1084">
          <cell r="H1084" t="str">
            <v>2150301 行政运行</v>
          </cell>
        </row>
        <row r="1085">
          <cell r="H1085" t="str">
            <v>2150302 一般行政管理事务</v>
          </cell>
        </row>
        <row r="1086">
          <cell r="H1086" t="str">
            <v>2150303 机关服务</v>
          </cell>
        </row>
        <row r="1087">
          <cell r="H1087" t="str">
            <v>2150399 其他建筑业支出</v>
          </cell>
        </row>
        <row r="1088">
          <cell r="H1088" t="str">
            <v>21504 电力监管支出</v>
          </cell>
          <cell r="I1088">
            <v>0</v>
          </cell>
        </row>
        <row r="1089">
          <cell r="H1089" t="str">
            <v>2150401 行政运行</v>
          </cell>
        </row>
        <row r="1090">
          <cell r="H1090" t="str">
            <v>2150402 一般行政管理事务</v>
          </cell>
        </row>
        <row r="1091">
          <cell r="H1091" t="str">
            <v>2150403 机关服务</v>
          </cell>
        </row>
        <row r="1092">
          <cell r="H1092" t="str">
            <v>2150404 电力监管</v>
          </cell>
        </row>
        <row r="1093">
          <cell r="H1093" t="str">
            <v>2150405 电力稽查</v>
          </cell>
        </row>
        <row r="1094">
          <cell r="H1094" t="str">
            <v>2150406 争议调节</v>
          </cell>
        </row>
        <row r="1095">
          <cell r="H1095" t="str">
            <v>2150407 安全事故调查</v>
          </cell>
        </row>
        <row r="1096">
          <cell r="H1096" t="str">
            <v>2150408 电力市场建设</v>
          </cell>
        </row>
        <row r="1097">
          <cell r="H1097" t="str">
            <v>2150409 电力输送改革试点</v>
          </cell>
        </row>
        <row r="1098">
          <cell r="H1098" t="str">
            <v>2150410 信息系统建设</v>
          </cell>
        </row>
        <row r="1099">
          <cell r="H1099" t="str">
            <v>2150416 三峡库区移民专项支出</v>
          </cell>
        </row>
        <row r="1100">
          <cell r="H1100" t="str">
            <v>2150418 农村电网建设</v>
          </cell>
        </row>
        <row r="1101">
          <cell r="H1101" t="str">
            <v>2150450 事业运行</v>
          </cell>
        </row>
        <row r="1102">
          <cell r="H1102" t="str">
            <v>2150499 其他电力监管支出</v>
          </cell>
        </row>
        <row r="1103">
          <cell r="H1103" t="str">
            <v>21505 工业和信息产业监管支出</v>
          </cell>
          <cell r="I1103">
            <v>0</v>
          </cell>
        </row>
        <row r="1104">
          <cell r="H1104" t="str">
            <v>2150501 行政运行</v>
          </cell>
        </row>
        <row r="1105">
          <cell r="H1105" t="str">
            <v>2150502 一般行政管理事务</v>
          </cell>
        </row>
        <row r="1106">
          <cell r="H1106" t="str">
            <v>2150503 机关服务</v>
          </cell>
        </row>
        <row r="1107">
          <cell r="H1107" t="str">
            <v>2150505 战备应急</v>
          </cell>
        </row>
        <row r="1108">
          <cell r="H1108" t="str">
            <v>2150506 信息安全建设</v>
          </cell>
        </row>
        <row r="1109">
          <cell r="H1109" t="str">
            <v>2150507 专用通信</v>
          </cell>
        </row>
        <row r="1110">
          <cell r="H1110" t="str">
            <v>2150508 无线电监管</v>
          </cell>
        </row>
        <row r="1111">
          <cell r="H1111" t="str">
            <v>2150509 工业和信息产业战略研究与标准制定</v>
          </cell>
        </row>
        <row r="1112">
          <cell r="H1112" t="str">
            <v>2150510 工业和信息产业支持</v>
          </cell>
        </row>
        <row r="1113">
          <cell r="H1113" t="str">
            <v>2150511 电子专项工程</v>
          </cell>
        </row>
        <row r="1114">
          <cell r="H1114" t="str">
            <v>2150513 行业监管</v>
          </cell>
        </row>
        <row r="1115">
          <cell r="H1115" t="str">
            <v>2150514 军工电子</v>
          </cell>
        </row>
        <row r="1116">
          <cell r="H1116" t="str">
            <v>2150515 技术基础研究</v>
          </cell>
        </row>
        <row r="1117">
          <cell r="H1117" t="str">
            <v>2150599 其他工业和信息产业监管支出</v>
          </cell>
        </row>
        <row r="1118">
          <cell r="H1118" t="str">
            <v>21506 安全生产监管</v>
          </cell>
          <cell r="I1118">
            <v>439</v>
          </cell>
        </row>
        <row r="1119">
          <cell r="H1119" t="str">
            <v>2150601 行政运行</v>
          </cell>
          <cell r="I1119">
            <v>165</v>
          </cell>
        </row>
        <row r="1120">
          <cell r="H1120" t="str">
            <v>2150602 一般行政管理事务</v>
          </cell>
          <cell r="I1120">
            <v>274</v>
          </cell>
        </row>
        <row r="1121">
          <cell r="H1121" t="str">
            <v>2150603 机关服务</v>
          </cell>
        </row>
        <row r="1122">
          <cell r="H1122" t="str">
            <v>2150604 国务院安委会专项</v>
          </cell>
        </row>
        <row r="1123">
          <cell r="H1123" t="str">
            <v>2150605 安全监管监察专项</v>
          </cell>
        </row>
        <row r="1124">
          <cell r="H1124" t="str">
            <v>2150606 应急救援支出</v>
          </cell>
        </row>
        <row r="1125">
          <cell r="H1125" t="str">
            <v>2150607 煤炭安全</v>
          </cell>
        </row>
        <row r="1126">
          <cell r="H1126" t="str">
            <v>2150699 其他安全生产监管支出</v>
          </cell>
        </row>
        <row r="1127">
          <cell r="H1127" t="str">
            <v>21507 国有资产监管</v>
          </cell>
          <cell r="I1127">
            <v>0</v>
          </cell>
        </row>
        <row r="1128">
          <cell r="H1128" t="str">
            <v>2150701 行政运行</v>
          </cell>
        </row>
        <row r="1129">
          <cell r="H1129" t="str">
            <v>2150702 一般行政管理事务</v>
          </cell>
        </row>
        <row r="1130">
          <cell r="H1130" t="str">
            <v>2150703 机关服务</v>
          </cell>
        </row>
        <row r="1131">
          <cell r="H1131" t="str">
            <v>2150704 国有企业监事会专项</v>
          </cell>
        </row>
        <row r="1132">
          <cell r="H1132" t="str">
            <v>2150799 其他国有资产监管支出</v>
          </cell>
        </row>
        <row r="1133">
          <cell r="H1133" t="str">
            <v>21508 支持中小企业发展和管理支出</v>
          </cell>
          <cell r="I1133">
            <v>12260</v>
          </cell>
        </row>
        <row r="1134">
          <cell r="H1134" t="str">
            <v>2150801 行政运行</v>
          </cell>
        </row>
        <row r="1135">
          <cell r="H1135" t="str">
            <v>2150802 一般行政管理事务</v>
          </cell>
        </row>
        <row r="1136">
          <cell r="H1136" t="str">
            <v>2150803 机关服务</v>
          </cell>
        </row>
        <row r="1137">
          <cell r="H1137" t="str">
            <v>2150804 科技型中小企业技术创新基金</v>
          </cell>
        </row>
        <row r="1138">
          <cell r="H1138" t="str">
            <v>2150805 中小企业发展专项</v>
          </cell>
        </row>
        <row r="1139">
          <cell r="H1139" t="str">
            <v>2150899 其他支持中小企业发展和管理支出</v>
          </cell>
          <cell r="I1139">
            <v>12260</v>
          </cell>
        </row>
        <row r="1140">
          <cell r="H1140" t="str">
            <v>21599 其他资源勘探电力信息等事务支出</v>
          </cell>
          <cell r="I1140">
            <v>0</v>
          </cell>
        </row>
        <row r="1141">
          <cell r="H1141" t="str">
            <v>2159901 黄金事务</v>
          </cell>
        </row>
        <row r="1142">
          <cell r="H1142" t="str">
            <v>2159902 建设项目贷款贴息</v>
          </cell>
        </row>
        <row r="1143">
          <cell r="H1143" t="str">
            <v>2159904 技术改造支出</v>
          </cell>
        </row>
        <row r="1144">
          <cell r="H1144" t="str">
            <v>2159905 中药材扶持资金支出</v>
          </cell>
        </row>
        <row r="1145">
          <cell r="H1145" t="str">
            <v>2159906 重点产业振兴和技术改造项目贷款贴息</v>
          </cell>
        </row>
        <row r="1146">
          <cell r="H1146" t="str">
            <v>2159999 其他资源勘探电力信息等事务支出</v>
          </cell>
        </row>
        <row r="1147">
          <cell r="H1147" t="str">
            <v>216 商业服务业等事务</v>
          </cell>
          <cell r="I1147">
            <v>2283</v>
          </cell>
        </row>
        <row r="1148">
          <cell r="H1148" t="str">
            <v>21602 商业流通事务</v>
          </cell>
          <cell r="I1148">
            <v>0</v>
          </cell>
        </row>
        <row r="1149">
          <cell r="H1149" t="str">
            <v>2160201 行政运行</v>
          </cell>
        </row>
        <row r="1150">
          <cell r="H1150" t="str">
            <v>2160202 一般行政管理事务</v>
          </cell>
        </row>
        <row r="1151">
          <cell r="H1151" t="str">
            <v>2160203 机关服务</v>
          </cell>
        </row>
        <row r="1152">
          <cell r="H1152" t="str">
            <v>2160216 食品流通安全补贴</v>
          </cell>
        </row>
        <row r="1153">
          <cell r="H1153" t="str">
            <v>2160217 市场监测及信息管理</v>
          </cell>
        </row>
        <row r="1154">
          <cell r="H1154" t="str">
            <v>2160218 民贸网点贷款贴息</v>
          </cell>
        </row>
        <row r="1155">
          <cell r="H1155" t="str">
            <v>2160250 事业运行</v>
          </cell>
        </row>
        <row r="1156">
          <cell r="H1156" t="str">
            <v>2160299 其他商业流通事务支出</v>
          </cell>
        </row>
        <row r="1157">
          <cell r="H1157" t="str">
            <v>21605 旅游业管理与服务支出</v>
          </cell>
          <cell r="I1157">
            <v>283</v>
          </cell>
        </row>
        <row r="1158">
          <cell r="H1158" t="str">
            <v>2160501 行政运行</v>
          </cell>
          <cell r="I1158">
            <v>83</v>
          </cell>
        </row>
        <row r="1159">
          <cell r="H1159" t="str">
            <v>2160502 一般行政管理事务</v>
          </cell>
        </row>
        <row r="1160">
          <cell r="H1160" t="str">
            <v>2160503 机关服务</v>
          </cell>
        </row>
        <row r="1161">
          <cell r="H1161" t="str">
            <v>2160504 旅游宣传</v>
          </cell>
          <cell r="I1161">
            <v>200</v>
          </cell>
        </row>
        <row r="1162">
          <cell r="H1162" t="str">
            <v>2160505 旅游行业业务管理</v>
          </cell>
        </row>
        <row r="1163">
          <cell r="H1163" t="str">
            <v>2160599 其他旅游业管理与服务支出</v>
          </cell>
        </row>
        <row r="1164">
          <cell r="H1164" t="str">
            <v>21606 涉外发展服务支出</v>
          </cell>
          <cell r="I1164">
            <v>0</v>
          </cell>
        </row>
        <row r="1165">
          <cell r="H1165" t="str">
            <v>2160601 行政运行</v>
          </cell>
        </row>
        <row r="1166">
          <cell r="H1166" t="str">
            <v>2160602 一般行政管理事务</v>
          </cell>
        </row>
        <row r="1167">
          <cell r="H1167" t="str">
            <v>2160603 机关服务</v>
          </cell>
        </row>
        <row r="1168">
          <cell r="H1168" t="str">
            <v>2160607 外商投资环境建设补助资金</v>
          </cell>
        </row>
        <row r="1169">
          <cell r="H1169" t="str">
            <v>2160699 其他涉外发展服务支出</v>
          </cell>
        </row>
        <row r="1170">
          <cell r="H1170" t="str">
            <v>21699 其他商业服务业等事务支出</v>
          </cell>
          <cell r="I1170">
            <v>2000</v>
          </cell>
        </row>
        <row r="1171">
          <cell r="H1171" t="str">
            <v>2169901 服务业基础设施建设</v>
          </cell>
        </row>
        <row r="1172">
          <cell r="H1172" t="str">
            <v>2169999 其他商业服务业等事务支出</v>
          </cell>
          <cell r="I1172">
            <v>2000</v>
          </cell>
        </row>
        <row r="1173">
          <cell r="H1173" t="str">
            <v>217 金融监管等事务支出</v>
          </cell>
          <cell r="I1173">
            <v>9179</v>
          </cell>
        </row>
        <row r="1174">
          <cell r="H1174" t="str">
            <v>21705 农村金融发展支出</v>
          </cell>
          <cell r="I1174">
            <v>0</v>
          </cell>
        </row>
        <row r="1175">
          <cell r="H1175" t="str">
            <v>2170501 金融机构涉农贷款增量奖励支出</v>
          </cell>
        </row>
        <row r="1176">
          <cell r="H1176" t="str">
            <v>2170502 农村金融机构定向费用补贴支出</v>
          </cell>
        </row>
        <row r="1177">
          <cell r="H1177" t="str">
            <v>2170599 其他农村金融发展支出</v>
          </cell>
        </row>
        <row r="1178">
          <cell r="H1178" t="str">
            <v>21799 其他金融监管等事务支出</v>
          </cell>
          <cell r="I1178">
            <v>9179</v>
          </cell>
        </row>
        <row r="1179">
          <cell r="H1179" t="str">
            <v>2179901 其他金融监管等事务支出</v>
          </cell>
          <cell r="I1179">
            <v>9179</v>
          </cell>
        </row>
        <row r="1180">
          <cell r="H1180" t="str">
            <v>218 地震灾后恢复重建支出</v>
          </cell>
          <cell r="I1180">
            <v>0</v>
          </cell>
        </row>
        <row r="1181">
          <cell r="H1181" t="str">
            <v>21801 倒塌毁损民房恢复重建</v>
          </cell>
          <cell r="I1181">
            <v>0</v>
          </cell>
        </row>
        <row r="1182">
          <cell r="H1182" t="str">
            <v>2180101 农村居民住宅恢复重建</v>
          </cell>
        </row>
        <row r="1183">
          <cell r="H1183" t="str">
            <v>2180102 城镇居民住宅恢复重建</v>
          </cell>
        </row>
        <row r="1184">
          <cell r="H1184" t="str">
            <v>21802 基础设施恢复重建</v>
          </cell>
          <cell r="I1184">
            <v>0</v>
          </cell>
        </row>
        <row r="1185">
          <cell r="H1185" t="str">
            <v>2180201 公路</v>
          </cell>
        </row>
        <row r="1186">
          <cell r="H1186" t="str">
            <v>2180202 桥梁</v>
          </cell>
        </row>
        <row r="1187">
          <cell r="H1187" t="str">
            <v>2180203 铁路路网</v>
          </cell>
        </row>
        <row r="1188">
          <cell r="H1188" t="str">
            <v>2180204 机场</v>
          </cell>
        </row>
        <row r="1189">
          <cell r="H1189" t="str">
            <v>2180205 水运港口设施</v>
          </cell>
        </row>
        <row r="1190">
          <cell r="H1190" t="str">
            <v>2180206 运政设施</v>
          </cell>
        </row>
        <row r="1191">
          <cell r="H1191" t="str">
            <v>2180208 邮政设施</v>
          </cell>
        </row>
        <row r="1192">
          <cell r="H1192" t="str">
            <v>2180209 水利工程</v>
          </cell>
        </row>
        <row r="1193">
          <cell r="H1193" t="str">
            <v>2180210 供水</v>
          </cell>
        </row>
        <row r="1194">
          <cell r="H1194" t="str">
            <v>2180211 供气</v>
          </cell>
        </row>
        <row r="1195">
          <cell r="H1195" t="str">
            <v>2180212 市政道路、桥梁</v>
          </cell>
        </row>
        <row r="1196">
          <cell r="H1196" t="str">
            <v>2180213 排水管道</v>
          </cell>
        </row>
        <row r="1197">
          <cell r="H1197" t="str">
            <v>2180214 污水处理设施</v>
          </cell>
        </row>
        <row r="1198">
          <cell r="H1198" t="str">
            <v>2180215 公交设施</v>
          </cell>
        </row>
        <row r="1199">
          <cell r="H1199" t="str">
            <v>2180299 其他基础设施恢复重建支出</v>
          </cell>
        </row>
        <row r="1200">
          <cell r="H1200" t="str">
            <v>21803 公益服务设施恢复重建</v>
          </cell>
          <cell r="I1200">
            <v>0</v>
          </cell>
        </row>
        <row r="1201">
          <cell r="H1201" t="str">
            <v>2180301 学校和其他教育设施</v>
          </cell>
        </row>
        <row r="1202">
          <cell r="H1202" t="str">
            <v>2180302 医院及其他医疗卫生食品药品监管设施</v>
          </cell>
        </row>
        <row r="1203">
          <cell r="H1203" t="str">
            <v>2180304 科研院所科普场馆及其他科研科普设施</v>
          </cell>
        </row>
        <row r="1204">
          <cell r="H1204" t="str">
            <v>2180305 文化馆图书馆及其他文化设施</v>
          </cell>
        </row>
        <row r="1205">
          <cell r="H1205" t="str">
            <v>2180306 文物事业单位博物馆及其附属设施</v>
          </cell>
        </row>
        <row r="1206">
          <cell r="H1206" t="str">
            <v>2180307 广播电视台（站）及其他广播影视设施</v>
          </cell>
        </row>
        <row r="1207">
          <cell r="H1207" t="str">
            <v>2180308 体育场馆及其他体育设施</v>
          </cell>
        </row>
        <row r="1208">
          <cell r="H1208" t="str">
            <v>2180309 儿童福利院及其他社会保障和社会福利设施</v>
          </cell>
        </row>
        <row r="1209">
          <cell r="H1209" t="str">
            <v>2180310 环境保护事业单位及环保设施</v>
          </cell>
        </row>
        <row r="1210">
          <cell r="H1210" t="str">
            <v>2180311 人口和计划生育事业单位及设施</v>
          </cell>
        </row>
        <row r="1211">
          <cell r="H1211" t="str">
            <v>2180312 档案事业单位及设施</v>
          </cell>
        </row>
        <row r="1212">
          <cell r="H1212" t="str">
            <v>2180313 地震事业单位及设施</v>
          </cell>
        </row>
        <row r="1213">
          <cell r="H1213" t="str">
            <v>2180399 其他公益服务事业单位及设施</v>
          </cell>
        </row>
        <row r="1214">
          <cell r="H1214" t="str">
            <v>21804 农业林业恢复生产和重建</v>
          </cell>
          <cell r="I1214">
            <v>0</v>
          </cell>
        </row>
        <row r="1215">
          <cell r="H1215" t="str">
            <v>2180401 农业生产资料补助</v>
          </cell>
        </row>
        <row r="1216">
          <cell r="H1216" t="str">
            <v>2180402 损毁土地整理</v>
          </cell>
        </row>
        <row r="1217">
          <cell r="H1217" t="str">
            <v>2180403 农田水利设施恢复重建</v>
          </cell>
        </row>
        <row r="1218">
          <cell r="H1218" t="str">
            <v>2180404 规模化种养殖棚舍池恢复重建</v>
          </cell>
        </row>
        <row r="1219">
          <cell r="H1219" t="str">
            <v>2180405 良种繁育设施恢复重建</v>
          </cell>
        </row>
        <row r="1220">
          <cell r="H1220" t="str">
            <v>2180406 农林推广和服务设施恢复重建</v>
          </cell>
        </row>
        <row r="1221">
          <cell r="H1221" t="str">
            <v>2180407 森林防火设施恢复重建</v>
          </cell>
        </row>
        <row r="1222">
          <cell r="H1222" t="str">
            <v>2180408 受损林木恢复</v>
          </cell>
        </row>
        <row r="1223">
          <cell r="H1223" t="str">
            <v>2180499 其他农业林业恢复生产和重建支出</v>
          </cell>
        </row>
        <row r="1224">
          <cell r="H1224" t="str">
            <v>21805 工商企业恢复生产和重建</v>
          </cell>
          <cell r="I1224">
            <v>0</v>
          </cell>
        </row>
        <row r="1225">
          <cell r="H1225" t="str">
            <v>2180501 项目投资补助</v>
          </cell>
        </row>
        <row r="1226">
          <cell r="H1226" t="str">
            <v>2180502 注入资本金</v>
          </cell>
        </row>
        <row r="1227">
          <cell r="H1227" t="str">
            <v>2180503 贷款贴息</v>
          </cell>
        </row>
        <row r="1228">
          <cell r="H1228" t="str">
            <v>2180519 其他工商企业恢复生产和重建支出</v>
          </cell>
        </row>
        <row r="1229">
          <cell r="H1229" t="str">
            <v>21806 党政机关恢复重建</v>
          </cell>
          <cell r="I1229">
            <v>0</v>
          </cell>
        </row>
        <row r="1230">
          <cell r="H1230" t="str">
            <v>2180601 一般公共服务机关恢复重建支出</v>
          </cell>
        </row>
        <row r="1231">
          <cell r="H1231" t="str">
            <v>2180602 公共安全机构恢复重建支出</v>
          </cell>
        </row>
        <row r="1232">
          <cell r="H1232" t="str">
            <v>2180603 教育管理机构恢复重建支出</v>
          </cell>
        </row>
        <row r="1233">
          <cell r="H1233" t="str">
            <v>2180604 科学技术管理机构恢复重建支出</v>
          </cell>
        </row>
        <row r="1234">
          <cell r="H1234" t="str">
            <v>2180605 文化体育与传媒管理机构恢复重建支出</v>
          </cell>
        </row>
        <row r="1235">
          <cell r="H1235" t="str">
            <v>2180606 社会保障和就业管理机构恢复重建支出</v>
          </cell>
        </row>
        <row r="1236">
          <cell r="H1236" t="str">
            <v>2180607 医疗卫生及食品药品监督管理机构恢复重建支出</v>
          </cell>
        </row>
        <row r="1237">
          <cell r="H1237" t="str">
            <v>2180608 环境保护管理机构恢复重建支出</v>
          </cell>
        </row>
        <row r="1238">
          <cell r="H1238" t="str">
            <v>2180609 农林水管理机构恢复重建支出</v>
          </cell>
        </row>
        <row r="1239">
          <cell r="H1239" t="str">
            <v>2180699 其他党政机关恢复重建支出</v>
          </cell>
        </row>
        <row r="1240">
          <cell r="H1240" t="str">
            <v>21807 军队武警恢复重建支出</v>
          </cell>
          <cell r="I1240">
            <v>0</v>
          </cell>
        </row>
        <row r="1241">
          <cell r="H1241" t="str">
            <v>2180702 武警恢复重建支出</v>
          </cell>
        </row>
        <row r="1242">
          <cell r="H1242" t="str">
            <v>21899 其他恢复重建支出</v>
          </cell>
          <cell r="I1242">
            <v>0</v>
          </cell>
        </row>
        <row r="1243">
          <cell r="H1243" t="str">
            <v>2189901 震后地质灾害治理支出</v>
          </cell>
        </row>
        <row r="1244">
          <cell r="H1244" t="str">
            <v>2189909 其他恢复重建支出</v>
          </cell>
        </row>
        <row r="1245">
          <cell r="H1245" t="str">
            <v>219 援助其他地区支出</v>
          </cell>
          <cell r="I1245">
            <v>5000</v>
          </cell>
        </row>
        <row r="1246">
          <cell r="H1246" t="str">
            <v>21901 一般公共服务</v>
          </cell>
          <cell r="I1246">
            <v>0</v>
          </cell>
        </row>
        <row r="1247">
          <cell r="H1247" t="str">
            <v>2190100 一般公共服务</v>
          </cell>
        </row>
        <row r="1248">
          <cell r="H1248" t="str">
            <v>21902 教育</v>
          </cell>
          <cell r="I1248">
            <v>0</v>
          </cell>
        </row>
        <row r="1249">
          <cell r="H1249" t="str">
            <v>2190200 教育</v>
          </cell>
        </row>
        <row r="1250">
          <cell r="H1250" t="str">
            <v>21903 文化体育与传媒</v>
          </cell>
          <cell r="I1250">
            <v>0</v>
          </cell>
        </row>
        <row r="1251">
          <cell r="H1251" t="str">
            <v>2190300 文化体育与传媒</v>
          </cell>
        </row>
        <row r="1252">
          <cell r="H1252" t="str">
            <v>21904 医疗卫生</v>
          </cell>
          <cell r="I1252">
            <v>0</v>
          </cell>
        </row>
        <row r="1253">
          <cell r="H1253" t="str">
            <v>2190400 医疗卫生</v>
          </cell>
        </row>
        <row r="1254">
          <cell r="H1254" t="str">
            <v>21905 节能环保</v>
          </cell>
          <cell r="I1254">
            <v>0</v>
          </cell>
        </row>
        <row r="1255">
          <cell r="H1255" t="str">
            <v>2190500 节能环保</v>
          </cell>
        </row>
        <row r="1256">
          <cell r="H1256" t="str">
            <v>21906 农业</v>
          </cell>
          <cell r="I1256">
            <v>0</v>
          </cell>
        </row>
        <row r="1257">
          <cell r="H1257" t="str">
            <v>2190600 农业</v>
          </cell>
        </row>
        <row r="1258">
          <cell r="H1258" t="str">
            <v>21907 交通运输</v>
          </cell>
          <cell r="I1258">
            <v>0</v>
          </cell>
        </row>
        <row r="1259">
          <cell r="H1259" t="str">
            <v>2190700 交通运输</v>
          </cell>
        </row>
        <row r="1260">
          <cell r="H1260" t="str">
            <v>21908 住房保障</v>
          </cell>
          <cell r="I1260">
            <v>0</v>
          </cell>
        </row>
        <row r="1261">
          <cell r="H1261" t="str">
            <v>2190800 住房保障</v>
          </cell>
        </row>
        <row r="1262">
          <cell r="H1262" t="str">
            <v>21999 其他支出</v>
          </cell>
          <cell r="I1262">
            <v>5000</v>
          </cell>
        </row>
        <row r="1263">
          <cell r="H1263" t="str">
            <v>2199900 其他支出</v>
          </cell>
          <cell r="I1263">
            <v>5000</v>
          </cell>
        </row>
        <row r="1264">
          <cell r="H1264" t="str">
            <v>220 国土资源气象等事务</v>
          </cell>
          <cell r="I1264">
            <v>0</v>
          </cell>
        </row>
        <row r="1265">
          <cell r="H1265" t="str">
            <v>22001 国土资源事务</v>
          </cell>
          <cell r="I1265">
            <v>0</v>
          </cell>
        </row>
        <row r="1266">
          <cell r="H1266" t="str">
            <v>2200101 行政运行</v>
          </cell>
        </row>
        <row r="1267">
          <cell r="H1267" t="str">
            <v>2200102 一般行政管理事务</v>
          </cell>
        </row>
        <row r="1268">
          <cell r="H1268" t="str">
            <v>2200103 机关服务</v>
          </cell>
        </row>
        <row r="1269">
          <cell r="H1269" t="str">
            <v>2200104 国土资源规划及管理</v>
          </cell>
        </row>
        <row r="1270">
          <cell r="H1270" t="str">
            <v>2200105 土地资源调查</v>
          </cell>
        </row>
        <row r="1271">
          <cell r="H1271" t="str">
            <v>2200106 土地资源利用与保护</v>
          </cell>
        </row>
        <row r="1272">
          <cell r="H1272" t="str">
            <v>2200107 国土资源社会公益服务</v>
          </cell>
        </row>
        <row r="1273">
          <cell r="H1273" t="str">
            <v>2200108 国土资源行业业务管理</v>
          </cell>
        </row>
        <row r="1274">
          <cell r="H1274" t="str">
            <v>2200109 国土资源调查★</v>
          </cell>
        </row>
        <row r="1275">
          <cell r="H1275" t="str">
            <v>2200110 国土整治</v>
          </cell>
        </row>
        <row r="1276">
          <cell r="H1276" t="str">
            <v>2200111 地质灾害防治</v>
          </cell>
        </row>
        <row r="1277">
          <cell r="H1277" t="str">
            <v>2200112 土地资源储备支出</v>
          </cell>
        </row>
        <row r="1278">
          <cell r="H1278" t="str">
            <v>2200113 地质及矿产资源调查</v>
          </cell>
        </row>
        <row r="1279">
          <cell r="H1279" t="str">
            <v>2200114 地质矿产资源利用与保护</v>
          </cell>
        </row>
        <row r="1280">
          <cell r="H1280" t="str">
            <v>2200115 地质转产项目财政贴息</v>
          </cell>
        </row>
        <row r="1281">
          <cell r="H1281" t="str">
            <v>2200116 国外风险勘查</v>
          </cell>
        </row>
        <row r="1282">
          <cell r="H1282" t="str">
            <v>2200119 地质勘查基金（周转金）支出</v>
          </cell>
        </row>
        <row r="1283">
          <cell r="H1283" t="str">
            <v>2200120 矿产资源专项收入安排的支出△</v>
          </cell>
        </row>
        <row r="1284">
          <cell r="H1284" t="str">
            <v>2200150 事业运行</v>
          </cell>
        </row>
        <row r="1285">
          <cell r="H1285" t="str">
            <v>2200199 其他国土资源事务支出</v>
          </cell>
        </row>
        <row r="1286">
          <cell r="H1286" t="str">
            <v>22002 海洋管理事务</v>
          </cell>
          <cell r="I1286">
            <v>0</v>
          </cell>
        </row>
        <row r="1287">
          <cell r="H1287" t="str">
            <v>2200201 行政运行</v>
          </cell>
        </row>
        <row r="1288">
          <cell r="H1288" t="str">
            <v>2200202 一般行政管理事务</v>
          </cell>
        </row>
        <row r="1289">
          <cell r="H1289" t="str">
            <v>2200203 机关服务</v>
          </cell>
        </row>
        <row r="1290">
          <cell r="H1290" t="str">
            <v>2200204 海域使用管理</v>
          </cell>
        </row>
        <row r="1291">
          <cell r="H1291" t="str">
            <v>2200205 海洋环境保护与监测</v>
          </cell>
        </row>
        <row r="1292">
          <cell r="H1292" t="str">
            <v>2200206 海洋调查评价</v>
          </cell>
        </row>
        <row r="1293">
          <cell r="H1293" t="str">
            <v>2200207 海洋权益维护</v>
          </cell>
        </row>
        <row r="1294">
          <cell r="H1294" t="str">
            <v>2200208 海洋执法监察</v>
          </cell>
        </row>
        <row r="1295">
          <cell r="H1295" t="str">
            <v>2200209 海洋防灾减灾</v>
          </cell>
        </row>
        <row r="1296">
          <cell r="H1296" t="str">
            <v>2200210 海洋卫星</v>
          </cell>
        </row>
        <row r="1297">
          <cell r="H1297" t="str">
            <v>2200211 极地考察</v>
          </cell>
        </row>
        <row r="1298">
          <cell r="H1298" t="str">
            <v>2200212 海洋矿产资源勘探研究</v>
          </cell>
        </row>
        <row r="1299">
          <cell r="H1299" t="str">
            <v>2200213 海港航标维护</v>
          </cell>
        </row>
        <row r="1300">
          <cell r="H1300" t="str">
            <v>2200214 海域使用金支出</v>
          </cell>
        </row>
        <row r="1301">
          <cell r="H1301" t="str">
            <v>2200215 海水淡化</v>
          </cell>
        </row>
        <row r="1302">
          <cell r="H1302" t="str">
            <v>2200216 海洋工程排污费支出</v>
          </cell>
        </row>
        <row r="1303">
          <cell r="H1303" t="str">
            <v>2200217 无居民海岛使用金支出△</v>
          </cell>
        </row>
        <row r="1304">
          <cell r="H1304" t="str">
            <v>2200250 事业运行</v>
          </cell>
        </row>
        <row r="1305">
          <cell r="H1305" t="str">
            <v>2200299 其他海洋管理事务支出</v>
          </cell>
        </row>
        <row r="1306">
          <cell r="H1306" t="str">
            <v>22003 测绘事务</v>
          </cell>
          <cell r="I1306">
            <v>0</v>
          </cell>
        </row>
        <row r="1307">
          <cell r="H1307" t="str">
            <v>2200301 行政运行</v>
          </cell>
        </row>
        <row r="1308">
          <cell r="H1308" t="str">
            <v>2200302 一般行政管理事务</v>
          </cell>
        </row>
        <row r="1309">
          <cell r="H1309" t="str">
            <v>2200303 机关服务</v>
          </cell>
        </row>
        <row r="1310">
          <cell r="H1310" t="str">
            <v>2200304 基础测绘</v>
          </cell>
        </row>
        <row r="1311">
          <cell r="H1311" t="str">
            <v>2200305 航空摄影</v>
          </cell>
        </row>
        <row r="1312">
          <cell r="H1312" t="str">
            <v>2200306 测绘工程建设</v>
          </cell>
        </row>
        <row r="1313">
          <cell r="H1313" t="str">
            <v>2200350 事业运行</v>
          </cell>
        </row>
        <row r="1314">
          <cell r="H1314" t="str">
            <v>2200399 其他测绘事务支出</v>
          </cell>
        </row>
        <row r="1315">
          <cell r="H1315" t="str">
            <v>22004 地震事务</v>
          </cell>
          <cell r="I1315">
            <v>0</v>
          </cell>
        </row>
        <row r="1316">
          <cell r="H1316" t="str">
            <v>2200401 行政运行</v>
          </cell>
        </row>
        <row r="1317">
          <cell r="H1317" t="str">
            <v>2200402 一般行政管理事务</v>
          </cell>
        </row>
        <row r="1318">
          <cell r="H1318" t="str">
            <v>2200403 机关服务</v>
          </cell>
        </row>
        <row r="1319">
          <cell r="H1319" t="str">
            <v>2200404 地震台站、台网</v>
          </cell>
        </row>
        <row r="1320">
          <cell r="H1320" t="str">
            <v>2200405 地震流动观测</v>
          </cell>
        </row>
        <row r="1321">
          <cell r="H1321" t="str">
            <v>2200406 地震信息传输及管理</v>
          </cell>
        </row>
        <row r="1322">
          <cell r="H1322" t="str">
            <v>2200407 震情跟踪</v>
          </cell>
        </row>
        <row r="1323">
          <cell r="H1323" t="str">
            <v>2200408 地震预报预测</v>
          </cell>
        </row>
        <row r="1324">
          <cell r="H1324" t="str">
            <v>2200409 地震灾害预防</v>
          </cell>
        </row>
        <row r="1325">
          <cell r="H1325" t="str">
            <v>2200410 地震应急救援</v>
          </cell>
        </row>
        <row r="1326">
          <cell r="H1326" t="str">
            <v>2200411 地震技术应用与培训</v>
          </cell>
        </row>
        <row r="1327">
          <cell r="H1327" t="str">
            <v>2200450 地震事业机构</v>
          </cell>
        </row>
        <row r="1328">
          <cell r="H1328" t="str">
            <v>2200499 其他地震事务支出</v>
          </cell>
        </row>
        <row r="1329">
          <cell r="H1329" t="str">
            <v>22005 气象事务</v>
          </cell>
          <cell r="I1329">
            <v>0</v>
          </cell>
        </row>
        <row r="1330">
          <cell r="H1330" t="str">
            <v>2200501 行政运行</v>
          </cell>
        </row>
        <row r="1331">
          <cell r="H1331" t="str">
            <v>2200502 一般行政管理事务</v>
          </cell>
        </row>
        <row r="1332">
          <cell r="H1332" t="str">
            <v>2200503 机关服务</v>
          </cell>
        </row>
        <row r="1333">
          <cell r="H1333" t="str">
            <v>2200504 气象事业机构</v>
          </cell>
        </row>
        <row r="1334">
          <cell r="H1334" t="str">
            <v>2200505 气象技术研究应用与培训</v>
          </cell>
        </row>
        <row r="1335">
          <cell r="H1335" t="str">
            <v>2200506 气象探测</v>
          </cell>
        </row>
        <row r="1336">
          <cell r="H1336" t="str">
            <v>2200507 气象信息传输及管理</v>
          </cell>
        </row>
        <row r="1337">
          <cell r="H1337" t="str">
            <v>2200508 气象预报预测</v>
          </cell>
        </row>
        <row r="1338">
          <cell r="H1338" t="str">
            <v>2200509 气象服务</v>
          </cell>
        </row>
        <row r="1339">
          <cell r="H1339" t="str">
            <v>2200510 气象装备保障维护</v>
          </cell>
        </row>
        <row r="1340">
          <cell r="H1340" t="str">
            <v>2200511 气象台站建设与运行保障</v>
          </cell>
        </row>
        <row r="1341">
          <cell r="H1341" t="str">
            <v>2200512 气象卫星</v>
          </cell>
        </row>
        <row r="1342">
          <cell r="H1342" t="str">
            <v>2200513 气象法规与标准</v>
          </cell>
        </row>
        <row r="1343">
          <cell r="H1343" t="str">
            <v>2200514 气象资金审计稽查</v>
          </cell>
        </row>
        <row r="1344">
          <cell r="H1344" t="str">
            <v>2200599 其他气象事务支出</v>
          </cell>
        </row>
        <row r="1345">
          <cell r="H1345" t="str">
            <v>22099 其他国土资源气象等事务支出★</v>
          </cell>
          <cell r="I1345">
            <v>0</v>
          </cell>
        </row>
        <row r="1346">
          <cell r="H1346" t="str">
            <v>2209900 其他国土资源气象等事务支出★</v>
          </cell>
        </row>
        <row r="1347">
          <cell r="H1347" t="str">
            <v>221 住房保障支出</v>
          </cell>
          <cell r="I1347">
            <v>8972</v>
          </cell>
        </row>
        <row r="1348">
          <cell r="H1348" t="str">
            <v>22101 保障性安居工程支出</v>
          </cell>
          <cell r="I1348">
            <v>0</v>
          </cell>
        </row>
        <row r="1349">
          <cell r="H1349" t="str">
            <v>2210101 廉租住房</v>
          </cell>
        </row>
        <row r="1350">
          <cell r="H1350" t="str">
            <v>2210102 沉陷区治理</v>
          </cell>
        </row>
        <row r="1351">
          <cell r="H1351" t="str">
            <v>2210103 棚户区改造</v>
          </cell>
        </row>
        <row r="1352">
          <cell r="H1352" t="str">
            <v>2210104 少数民族地区游牧民定居工程</v>
          </cell>
        </row>
        <row r="1353">
          <cell r="H1353" t="str">
            <v>2210105 农村危房改造</v>
          </cell>
        </row>
        <row r="1354">
          <cell r="H1354" t="str">
            <v>2210106 公共租赁住房</v>
          </cell>
        </row>
        <row r="1355">
          <cell r="H1355" t="str">
            <v>2210107 保障性住房租金补贴</v>
          </cell>
        </row>
        <row r="1356">
          <cell r="H1356" t="str">
            <v>2210199 其他保障性安居工程支出</v>
          </cell>
        </row>
        <row r="1357">
          <cell r="H1357" t="str">
            <v>22102 住房改革支出</v>
          </cell>
          <cell r="I1357">
            <v>8972</v>
          </cell>
        </row>
        <row r="1358">
          <cell r="H1358" t="str">
            <v>2210201 住房公积金</v>
          </cell>
          <cell r="I1358">
            <v>8972</v>
          </cell>
        </row>
        <row r="1359">
          <cell r="H1359" t="str">
            <v>2210202 提租补贴</v>
          </cell>
        </row>
        <row r="1360">
          <cell r="H1360" t="str">
            <v>2210203 购房补贴</v>
          </cell>
        </row>
        <row r="1361">
          <cell r="H1361" t="str">
            <v>22103 城乡社区住宅</v>
          </cell>
          <cell r="I1361">
            <v>0</v>
          </cell>
        </row>
        <row r="1362">
          <cell r="H1362" t="str">
            <v>2210301 公有住房建设和维修改造支出</v>
          </cell>
        </row>
        <row r="1363">
          <cell r="H1363" t="str">
            <v>2210399 其他城乡社区住宅支出</v>
          </cell>
        </row>
        <row r="1364">
          <cell r="H1364" t="str">
            <v>222 粮油物资储备事务★</v>
          </cell>
          <cell r="I1364">
            <v>0</v>
          </cell>
        </row>
        <row r="1365">
          <cell r="H1365" t="str">
            <v>22201 粮油事务</v>
          </cell>
          <cell r="I1365">
            <v>0</v>
          </cell>
        </row>
        <row r="1366">
          <cell r="H1366" t="str">
            <v>2220101 行政运行</v>
          </cell>
        </row>
        <row r="1367">
          <cell r="H1367" t="str">
            <v>2220102 一般行政管理事务</v>
          </cell>
        </row>
        <row r="1368">
          <cell r="H1368" t="str">
            <v>2220103 机关服务</v>
          </cell>
        </row>
        <row r="1369">
          <cell r="H1369" t="str">
            <v>2220104 粮食财务与审计支出</v>
          </cell>
        </row>
        <row r="1370">
          <cell r="H1370" t="str">
            <v>2220105 粮食信息统计</v>
          </cell>
        </row>
        <row r="1371">
          <cell r="H1371" t="str">
            <v>2220106 粮食专项业务活动</v>
          </cell>
        </row>
        <row r="1372">
          <cell r="H1372" t="str">
            <v>2220107 国家粮油差价补贴</v>
          </cell>
        </row>
        <row r="1373">
          <cell r="H1373" t="str">
            <v>2220112 粮食财务挂账利息补贴</v>
          </cell>
        </row>
        <row r="1374">
          <cell r="H1374" t="str">
            <v>2220113 粮食财务挂账消化款</v>
          </cell>
        </row>
        <row r="1375">
          <cell r="H1375" t="str">
            <v>2220114 处理陈化粮补贴</v>
          </cell>
        </row>
        <row r="1376">
          <cell r="H1376" t="str">
            <v>2220115 粮食风险基金</v>
          </cell>
        </row>
        <row r="1377">
          <cell r="H1377" t="str">
            <v>2220118 粮油市场调控专项资金</v>
          </cell>
        </row>
        <row r="1378">
          <cell r="H1378" t="str">
            <v>2220150 事业运行</v>
          </cell>
        </row>
        <row r="1379">
          <cell r="H1379" t="str">
            <v>2220199 其他粮油事务支出</v>
          </cell>
        </row>
        <row r="1380">
          <cell r="H1380" t="str">
            <v>22202 物资事务</v>
          </cell>
          <cell r="I1380">
            <v>0</v>
          </cell>
        </row>
        <row r="1381">
          <cell r="H1381" t="str">
            <v>2220201 行政运行</v>
          </cell>
        </row>
        <row r="1382">
          <cell r="H1382" t="str">
            <v>2220202 一般行政管理事务</v>
          </cell>
        </row>
        <row r="1383">
          <cell r="H1383" t="str">
            <v>2220203 机关服务</v>
          </cell>
        </row>
        <row r="1384">
          <cell r="H1384" t="str">
            <v>2220204 铁路专用线</v>
          </cell>
        </row>
        <row r="1385">
          <cell r="H1385" t="str">
            <v>2220205 护库武警和民兵支出</v>
          </cell>
        </row>
        <row r="1386">
          <cell r="H1386" t="str">
            <v>2220206 物资保管与保养</v>
          </cell>
        </row>
        <row r="1387">
          <cell r="H1387" t="str">
            <v>2220207 专项贷款利息</v>
          </cell>
        </row>
        <row r="1388">
          <cell r="H1388" t="str">
            <v>2220209 物资转移</v>
          </cell>
        </row>
        <row r="1389">
          <cell r="H1389" t="str">
            <v>2220210 物资轮换</v>
          </cell>
        </row>
        <row r="1390">
          <cell r="H1390" t="str">
            <v>2220211 仓库建设</v>
          </cell>
        </row>
        <row r="1391">
          <cell r="H1391" t="str">
            <v>2220212 仓库安防</v>
          </cell>
        </row>
        <row r="1392">
          <cell r="H1392" t="str">
            <v>2220250 事业运行</v>
          </cell>
        </row>
        <row r="1393">
          <cell r="H1393" t="str">
            <v>2220299 其他物资事务支出</v>
          </cell>
        </row>
        <row r="1394">
          <cell r="H1394" t="str">
            <v>22203 能源储备★</v>
          </cell>
          <cell r="I1394">
            <v>0</v>
          </cell>
        </row>
        <row r="1395">
          <cell r="H1395" t="str">
            <v>2220301 公共财政预算石油储备支出</v>
          </cell>
        </row>
        <row r="1396">
          <cell r="H1396" t="str">
            <v>2220302 国家留成油串换石油储备支出</v>
          </cell>
        </row>
        <row r="1397">
          <cell r="H1397" t="str">
            <v>2220303 天然铀能源储备</v>
          </cell>
        </row>
        <row r="1398">
          <cell r="H1398" t="str">
            <v>2220304 煤炭储备</v>
          </cell>
        </row>
        <row r="1399">
          <cell r="H1399" t="str">
            <v>2220399 其他能源储备</v>
          </cell>
        </row>
        <row r="1400">
          <cell r="H1400" t="str">
            <v>22204 粮油储备★</v>
          </cell>
          <cell r="I1400">
            <v>0</v>
          </cell>
        </row>
        <row r="1401">
          <cell r="H1401" t="str">
            <v>2220401 储备粮油补贴支出</v>
          </cell>
        </row>
        <row r="1402">
          <cell r="H1402" t="str">
            <v>2220402 储备粮油差价补贴</v>
          </cell>
        </row>
        <row r="1403">
          <cell r="H1403" t="str">
            <v>2220403 储备粮（油）库建设</v>
          </cell>
        </row>
        <row r="1404">
          <cell r="H1404" t="str">
            <v>2220404 最低收购价政策支出</v>
          </cell>
        </row>
        <row r="1405">
          <cell r="H1405" t="str">
            <v>2220499 其他粮油储备支出</v>
          </cell>
        </row>
        <row r="1406">
          <cell r="H1406" t="str">
            <v>22205 重要商品储备★</v>
          </cell>
          <cell r="I1406">
            <v>0</v>
          </cell>
        </row>
        <row r="1407">
          <cell r="H1407" t="str">
            <v>2220501 棉花储备</v>
          </cell>
        </row>
        <row r="1408">
          <cell r="H1408" t="str">
            <v>2220502 食糖储备</v>
          </cell>
        </row>
        <row r="1409">
          <cell r="H1409" t="str">
            <v>2220503 肉类储备</v>
          </cell>
        </row>
        <row r="1410">
          <cell r="H1410" t="str">
            <v>2220504 化肥储备</v>
          </cell>
        </row>
        <row r="1411">
          <cell r="H1411" t="str">
            <v>2220505 农药储备</v>
          </cell>
        </row>
        <row r="1412">
          <cell r="H1412" t="str">
            <v>2220506 边销茶储备</v>
          </cell>
        </row>
        <row r="1413">
          <cell r="H1413" t="str">
            <v>2220507 羊毛储备</v>
          </cell>
        </row>
        <row r="1414">
          <cell r="H1414" t="str">
            <v>2220508 医药储备</v>
          </cell>
        </row>
        <row r="1415">
          <cell r="H1415" t="str">
            <v>2220509 食盐储备</v>
          </cell>
        </row>
        <row r="1416">
          <cell r="H1416" t="str">
            <v>2220510 战略物资储备</v>
          </cell>
        </row>
        <row r="1417">
          <cell r="H1417" t="str">
            <v>2220599 其他重要商品储备支出</v>
          </cell>
        </row>
        <row r="1418">
          <cell r="H1418" t="str">
            <v>227 预备费</v>
          </cell>
          <cell r="I1418">
            <v>0</v>
          </cell>
        </row>
        <row r="1419">
          <cell r="H1419" t="str">
            <v>22700 预备费</v>
          </cell>
          <cell r="I1419">
            <v>0</v>
          </cell>
        </row>
        <row r="1420">
          <cell r="H1420" t="str">
            <v>2270000 预备费</v>
          </cell>
        </row>
        <row r="1421">
          <cell r="H1421" t="str">
            <v>228 国债还本付息支出</v>
          </cell>
          <cell r="I1421">
            <v>0</v>
          </cell>
        </row>
        <row r="1422">
          <cell r="H1422" t="str">
            <v>22807 地方向国外借款还本</v>
          </cell>
          <cell r="I1422">
            <v>0</v>
          </cell>
        </row>
        <row r="1423">
          <cell r="H1423" t="str">
            <v>2280701 地方向外国政府借款还本</v>
          </cell>
        </row>
        <row r="1424">
          <cell r="H1424" t="str">
            <v>2280702 地方向国际金融组织借款还本</v>
          </cell>
        </row>
        <row r="1425">
          <cell r="H1425" t="str">
            <v>22808 国内债务付息</v>
          </cell>
          <cell r="I1425">
            <v>0</v>
          </cell>
        </row>
        <row r="1426">
          <cell r="H1426" t="str">
            <v>2280800 国内债务付息</v>
          </cell>
        </row>
        <row r="1427">
          <cell r="H1427" t="str">
            <v>22809 国外债务付息★</v>
          </cell>
          <cell r="I1427">
            <v>0</v>
          </cell>
        </row>
        <row r="1428">
          <cell r="H1428" t="str">
            <v>2280903 地方向外国政府借款付息★</v>
          </cell>
        </row>
        <row r="1429">
          <cell r="H1429" t="str">
            <v>2280904 地方向国际金融组织借款付息★</v>
          </cell>
        </row>
        <row r="1430">
          <cell r="H1430" t="str">
            <v>22810 国内外债务发行</v>
          </cell>
          <cell r="I1430">
            <v>0</v>
          </cell>
        </row>
        <row r="1431">
          <cell r="H1431" t="str">
            <v>2281001 国内债务发行费用</v>
          </cell>
        </row>
        <row r="1432">
          <cell r="H1432" t="str">
            <v>2281002 国外债务发行费用</v>
          </cell>
        </row>
        <row r="1433">
          <cell r="H1433" t="str">
            <v>22811 补充还贷准备金</v>
          </cell>
          <cell r="I1433">
            <v>0</v>
          </cell>
        </row>
        <row r="1434">
          <cell r="H1434" t="str">
            <v>2281100 补充还贷准备金</v>
          </cell>
        </row>
        <row r="1435">
          <cell r="H1435" t="str">
            <v>22813 地方政府债券付息</v>
          </cell>
          <cell r="I1435">
            <v>0</v>
          </cell>
        </row>
        <row r="1436">
          <cell r="H1436" t="str">
            <v>2281300 地方政府债券付息</v>
          </cell>
        </row>
        <row r="1437">
          <cell r="H1437" t="str">
            <v>229 其他支出</v>
          </cell>
          <cell r="I1437">
            <v>23100</v>
          </cell>
        </row>
        <row r="1438">
          <cell r="H1438" t="str">
            <v>22902 年初预留</v>
          </cell>
          <cell r="I1438">
            <v>0</v>
          </cell>
        </row>
        <row r="1439">
          <cell r="H1439" t="str">
            <v>2290200 年初预留</v>
          </cell>
        </row>
        <row r="1440">
          <cell r="H1440" t="str">
            <v>22906 汶川地震捐赠支出</v>
          </cell>
          <cell r="I1440">
            <v>0</v>
          </cell>
        </row>
        <row r="1441">
          <cell r="H1441" t="str">
            <v>2290601 地震灾后恢复重建捐赠支出</v>
          </cell>
        </row>
        <row r="1442">
          <cell r="H1442" t="str">
            <v>2290609 其他捐赠支出</v>
          </cell>
        </row>
        <row r="1443">
          <cell r="H1443" t="str">
            <v>22999 其他支出</v>
          </cell>
          <cell r="I1443">
            <v>23100</v>
          </cell>
        </row>
        <row r="1444">
          <cell r="H1444" t="str">
            <v>2299901 其他支出</v>
          </cell>
          <cell r="I1444">
            <v>23100</v>
          </cell>
        </row>
        <row r="1447">
          <cell r="H1447" t="str">
            <v>支出合计</v>
          </cell>
          <cell r="I1447">
            <v>552000</v>
          </cell>
        </row>
        <row r="1448">
          <cell r="H1448" t="str">
            <v>230 转移性支出</v>
          </cell>
          <cell r="I1448">
            <v>27886</v>
          </cell>
        </row>
        <row r="1449">
          <cell r="H1449" t="str">
            <v>  230A 上级上解支出</v>
          </cell>
          <cell r="I1449">
            <v>27886</v>
          </cell>
        </row>
        <row r="1450">
          <cell r="H1450" t="str">
            <v>2300209 体制上解支出</v>
          </cell>
          <cell r="I1450">
            <v>27886</v>
          </cell>
        </row>
        <row r="1451">
          <cell r="H1451" t="str">
            <v>2300210 出口退税专项上解支出</v>
          </cell>
        </row>
        <row r="1452">
          <cell r="H1452" t="str">
            <v>2300216 成品油价格和税费改革专项上解支出</v>
          </cell>
        </row>
        <row r="1453">
          <cell r="H1453" t="str">
            <v>2300351 专项上解支出</v>
          </cell>
        </row>
        <row r="1455">
          <cell r="H1455" t="str">
            <v>  230B 补助下级支出</v>
          </cell>
          <cell r="I1455">
            <v>0</v>
          </cell>
        </row>
        <row r="1456">
          <cell r="H1456" t="str">
            <v>23001 返还性支出</v>
          </cell>
          <cell r="I1456">
            <v>0</v>
          </cell>
        </row>
        <row r="1457">
          <cell r="H1457" t="str">
            <v>2300101 增值税和消费税税收返还支出</v>
          </cell>
        </row>
        <row r="1458">
          <cell r="H1458" t="str">
            <v>2300102 所得税基数返还支出</v>
          </cell>
        </row>
        <row r="1459">
          <cell r="H1459" t="str">
            <v>2300103 成品油价格和税费改革税收返还支出</v>
          </cell>
        </row>
        <row r="1460">
          <cell r="H1460" t="str">
            <v>2300199 其他税收返还支出</v>
          </cell>
        </row>
        <row r="1461">
          <cell r="H1461" t="str">
            <v>23002 一般性转移支付</v>
          </cell>
          <cell r="I1461">
            <v>0</v>
          </cell>
        </row>
        <row r="1462">
          <cell r="H1462" t="str">
            <v>2300201 体制补助支出</v>
          </cell>
        </row>
        <row r="1463">
          <cell r="H1463" t="str">
            <v>2300202 均衡性转移支付支出</v>
          </cell>
        </row>
        <row r="1464">
          <cell r="H1464" t="str">
            <v>2300203 革命老区及民族和边境地区转移支付支出</v>
          </cell>
        </row>
        <row r="1465">
          <cell r="H1465" t="str">
            <v>2300204 调整工资转移支付支出</v>
          </cell>
        </row>
        <row r="1466">
          <cell r="H1466" t="str">
            <v>2300206 农村税费改革转移支付支出</v>
          </cell>
        </row>
        <row r="1467">
          <cell r="H1467" t="str">
            <v>2300207 县级基本财力保障机制奖补资金支出</v>
          </cell>
        </row>
        <row r="1468">
          <cell r="H1468" t="str">
            <v>2300208 结算补助支出</v>
          </cell>
        </row>
        <row r="1469">
          <cell r="H1469" t="str">
            <v>2300211 化解债务补助支出</v>
          </cell>
        </row>
        <row r="1470">
          <cell r="H1470" t="str">
            <v>2300212 资源枯竭型城市转移支付补助支出</v>
          </cell>
        </row>
        <row r="1471">
          <cell r="H1471" t="str">
            <v>2300214 企业事业单位划转补助支出</v>
          </cell>
        </row>
        <row r="1472">
          <cell r="H1472" t="str">
            <v>2300215 成品油价格和税费改革转移支付补助支出</v>
          </cell>
        </row>
        <row r="1473">
          <cell r="H1473" t="str">
            <v>2300218 工商部门停征两费转移支付支出</v>
          </cell>
        </row>
        <row r="1474">
          <cell r="H1474" t="str">
            <v>2300220 基层公检法司转移支付支出</v>
          </cell>
        </row>
        <row r="1475">
          <cell r="H1475" t="str">
            <v>2300221 义务教育等转移支付支出</v>
          </cell>
        </row>
        <row r="1476">
          <cell r="H1476" t="str">
            <v>2300222 基本养老保险和低保等转移支付支出</v>
          </cell>
        </row>
        <row r="1477">
          <cell r="H1477" t="str">
            <v>2300223 新型农村合作医疗等转移支付支出</v>
          </cell>
        </row>
        <row r="1478">
          <cell r="H1478" t="str">
            <v>2300224 村级公益事业奖补等转移支付支出</v>
          </cell>
        </row>
        <row r="1479">
          <cell r="H1479" t="str">
            <v>2300225 产粮（油）大县奖励资金支出△</v>
          </cell>
        </row>
        <row r="1480">
          <cell r="H1480" t="str">
            <v>2300226 重点生态功能区转移支付支出★</v>
          </cell>
        </row>
        <row r="1481">
          <cell r="H1481" t="str">
            <v>2300299 其他一般性转移支付支出</v>
          </cell>
        </row>
        <row r="1482">
          <cell r="H1482" t="str">
            <v>23003 专项转移支付</v>
          </cell>
          <cell r="I1482">
            <v>0</v>
          </cell>
        </row>
        <row r="1483">
          <cell r="H1483" t="str">
            <v>2300301 一般公共服务</v>
          </cell>
        </row>
        <row r="1484">
          <cell r="H1484" t="str">
            <v>2300302 外交</v>
          </cell>
        </row>
        <row r="1485">
          <cell r="H1485" t="str">
            <v>2300303 国防</v>
          </cell>
        </row>
        <row r="1486">
          <cell r="H1486" t="str">
            <v>2300304 公共安全</v>
          </cell>
        </row>
        <row r="1487">
          <cell r="H1487" t="str">
            <v>2300305 教育</v>
          </cell>
        </row>
        <row r="1488">
          <cell r="H1488" t="str">
            <v>2300306 科学技术</v>
          </cell>
        </row>
        <row r="1489">
          <cell r="H1489" t="str">
            <v>2300307 文化体育与传媒</v>
          </cell>
        </row>
        <row r="1490">
          <cell r="H1490" t="str">
            <v>2300308 社会保障和就业</v>
          </cell>
        </row>
        <row r="1491">
          <cell r="H1491" t="str">
            <v>2300310 医疗卫生</v>
          </cell>
        </row>
        <row r="1492">
          <cell r="H1492" t="str">
            <v>2300311 节能环保</v>
          </cell>
        </row>
        <row r="1493">
          <cell r="H1493" t="str">
            <v>2300312 城乡社区事务</v>
          </cell>
        </row>
        <row r="1494">
          <cell r="H1494" t="str">
            <v>2300313 农林水事务</v>
          </cell>
        </row>
        <row r="1495">
          <cell r="H1495" t="str">
            <v>2300314 交通运输</v>
          </cell>
        </row>
        <row r="1496">
          <cell r="H1496" t="str">
            <v>2300315 资源勘探电力信息等事务</v>
          </cell>
        </row>
        <row r="1497">
          <cell r="H1497" t="str">
            <v>2300316 商业服务业等事务</v>
          </cell>
        </row>
        <row r="1498">
          <cell r="H1498" t="str">
            <v>2300317 金融监管等事务</v>
          </cell>
        </row>
        <row r="1499">
          <cell r="H1499" t="str">
            <v>2300318 地震灾后恢复重建</v>
          </cell>
        </row>
        <row r="1500">
          <cell r="H1500" t="str">
            <v>2300320 国土资源气象等事务</v>
          </cell>
        </row>
        <row r="1501">
          <cell r="H1501" t="str">
            <v>2300321 住房保障</v>
          </cell>
        </row>
        <row r="1502">
          <cell r="H1502" t="str">
            <v>2300322 粮油物资储备事务★</v>
          </cell>
        </row>
        <row r="1503">
          <cell r="H1503" t="str">
            <v>2300399 其他支出</v>
          </cell>
        </row>
        <row r="1504">
          <cell r="H1504" t="str">
            <v>23007 地震灾后恢复重建补助支出</v>
          </cell>
          <cell r="I1504">
            <v>0</v>
          </cell>
        </row>
        <row r="1505">
          <cell r="H1505" t="str">
            <v>2300701 地震灾后恢复重建补助支出（公共财政预算）</v>
          </cell>
        </row>
        <row r="1506">
          <cell r="H1506" t="str">
            <v>22812 地方政府债券还本</v>
          </cell>
          <cell r="I1506">
            <v>0</v>
          </cell>
        </row>
        <row r="1507">
          <cell r="H1507" t="str">
            <v>2281200 地方政府债券还本</v>
          </cell>
        </row>
        <row r="1508">
          <cell r="H1508" t="str">
            <v>23011 债券转贷支出</v>
          </cell>
          <cell r="I1508">
            <v>0</v>
          </cell>
        </row>
        <row r="1509">
          <cell r="H1509" t="str">
            <v>2301101 转贷地方政府债券支出</v>
          </cell>
        </row>
        <row r="1514">
          <cell r="H1514" t="str">
            <v>23013 援助其他地区支出</v>
          </cell>
          <cell r="I1514">
            <v>0</v>
          </cell>
        </row>
        <row r="1515">
          <cell r="H1515" t="str">
            <v>2301300 援助其他地区支出</v>
          </cell>
        </row>
        <row r="1516">
          <cell r="H1516" t="str">
            <v>23008 调出资金</v>
          </cell>
          <cell r="I1516">
            <v>0</v>
          </cell>
        </row>
        <row r="1517">
          <cell r="H1517" t="str">
            <v>2300801 公共财政预算调出资金★</v>
          </cell>
        </row>
        <row r="1518">
          <cell r="H1518" t="str">
            <v>2300899 其他调出资金</v>
          </cell>
        </row>
        <row r="1519">
          <cell r="H1519" t="str">
            <v>23009 年终结余</v>
          </cell>
          <cell r="I1519">
            <v>0</v>
          </cell>
        </row>
        <row r="1520">
          <cell r="H1520" t="str">
            <v>2300950 结转</v>
          </cell>
        </row>
        <row r="1521">
          <cell r="H1521" t="str">
            <v>2300951 净结余</v>
          </cell>
        </row>
        <row r="1524">
          <cell r="H1524" t="str">
            <v>支出总计</v>
          </cell>
          <cell r="I1524">
            <v>579886</v>
          </cell>
        </row>
      </sheetData>
      <sheetData sheetId="3">
        <row r="6">
          <cell r="D6" t="str">
            <v>201 一般公共服务</v>
          </cell>
          <cell r="E6">
            <v>61204</v>
          </cell>
        </row>
        <row r="7">
          <cell r="D7" t="str">
            <v>20101 人大事务</v>
          </cell>
          <cell r="E7">
            <v>952</v>
          </cell>
        </row>
        <row r="8">
          <cell r="D8" t="str">
            <v>20102 政协事务</v>
          </cell>
          <cell r="E8">
            <v>693</v>
          </cell>
        </row>
        <row r="9">
          <cell r="D9" t="str">
            <v>20103 政府办公厅（室）及相关机构事务</v>
          </cell>
          <cell r="E9">
            <v>19627</v>
          </cell>
        </row>
        <row r="10">
          <cell r="D10" t="str">
            <v>20104 发展与改革事务</v>
          </cell>
          <cell r="E10">
            <v>799</v>
          </cell>
        </row>
        <row r="11">
          <cell r="D11" t="str">
            <v>20105 统计信息事务</v>
          </cell>
          <cell r="E11">
            <v>770</v>
          </cell>
        </row>
        <row r="12">
          <cell r="D12" t="str">
            <v>20106 财政事务</v>
          </cell>
          <cell r="E12">
            <v>444</v>
          </cell>
        </row>
        <row r="13">
          <cell r="D13" t="str">
            <v>20107 税收事务</v>
          </cell>
          <cell r="E13">
            <v>7000</v>
          </cell>
        </row>
        <row r="14">
          <cell r="D14" t="str">
            <v>20108 审计事务</v>
          </cell>
          <cell r="E14">
            <v>440</v>
          </cell>
        </row>
        <row r="15">
          <cell r="D15" t="str">
            <v>20109 海关事务</v>
          </cell>
          <cell r="E15">
            <v>0</v>
          </cell>
        </row>
        <row r="16">
          <cell r="D16" t="str">
            <v>20110 人力资源事务</v>
          </cell>
          <cell r="E16">
            <v>965</v>
          </cell>
        </row>
        <row r="17">
          <cell r="D17" t="str">
            <v>20111 纪检监察事务</v>
          </cell>
          <cell r="E17">
            <v>576</v>
          </cell>
        </row>
        <row r="18">
          <cell r="D18" t="str">
            <v>20112 人口与计划生育事务</v>
          </cell>
          <cell r="E18">
            <v>3450</v>
          </cell>
        </row>
        <row r="19">
          <cell r="D19" t="str">
            <v>20113 商贸事务</v>
          </cell>
          <cell r="E19">
            <v>526</v>
          </cell>
        </row>
        <row r="20">
          <cell r="D20" t="str">
            <v>20114 知识产权事务</v>
          </cell>
          <cell r="E20">
            <v>0</v>
          </cell>
        </row>
        <row r="21">
          <cell r="D21" t="str">
            <v>20115 工商行政管理事务</v>
          </cell>
          <cell r="E21">
            <v>125</v>
          </cell>
        </row>
        <row r="22">
          <cell r="D22" t="str">
            <v>20117 质量技术监督与检验检疫事务</v>
          </cell>
          <cell r="E22">
            <v>15</v>
          </cell>
        </row>
        <row r="23">
          <cell r="D23" t="str">
            <v>20123 民族事务</v>
          </cell>
          <cell r="E23">
            <v>53</v>
          </cell>
        </row>
        <row r="24">
          <cell r="D24" t="str">
            <v>20124 宗教事务</v>
          </cell>
          <cell r="E24">
            <v>14</v>
          </cell>
        </row>
        <row r="25">
          <cell r="D25" t="str">
            <v>20125 港澳台侨事务</v>
          </cell>
          <cell r="E25">
            <v>41</v>
          </cell>
        </row>
        <row r="26">
          <cell r="D26" t="str">
            <v>20126 档案事务</v>
          </cell>
          <cell r="E26">
            <v>101</v>
          </cell>
        </row>
        <row r="27">
          <cell r="D27" t="str">
            <v>20128 民主党派及工商联事务</v>
          </cell>
          <cell r="E27">
            <v>379</v>
          </cell>
        </row>
        <row r="28">
          <cell r="D28" t="str">
            <v>20129 群众团体事务</v>
          </cell>
          <cell r="E28">
            <v>441</v>
          </cell>
        </row>
        <row r="29">
          <cell r="D29" t="str">
            <v>20131 党委办公厅（室）及相关机构事务</v>
          </cell>
          <cell r="E29">
            <v>1003</v>
          </cell>
        </row>
        <row r="30">
          <cell r="D30" t="str">
            <v>20132 组织事务</v>
          </cell>
          <cell r="E30">
            <v>1271</v>
          </cell>
        </row>
        <row r="31">
          <cell r="D31" t="str">
            <v>20133 宣传事务</v>
          </cell>
          <cell r="E31">
            <v>1103</v>
          </cell>
        </row>
        <row r="32">
          <cell r="D32" t="str">
            <v>20134 统战事务</v>
          </cell>
          <cell r="E32">
            <v>372</v>
          </cell>
        </row>
        <row r="33">
          <cell r="D33" t="str">
            <v>20135 对外联络事务</v>
          </cell>
          <cell r="E33">
            <v>0</v>
          </cell>
        </row>
        <row r="34">
          <cell r="D34" t="str">
            <v>20136 其他共产党事务支出</v>
          </cell>
          <cell r="E34">
            <v>478</v>
          </cell>
        </row>
        <row r="35">
          <cell r="D35" t="str">
            <v>20199 其他一般公共服务支出</v>
          </cell>
          <cell r="E35">
            <v>19566</v>
          </cell>
        </row>
        <row r="36">
          <cell r="D36" t="str">
            <v>202 外交</v>
          </cell>
          <cell r="E36">
            <v>0</v>
          </cell>
        </row>
        <row r="37">
          <cell r="D37" t="str">
            <v>20205 对外合作与交流</v>
          </cell>
          <cell r="E37">
            <v>0</v>
          </cell>
        </row>
        <row r="38">
          <cell r="D38" t="str">
            <v>20299 其他外交支出</v>
          </cell>
          <cell r="E38">
            <v>0</v>
          </cell>
        </row>
        <row r="39">
          <cell r="D39" t="str">
            <v>203 国防</v>
          </cell>
          <cell r="E39">
            <v>1372</v>
          </cell>
        </row>
        <row r="40">
          <cell r="D40" t="str">
            <v>20302 预备役部队</v>
          </cell>
          <cell r="E40">
            <v>90</v>
          </cell>
        </row>
        <row r="41">
          <cell r="D41" t="str">
            <v>20303 民兵</v>
          </cell>
          <cell r="E41">
            <v>153</v>
          </cell>
        </row>
        <row r="42">
          <cell r="D42" t="str">
            <v>20306 国防动员</v>
          </cell>
          <cell r="E42">
            <v>1022</v>
          </cell>
        </row>
        <row r="43">
          <cell r="D43" t="str">
            <v>20399 其他国防支出</v>
          </cell>
          <cell r="E43">
            <v>107</v>
          </cell>
        </row>
        <row r="44">
          <cell r="D44" t="str">
            <v>204 公共安全</v>
          </cell>
          <cell r="E44">
            <v>47243</v>
          </cell>
        </row>
        <row r="45">
          <cell r="D45" t="str">
            <v>20401 武装警察</v>
          </cell>
          <cell r="E45">
            <v>3454</v>
          </cell>
        </row>
        <row r="46">
          <cell r="D46" t="str">
            <v>20402 公安</v>
          </cell>
          <cell r="E46">
            <v>39052</v>
          </cell>
        </row>
        <row r="47">
          <cell r="D47" t="str">
            <v>20403 国家安全</v>
          </cell>
          <cell r="E47">
            <v>0</v>
          </cell>
        </row>
        <row r="48">
          <cell r="D48" t="str">
            <v>20404 检察</v>
          </cell>
          <cell r="E48">
            <v>1650</v>
          </cell>
        </row>
        <row r="49">
          <cell r="D49" t="str">
            <v>20405 法院</v>
          </cell>
          <cell r="E49">
            <v>2583</v>
          </cell>
        </row>
        <row r="50">
          <cell r="D50" t="str">
            <v>20406 司法</v>
          </cell>
          <cell r="E50">
            <v>504</v>
          </cell>
        </row>
        <row r="51">
          <cell r="D51" t="str">
            <v>20407 监狱</v>
          </cell>
          <cell r="E51">
            <v>0</v>
          </cell>
        </row>
        <row r="52">
          <cell r="D52" t="str">
            <v>20408 劳教</v>
          </cell>
          <cell r="E52">
            <v>0</v>
          </cell>
        </row>
        <row r="53">
          <cell r="D53" t="str">
            <v>20409 国家保密</v>
          </cell>
          <cell r="E53">
            <v>0</v>
          </cell>
        </row>
        <row r="54">
          <cell r="D54" t="str">
            <v>20410 缉私警察</v>
          </cell>
          <cell r="E54">
            <v>0</v>
          </cell>
        </row>
        <row r="55">
          <cell r="D55" t="str">
            <v>20499 其他公共安全支出</v>
          </cell>
          <cell r="E55">
            <v>0</v>
          </cell>
        </row>
        <row r="56">
          <cell r="D56" t="str">
            <v>205 教育</v>
          </cell>
          <cell r="E56">
            <v>65414</v>
          </cell>
        </row>
        <row r="57">
          <cell r="D57" t="str">
            <v>20501 教育管理事务</v>
          </cell>
          <cell r="E57">
            <v>250</v>
          </cell>
        </row>
        <row r="58">
          <cell r="D58" t="str">
            <v>20502 普通教育</v>
          </cell>
          <cell r="E58">
            <v>44068</v>
          </cell>
        </row>
        <row r="59">
          <cell r="D59" t="str">
            <v>20503 职业教育</v>
          </cell>
          <cell r="E59">
            <v>3443</v>
          </cell>
        </row>
        <row r="60">
          <cell r="D60" t="str">
            <v>20504 成人教育</v>
          </cell>
          <cell r="E60">
            <v>0</v>
          </cell>
        </row>
        <row r="61">
          <cell r="D61" t="str">
            <v>20505 广播电视教育</v>
          </cell>
          <cell r="E61">
            <v>0</v>
          </cell>
        </row>
        <row r="62">
          <cell r="D62" t="str">
            <v>20506 留学教育</v>
          </cell>
          <cell r="E62">
            <v>0</v>
          </cell>
        </row>
        <row r="63">
          <cell r="D63" t="str">
            <v>20507 特殊教育</v>
          </cell>
          <cell r="E63">
            <v>524</v>
          </cell>
        </row>
        <row r="64">
          <cell r="D64" t="str">
            <v>20508 教师进修及干部继续教育</v>
          </cell>
          <cell r="E64">
            <v>1129</v>
          </cell>
        </row>
        <row r="65">
          <cell r="D65" t="str">
            <v>20509 教育费附加安排的支出</v>
          </cell>
          <cell r="E65">
            <v>16000</v>
          </cell>
        </row>
        <row r="66">
          <cell r="D66" t="str">
            <v>20599 其他教育支出</v>
          </cell>
          <cell r="E66">
            <v>0</v>
          </cell>
        </row>
        <row r="67">
          <cell r="D67" t="str">
            <v>206 科学技术</v>
          </cell>
          <cell r="E67">
            <v>4519</v>
          </cell>
        </row>
        <row r="68">
          <cell r="D68" t="str">
            <v>20601 科学技术管理事务</v>
          </cell>
          <cell r="E68">
            <v>150</v>
          </cell>
        </row>
        <row r="69">
          <cell r="D69" t="str">
            <v>20602 基础研究</v>
          </cell>
          <cell r="E69">
            <v>0</v>
          </cell>
        </row>
        <row r="70">
          <cell r="D70" t="str">
            <v>20603 应用研究</v>
          </cell>
          <cell r="E70">
            <v>4000</v>
          </cell>
        </row>
        <row r="71">
          <cell r="D71" t="str">
            <v>20604 技术研究与开发</v>
          </cell>
          <cell r="E71">
            <v>0</v>
          </cell>
        </row>
        <row r="72">
          <cell r="D72" t="str">
            <v>20605 科技条件与服务</v>
          </cell>
          <cell r="E72">
            <v>0</v>
          </cell>
        </row>
        <row r="73">
          <cell r="D73" t="str">
            <v>20606 社会科学</v>
          </cell>
          <cell r="E73">
            <v>5</v>
          </cell>
        </row>
        <row r="74">
          <cell r="D74" t="str">
            <v>20607 科学技术普及</v>
          </cell>
          <cell r="E74">
            <v>364</v>
          </cell>
        </row>
        <row r="75">
          <cell r="D75" t="str">
            <v>20608 科技交流与合作</v>
          </cell>
          <cell r="E75">
            <v>0</v>
          </cell>
        </row>
        <row r="76">
          <cell r="D76" t="str">
            <v>20609 科技重大专项</v>
          </cell>
          <cell r="E76">
            <v>0</v>
          </cell>
        </row>
        <row r="77">
          <cell r="D77" t="str">
            <v>20699 其他科学技术支出</v>
          </cell>
          <cell r="E77">
            <v>0</v>
          </cell>
        </row>
        <row r="78">
          <cell r="D78" t="str">
            <v>207 文化体育与传媒</v>
          </cell>
          <cell r="E78">
            <v>4269</v>
          </cell>
        </row>
        <row r="79">
          <cell r="D79" t="str">
            <v>20701 文化</v>
          </cell>
          <cell r="E79">
            <v>3224</v>
          </cell>
        </row>
        <row r="80">
          <cell r="D80" t="str">
            <v>20702 文物</v>
          </cell>
          <cell r="E80">
            <v>28</v>
          </cell>
        </row>
        <row r="81">
          <cell r="D81" t="str">
            <v>20703 体育</v>
          </cell>
          <cell r="E81">
            <v>220</v>
          </cell>
        </row>
        <row r="82">
          <cell r="D82" t="str">
            <v>20704 广播影视</v>
          </cell>
          <cell r="E82">
            <v>0</v>
          </cell>
        </row>
        <row r="83">
          <cell r="D83" t="str">
            <v>20705 新闻出版</v>
          </cell>
          <cell r="E83">
            <v>797</v>
          </cell>
        </row>
        <row r="84">
          <cell r="D84" t="str">
            <v>20799 其他文化体育与传媒支出</v>
          </cell>
          <cell r="E84">
            <v>0</v>
          </cell>
        </row>
        <row r="85">
          <cell r="D85" t="str">
            <v>208 社会保障和就业</v>
          </cell>
          <cell r="E85">
            <v>57482</v>
          </cell>
        </row>
        <row r="86">
          <cell r="D86" t="str">
            <v>20801 人力资源和社会保障管理事务</v>
          </cell>
          <cell r="E86">
            <v>2129</v>
          </cell>
        </row>
        <row r="87">
          <cell r="D87" t="str">
            <v>20802 民政管理事务</v>
          </cell>
          <cell r="E87">
            <v>781</v>
          </cell>
        </row>
        <row r="88">
          <cell r="D88" t="str">
            <v>20803 财政对社会保险基金的补助</v>
          </cell>
          <cell r="E88">
            <v>9</v>
          </cell>
        </row>
        <row r="89">
          <cell r="D89" t="str">
            <v>20805 行政事业单位离退休</v>
          </cell>
          <cell r="E89">
            <v>40452</v>
          </cell>
        </row>
        <row r="90">
          <cell r="D90" t="str">
            <v>20806 企业改革补助</v>
          </cell>
          <cell r="E90">
            <v>0</v>
          </cell>
        </row>
        <row r="91">
          <cell r="D91" t="str">
            <v>20807 就业补助</v>
          </cell>
          <cell r="E91">
            <v>3300</v>
          </cell>
        </row>
        <row r="92">
          <cell r="D92" t="str">
            <v>20808 抚恤</v>
          </cell>
          <cell r="E92">
            <v>984</v>
          </cell>
        </row>
        <row r="93">
          <cell r="D93" t="str">
            <v>20809 退役安置</v>
          </cell>
          <cell r="E93">
            <v>3234</v>
          </cell>
        </row>
        <row r="94">
          <cell r="D94" t="str">
            <v>20810 社会福利</v>
          </cell>
          <cell r="E94">
            <v>5</v>
          </cell>
        </row>
        <row r="95">
          <cell r="D95" t="str">
            <v>20811 残疾人事业</v>
          </cell>
          <cell r="E95">
            <v>43</v>
          </cell>
        </row>
        <row r="96">
          <cell r="D96" t="str">
            <v>20812 城市居民最低生活保障★</v>
          </cell>
          <cell r="E96">
            <v>500</v>
          </cell>
        </row>
        <row r="97">
          <cell r="D97" t="str">
            <v>20813 其他城市生活救助★</v>
          </cell>
          <cell r="E97">
            <v>270</v>
          </cell>
        </row>
        <row r="98">
          <cell r="D98" t="str">
            <v>20815 自然灾害生活救助</v>
          </cell>
          <cell r="E98">
            <v>0</v>
          </cell>
        </row>
        <row r="99">
          <cell r="D99" t="str">
            <v>20816 红十字事业</v>
          </cell>
          <cell r="E99">
            <v>29</v>
          </cell>
        </row>
        <row r="100">
          <cell r="D100" t="str">
            <v>20817 农村最低生活保障★</v>
          </cell>
          <cell r="E100">
            <v>0</v>
          </cell>
        </row>
        <row r="101">
          <cell r="D101" t="str">
            <v>20818 其他农村生活救助★</v>
          </cell>
          <cell r="E101">
            <v>0</v>
          </cell>
        </row>
        <row r="102">
          <cell r="D102" t="str">
            <v>20824 补充道路交通事故社会救助基金</v>
          </cell>
          <cell r="E102">
            <v>0</v>
          </cell>
        </row>
        <row r="103">
          <cell r="D103" t="str">
            <v>20899 其他社会保障和就业支出</v>
          </cell>
          <cell r="E103">
            <v>5746</v>
          </cell>
        </row>
        <row r="104">
          <cell r="D104" t="str">
            <v>210 医疗卫生</v>
          </cell>
          <cell r="E104">
            <v>15684</v>
          </cell>
        </row>
        <row r="105">
          <cell r="D105" t="str">
            <v>21001 医疗卫生管理事务</v>
          </cell>
          <cell r="E105">
            <v>174</v>
          </cell>
        </row>
        <row r="106">
          <cell r="D106" t="str">
            <v>21002 公立医院</v>
          </cell>
          <cell r="E106">
            <v>303</v>
          </cell>
        </row>
        <row r="107">
          <cell r="D107" t="str">
            <v>21003 基层医疗卫生机构</v>
          </cell>
          <cell r="E107">
            <v>262</v>
          </cell>
        </row>
        <row r="108">
          <cell r="D108" t="str">
            <v>21004 公共卫生</v>
          </cell>
          <cell r="E108">
            <v>3977</v>
          </cell>
        </row>
        <row r="109">
          <cell r="D109" t="str">
            <v>21005 医疗保障</v>
          </cell>
          <cell r="E109">
            <v>10878</v>
          </cell>
        </row>
        <row r="110">
          <cell r="D110" t="str">
            <v>21006 中医药</v>
          </cell>
          <cell r="E110">
            <v>0</v>
          </cell>
        </row>
        <row r="111">
          <cell r="D111" t="str">
            <v>21010 食品和药品监督管理事务</v>
          </cell>
          <cell r="E111">
            <v>90</v>
          </cell>
        </row>
        <row r="112">
          <cell r="D112" t="str">
            <v>21099 其他医疗卫生支出</v>
          </cell>
          <cell r="E112">
            <v>0</v>
          </cell>
        </row>
        <row r="113">
          <cell r="D113" t="str">
            <v>211 节能环保</v>
          </cell>
          <cell r="E113">
            <v>613</v>
          </cell>
        </row>
        <row r="114">
          <cell r="D114" t="str">
            <v>21101 环境保护管理事务</v>
          </cell>
          <cell r="E114">
            <v>327</v>
          </cell>
        </row>
        <row r="115">
          <cell r="D115" t="str">
            <v>21102 环境监测与监察</v>
          </cell>
          <cell r="E115">
            <v>0</v>
          </cell>
        </row>
        <row r="116">
          <cell r="D116" t="str">
            <v>21103 污染防治</v>
          </cell>
          <cell r="E116">
            <v>286</v>
          </cell>
        </row>
        <row r="117">
          <cell r="D117" t="str">
            <v>21104 自然生态保护</v>
          </cell>
          <cell r="E117">
            <v>0</v>
          </cell>
        </row>
        <row r="118">
          <cell r="D118" t="str">
            <v>21105 天然林保护</v>
          </cell>
          <cell r="E118">
            <v>0</v>
          </cell>
        </row>
        <row r="119">
          <cell r="D119" t="str">
            <v>21106 退耕还林</v>
          </cell>
          <cell r="E119">
            <v>0</v>
          </cell>
        </row>
        <row r="120">
          <cell r="D120" t="str">
            <v>21107 风沙荒漠治理</v>
          </cell>
          <cell r="E120">
            <v>0</v>
          </cell>
        </row>
        <row r="121">
          <cell r="D121" t="str">
            <v>21108 退牧还草</v>
          </cell>
          <cell r="E121">
            <v>0</v>
          </cell>
        </row>
        <row r="122">
          <cell r="D122" t="str">
            <v>21109 已垦草原退耕还草</v>
          </cell>
          <cell r="E122">
            <v>0</v>
          </cell>
        </row>
        <row r="123">
          <cell r="D123" t="str">
            <v>21110 能源节约利用</v>
          </cell>
          <cell r="E123">
            <v>0</v>
          </cell>
        </row>
        <row r="124">
          <cell r="D124" t="str">
            <v>21111 污染减排</v>
          </cell>
          <cell r="E124">
            <v>0</v>
          </cell>
        </row>
        <row r="125">
          <cell r="D125" t="str">
            <v>21112 可再生能源</v>
          </cell>
          <cell r="E125">
            <v>0</v>
          </cell>
        </row>
        <row r="126">
          <cell r="D126" t="str">
            <v>21113 资源综合利用</v>
          </cell>
          <cell r="E126">
            <v>0</v>
          </cell>
        </row>
        <row r="127">
          <cell r="D127" t="str">
            <v>21114 能源管理事务</v>
          </cell>
          <cell r="E127">
            <v>0</v>
          </cell>
        </row>
        <row r="128">
          <cell r="D128" t="str">
            <v>21199 其他节能环保支出</v>
          </cell>
          <cell r="E128">
            <v>0</v>
          </cell>
        </row>
        <row r="129">
          <cell r="D129" t="str">
            <v>212 城乡社区事务</v>
          </cell>
          <cell r="E129">
            <v>232815</v>
          </cell>
        </row>
        <row r="130">
          <cell r="D130" t="str">
            <v>21201 城乡社区管理事务</v>
          </cell>
          <cell r="E130">
            <v>2563</v>
          </cell>
        </row>
        <row r="131">
          <cell r="D131" t="str">
            <v>21202 城乡社区规划与管理</v>
          </cell>
          <cell r="E131">
            <v>0</v>
          </cell>
        </row>
        <row r="132">
          <cell r="D132" t="str">
            <v>21203 城乡社区公共设施</v>
          </cell>
          <cell r="E132">
            <v>150000</v>
          </cell>
        </row>
        <row r="133">
          <cell r="D133" t="str">
            <v>21205 城乡社区环境卫生</v>
          </cell>
          <cell r="E133">
            <v>79268</v>
          </cell>
        </row>
        <row r="134">
          <cell r="D134" t="str">
            <v>21206 建设市场管理与监督</v>
          </cell>
          <cell r="E134">
            <v>0</v>
          </cell>
        </row>
        <row r="135">
          <cell r="D135" t="str">
            <v>21299 其他城乡社区事务支出</v>
          </cell>
          <cell r="E135">
            <v>984</v>
          </cell>
        </row>
        <row r="136">
          <cell r="D136" t="str">
            <v>213 农林水事务</v>
          </cell>
          <cell r="E136">
            <v>152</v>
          </cell>
        </row>
        <row r="137">
          <cell r="D137" t="str">
            <v>21301 农业</v>
          </cell>
          <cell r="E137">
            <v>152</v>
          </cell>
        </row>
        <row r="138">
          <cell r="D138" t="str">
            <v>21302 林业</v>
          </cell>
          <cell r="E138">
            <v>0</v>
          </cell>
        </row>
        <row r="139">
          <cell r="D139" t="str">
            <v>21303 水利</v>
          </cell>
          <cell r="E139">
            <v>0</v>
          </cell>
        </row>
        <row r="140">
          <cell r="D140" t="str">
            <v>21304 南水北调</v>
          </cell>
          <cell r="E140">
            <v>0</v>
          </cell>
        </row>
        <row r="141">
          <cell r="D141" t="str">
            <v>21305 扶贫</v>
          </cell>
          <cell r="E141">
            <v>0</v>
          </cell>
        </row>
        <row r="142">
          <cell r="D142" t="str">
            <v>21306 农业综合开发</v>
          </cell>
          <cell r="E142">
            <v>0</v>
          </cell>
        </row>
        <row r="143">
          <cell r="D143" t="str">
            <v>21307 农村综合改革</v>
          </cell>
          <cell r="E143">
            <v>0</v>
          </cell>
        </row>
        <row r="144">
          <cell r="D144" t="str">
            <v>21399 其他农林水事务支出</v>
          </cell>
          <cell r="E144">
            <v>0</v>
          </cell>
        </row>
        <row r="145">
          <cell r="D145" t="str">
            <v>214 交通运输</v>
          </cell>
          <cell r="E145">
            <v>0</v>
          </cell>
        </row>
        <row r="146">
          <cell r="D146" t="str">
            <v>21401 公路水路运输</v>
          </cell>
          <cell r="E146">
            <v>0</v>
          </cell>
        </row>
        <row r="147">
          <cell r="D147" t="str">
            <v>21402 铁路运输</v>
          </cell>
          <cell r="E147">
            <v>0</v>
          </cell>
        </row>
        <row r="148">
          <cell r="D148" t="str">
            <v>21403 民用航空运输</v>
          </cell>
          <cell r="E148">
            <v>0</v>
          </cell>
        </row>
        <row r="149">
          <cell r="D149" t="str">
            <v>21404 石油价格改革对交通运输的补贴</v>
          </cell>
          <cell r="E149">
            <v>0</v>
          </cell>
        </row>
        <row r="150">
          <cell r="D150" t="str">
            <v>21405 邮政业支出</v>
          </cell>
          <cell r="E150">
            <v>0</v>
          </cell>
        </row>
        <row r="151">
          <cell r="D151" t="str">
            <v>21406 车辆购置税支出</v>
          </cell>
          <cell r="E151">
            <v>0</v>
          </cell>
        </row>
        <row r="152">
          <cell r="D152" t="str">
            <v>21499 其他交通运输支出</v>
          </cell>
          <cell r="E152">
            <v>0</v>
          </cell>
        </row>
        <row r="153">
          <cell r="D153" t="str">
            <v>215 资源勘探电力信息等事务</v>
          </cell>
          <cell r="E153">
            <v>12699</v>
          </cell>
        </row>
        <row r="154">
          <cell r="D154" t="str">
            <v>21501 资源勘探开发和服务支出</v>
          </cell>
          <cell r="E154">
            <v>0</v>
          </cell>
        </row>
        <row r="155">
          <cell r="D155" t="str">
            <v>21502 制造业</v>
          </cell>
          <cell r="E155">
            <v>0</v>
          </cell>
        </row>
        <row r="156">
          <cell r="D156" t="str">
            <v>21503 建筑业</v>
          </cell>
          <cell r="E156">
            <v>0</v>
          </cell>
        </row>
        <row r="157">
          <cell r="D157" t="str">
            <v>21504 电力监管支出</v>
          </cell>
          <cell r="E157">
            <v>0</v>
          </cell>
        </row>
        <row r="158">
          <cell r="D158" t="str">
            <v>21505 工业和信息产业监管支出</v>
          </cell>
          <cell r="E158">
            <v>0</v>
          </cell>
        </row>
        <row r="159">
          <cell r="D159" t="str">
            <v>21506 安全生产监管</v>
          </cell>
          <cell r="E159">
            <v>439</v>
          </cell>
        </row>
        <row r="160">
          <cell r="D160" t="str">
            <v>21507 国有资产监管</v>
          </cell>
          <cell r="E160">
            <v>0</v>
          </cell>
        </row>
        <row r="161">
          <cell r="D161" t="str">
            <v>21508 支持中小企业发展和管理支出</v>
          </cell>
          <cell r="E161">
            <v>12260</v>
          </cell>
        </row>
        <row r="162">
          <cell r="D162" t="str">
            <v>21599 其他资源勘探电力信息等事务支出</v>
          </cell>
          <cell r="E162">
            <v>0</v>
          </cell>
        </row>
        <row r="163">
          <cell r="D163" t="str">
            <v>216 商业服务业等事务</v>
          </cell>
          <cell r="E163">
            <v>2283</v>
          </cell>
        </row>
        <row r="164">
          <cell r="D164" t="str">
            <v>21602 商业流通事务</v>
          </cell>
          <cell r="E164">
            <v>0</v>
          </cell>
        </row>
        <row r="165">
          <cell r="D165" t="str">
            <v>21605 旅游业管理与服务支出</v>
          </cell>
          <cell r="E165">
            <v>283</v>
          </cell>
        </row>
        <row r="166">
          <cell r="D166" t="str">
            <v>21606 涉外发展服务支出</v>
          </cell>
          <cell r="E166">
            <v>0</v>
          </cell>
        </row>
        <row r="167">
          <cell r="D167" t="str">
            <v>21699 其他商业服务业等事务支出</v>
          </cell>
          <cell r="E167">
            <v>2000</v>
          </cell>
        </row>
        <row r="168">
          <cell r="D168" t="str">
            <v>217 金融监管等事务支出</v>
          </cell>
          <cell r="E168">
            <v>9179</v>
          </cell>
        </row>
        <row r="169">
          <cell r="D169" t="str">
            <v>21705 农村金融发展支出</v>
          </cell>
          <cell r="E169">
            <v>0</v>
          </cell>
        </row>
        <row r="170">
          <cell r="D170" t="str">
            <v>21799 其他金融监管等事务支出</v>
          </cell>
          <cell r="E170">
            <v>9179</v>
          </cell>
        </row>
        <row r="171">
          <cell r="D171" t="str">
            <v>218 地震灾后恢复重建支出</v>
          </cell>
          <cell r="E171">
            <v>0</v>
          </cell>
        </row>
        <row r="172">
          <cell r="D172" t="str">
            <v>21801 倒塌毁损民房恢复重建</v>
          </cell>
          <cell r="E172">
            <v>0</v>
          </cell>
        </row>
        <row r="173">
          <cell r="D173" t="str">
            <v>21802 基础设施恢复重建</v>
          </cell>
          <cell r="E173">
            <v>0</v>
          </cell>
        </row>
        <row r="174">
          <cell r="D174" t="str">
            <v>21803 公益服务设施恢复重建</v>
          </cell>
          <cell r="E174">
            <v>0</v>
          </cell>
        </row>
        <row r="175">
          <cell r="D175" t="str">
            <v>21804 农业林业恢复生产和重建</v>
          </cell>
          <cell r="E175">
            <v>0</v>
          </cell>
        </row>
        <row r="176">
          <cell r="D176" t="str">
            <v>21805 工商企业恢复生产和重建</v>
          </cell>
          <cell r="E176">
            <v>0</v>
          </cell>
        </row>
        <row r="177">
          <cell r="D177" t="str">
            <v>21806 党政机关恢复重建</v>
          </cell>
          <cell r="E177">
            <v>0</v>
          </cell>
        </row>
        <row r="178">
          <cell r="D178" t="str">
            <v>21807 军队武警恢复重建支出</v>
          </cell>
          <cell r="E178">
            <v>0</v>
          </cell>
        </row>
        <row r="179">
          <cell r="D179" t="str">
            <v>21899 其他恢复重建支出</v>
          </cell>
          <cell r="E179">
            <v>0</v>
          </cell>
        </row>
        <row r="180">
          <cell r="D180" t="str">
            <v>219 援助其他地区支出</v>
          </cell>
          <cell r="E180">
            <v>5000</v>
          </cell>
        </row>
        <row r="181">
          <cell r="D181" t="str">
            <v>21901 一般公共服务</v>
          </cell>
          <cell r="E181">
            <v>0</v>
          </cell>
        </row>
        <row r="182">
          <cell r="D182" t="str">
            <v>21902 教育</v>
          </cell>
          <cell r="E182">
            <v>0</v>
          </cell>
        </row>
        <row r="183">
          <cell r="D183" t="str">
            <v>21903 文化体育与传媒</v>
          </cell>
          <cell r="E183">
            <v>0</v>
          </cell>
        </row>
        <row r="184">
          <cell r="D184" t="str">
            <v>21904 医疗卫生</v>
          </cell>
          <cell r="E184">
            <v>0</v>
          </cell>
        </row>
        <row r="185">
          <cell r="D185" t="str">
            <v>21905 节能环保</v>
          </cell>
          <cell r="E185">
            <v>0</v>
          </cell>
        </row>
        <row r="186">
          <cell r="D186" t="str">
            <v>21906 农业</v>
          </cell>
          <cell r="E186">
            <v>0</v>
          </cell>
        </row>
        <row r="187">
          <cell r="D187" t="str">
            <v>21907 交通运输</v>
          </cell>
          <cell r="E187">
            <v>0</v>
          </cell>
        </row>
        <row r="188">
          <cell r="D188" t="str">
            <v>21908 住房保障</v>
          </cell>
          <cell r="E188">
            <v>0</v>
          </cell>
        </row>
        <row r="189">
          <cell r="D189" t="str">
            <v>21999 其他支出</v>
          </cell>
          <cell r="E189">
            <v>5000</v>
          </cell>
        </row>
        <row r="190">
          <cell r="D190" t="str">
            <v>220 国土资源气象等事务</v>
          </cell>
          <cell r="E190">
            <v>0</v>
          </cell>
        </row>
        <row r="191">
          <cell r="D191" t="str">
            <v>22001 国土资源事务</v>
          </cell>
          <cell r="E191">
            <v>0</v>
          </cell>
        </row>
        <row r="192">
          <cell r="D192" t="str">
            <v>22002 海洋管理事务</v>
          </cell>
          <cell r="E192">
            <v>0</v>
          </cell>
        </row>
        <row r="193">
          <cell r="D193" t="str">
            <v>22003 测绘事务</v>
          </cell>
          <cell r="E193">
            <v>0</v>
          </cell>
        </row>
        <row r="194">
          <cell r="D194" t="str">
            <v>22004 地震事务</v>
          </cell>
          <cell r="E194">
            <v>0</v>
          </cell>
        </row>
        <row r="195">
          <cell r="D195" t="str">
            <v>22005 气象事务</v>
          </cell>
          <cell r="E195">
            <v>0</v>
          </cell>
        </row>
        <row r="196">
          <cell r="D196" t="str">
            <v>22099 其他国土资源气象等事务支出★</v>
          </cell>
          <cell r="E196">
            <v>0</v>
          </cell>
        </row>
        <row r="197">
          <cell r="D197" t="str">
            <v>221 住房保障支出</v>
          </cell>
          <cell r="E197">
            <v>8972</v>
          </cell>
        </row>
        <row r="198">
          <cell r="D198" t="str">
            <v>22101 保障性安居工程支出</v>
          </cell>
          <cell r="E198">
            <v>0</v>
          </cell>
        </row>
        <row r="199">
          <cell r="D199" t="str">
            <v>22102 住房改革支出</v>
          </cell>
          <cell r="E199">
            <v>8972</v>
          </cell>
        </row>
        <row r="200">
          <cell r="D200" t="str">
            <v>22103 城乡社区住宅</v>
          </cell>
          <cell r="E200">
            <v>0</v>
          </cell>
        </row>
        <row r="201">
          <cell r="D201" t="str">
            <v>222 粮油物资储备事务★</v>
          </cell>
          <cell r="E201">
            <v>0</v>
          </cell>
        </row>
        <row r="202">
          <cell r="D202" t="str">
            <v>22201 粮油事务</v>
          </cell>
          <cell r="E202">
            <v>0</v>
          </cell>
        </row>
        <row r="203">
          <cell r="D203" t="str">
            <v>22202 物资事务</v>
          </cell>
          <cell r="E203">
            <v>0</v>
          </cell>
        </row>
        <row r="204">
          <cell r="D204" t="str">
            <v>22203 能源储备★</v>
          </cell>
          <cell r="E204">
            <v>0</v>
          </cell>
        </row>
        <row r="205">
          <cell r="D205" t="str">
            <v>22204 粮油储备★</v>
          </cell>
          <cell r="E205">
            <v>0</v>
          </cell>
        </row>
        <row r="206">
          <cell r="D206" t="str">
            <v>22205 重要商品储备★</v>
          </cell>
          <cell r="E206">
            <v>0</v>
          </cell>
        </row>
        <row r="207">
          <cell r="D207" t="str">
            <v>227 预备费</v>
          </cell>
          <cell r="E207">
            <v>0</v>
          </cell>
        </row>
        <row r="208">
          <cell r="D208" t="str">
            <v>22700 预备费</v>
          </cell>
          <cell r="E208">
            <v>0</v>
          </cell>
        </row>
        <row r="209">
          <cell r="D209" t="str">
            <v>228 国债还本付息支出</v>
          </cell>
          <cell r="E209">
            <v>0</v>
          </cell>
        </row>
        <row r="210">
          <cell r="D210" t="str">
            <v>22807 地方向国外借款还本</v>
          </cell>
          <cell r="E210">
            <v>0</v>
          </cell>
        </row>
        <row r="211">
          <cell r="D211" t="str">
            <v>22808 国内债务付息</v>
          </cell>
          <cell r="E211">
            <v>0</v>
          </cell>
        </row>
        <row r="212">
          <cell r="D212" t="str">
            <v>22809 国外债务付息★</v>
          </cell>
          <cell r="E212">
            <v>0</v>
          </cell>
        </row>
        <row r="213">
          <cell r="D213" t="str">
            <v>22810 国内外债务发行</v>
          </cell>
          <cell r="E213">
            <v>0</v>
          </cell>
        </row>
        <row r="214">
          <cell r="D214" t="str">
            <v>22811 补充还贷准备金</v>
          </cell>
          <cell r="E214">
            <v>0</v>
          </cell>
        </row>
        <row r="215">
          <cell r="D215" t="str">
            <v>22813 地方政府债券付息</v>
          </cell>
          <cell r="E215">
            <v>0</v>
          </cell>
        </row>
        <row r="216">
          <cell r="D216" t="str">
            <v>229 其他支出</v>
          </cell>
          <cell r="E216">
            <v>23100</v>
          </cell>
        </row>
        <row r="217">
          <cell r="D217" t="str">
            <v>22902 年初预留</v>
          </cell>
          <cell r="E217">
            <v>0</v>
          </cell>
        </row>
        <row r="218">
          <cell r="D218" t="str">
            <v>22906 汶川地震捐赠支出</v>
          </cell>
          <cell r="E218">
            <v>0</v>
          </cell>
        </row>
        <row r="219">
          <cell r="D219" t="str">
            <v>22999 其他支出</v>
          </cell>
          <cell r="E219">
            <v>23100</v>
          </cell>
        </row>
        <row r="224">
          <cell r="D224" t="str">
            <v>支出合计</v>
          </cell>
          <cell r="E224">
            <v>552000</v>
          </cell>
        </row>
      </sheetData>
      <sheetData sheetId="4">
        <row r="6">
          <cell r="D6" t="str">
            <v>201 一般公共服务</v>
          </cell>
          <cell r="E6">
            <v>61204</v>
          </cell>
        </row>
        <row r="7">
          <cell r="D7" t="str">
            <v>202 外交</v>
          </cell>
          <cell r="E7">
            <v>0</v>
          </cell>
        </row>
        <row r="8">
          <cell r="D8" t="str">
            <v>203 国防</v>
          </cell>
          <cell r="E8">
            <v>1372</v>
          </cell>
        </row>
        <row r="9">
          <cell r="D9" t="str">
            <v>204 公共安全</v>
          </cell>
          <cell r="E9">
            <v>47243</v>
          </cell>
        </row>
        <row r="10">
          <cell r="D10" t="str">
            <v>205 教育</v>
          </cell>
          <cell r="E10">
            <v>65414</v>
          </cell>
        </row>
        <row r="11">
          <cell r="D11" t="str">
            <v>206 科学技术</v>
          </cell>
          <cell r="E11">
            <v>4519</v>
          </cell>
        </row>
        <row r="12">
          <cell r="D12" t="str">
            <v>207 文化体育与传媒</v>
          </cell>
          <cell r="E12">
            <v>4269</v>
          </cell>
        </row>
        <row r="13">
          <cell r="D13" t="str">
            <v>208 社会保障和就业</v>
          </cell>
          <cell r="E13">
            <v>57482</v>
          </cell>
        </row>
        <row r="14">
          <cell r="D14" t="str">
            <v>210 医疗卫生</v>
          </cell>
          <cell r="E14">
            <v>15684</v>
          </cell>
        </row>
        <row r="15">
          <cell r="D15" t="str">
            <v>211 节能环保</v>
          </cell>
          <cell r="E15">
            <v>613</v>
          </cell>
        </row>
        <row r="16">
          <cell r="D16" t="str">
            <v>212 城乡社区事务</v>
          </cell>
          <cell r="E16">
            <v>232815</v>
          </cell>
        </row>
        <row r="17">
          <cell r="D17" t="str">
            <v>213 农林水事务</v>
          </cell>
          <cell r="E17">
            <v>152</v>
          </cell>
        </row>
        <row r="18">
          <cell r="D18" t="str">
            <v>214 交通运输</v>
          </cell>
          <cell r="E18">
            <v>0</v>
          </cell>
        </row>
        <row r="19">
          <cell r="D19" t="str">
            <v>215 资源勘探电力信息等事务</v>
          </cell>
          <cell r="E19">
            <v>12699</v>
          </cell>
        </row>
        <row r="20">
          <cell r="D20" t="str">
            <v>216 商业服务业等事务</v>
          </cell>
          <cell r="E20">
            <v>2283</v>
          </cell>
        </row>
        <row r="21">
          <cell r="D21" t="str">
            <v>217 金融监管等事务支出</v>
          </cell>
          <cell r="E21">
            <v>9179</v>
          </cell>
        </row>
        <row r="22">
          <cell r="D22" t="str">
            <v>218 地震灾后恢复重建支出</v>
          </cell>
          <cell r="E22">
            <v>0</v>
          </cell>
        </row>
        <row r="23">
          <cell r="D23" t="str">
            <v>219 援助其他地区支出</v>
          </cell>
          <cell r="E23">
            <v>5000</v>
          </cell>
        </row>
        <row r="24">
          <cell r="D24" t="str">
            <v>220 国土资源气象等事务</v>
          </cell>
          <cell r="E24">
            <v>0</v>
          </cell>
        </row>
        <row r="25">
          <cell r="D25" t="str">
            <v>221 住房保障支出</v>
          </cell>
          <cell r="E25">
            <v>8972</v>
          </cell>
        </row>
        <row r="26">
          <cell r="D26" t="str">
            <v>222 粮油物资储备事务★</v>
          </cell>
          <cell r="E26">
            <v>0</v>
          </cell>
        </row>
        <row r="27">
          <cell r="D27" t="str">
            <v>227 预备费</v>
          </cell>
          <cell r="E27">
            <v>0</v>
          </cell>
        </row>
        <row r="28">
          <cell r="D28" t="str">
            <v>228 国债还本付息支出</v>
          </cell>
          <cell r="E28">
            <v>0</v>
          </cell>
        </row>
        <row r="29">
          <cell r="D29" t="str">
            <v>229 其他支出</v>
          </cell>
          <cell r="E29">
            <v>23100</v>
          </cell>
        </row>
        <row r="38">
          <cell r="D38" t="str">
            <v>230 转移性支出</v>
          </cell>
          <cell r="E38">
            <v>27886</v>
          </cell>
        </row>
        <row r="43">
          <cell r="D43" t="str">
            <v>支出合计</v>
          </cell>
          <cell r="E43">
            <v>579886</v>
          </cell>
        </row>
      </sheetData>
      <sheetData sheetId="5">
        <row r="6">
          <cell r="H6" t="str">
            <v>205 教育</v>
          </cell>
          <cell r="I6">
            <v>0</v>
          </cell>
        </row>
        <row r="7">
          <cell r="H7" t="str">
            <v>20510 地方教育附加安排的支出</v>
          </cell>
        </row>
        <row r="8">
          <cell r="H8" t="str">
            <v>207 文化体育与传媒</v>
          </cell>
          <cell r="I8">
            <v>0</v>
          </cell>
        </row>
        <row r="9">
          <cell r="H9" t="str">
            <v>20706 文化事业建设费安排的支出</v>
          </cell>
        </row>
        <row r="10">
          <cell r="H10" t="str">
            <v>20707 国家电影事业发展专项资金支出</v>
          </cell>
        </row>
        <row r="11">
          <cell r="H11" t="str">
            <v>208 社会保障和就业</v>
          </cell>
          <cell r="I11">
            <v>3000</v>
          </cell>
        </row>
        <row r="12">
          <cell r="H12" t="str">
            <v>20822 大中型水库移民后期扶持基金支出</v>
          </cell>
        </row>
        <row r="13">
          <cell r="H13" t="str">
            <v>20823 小型水库移民扶助基金支出</v>
          </cell>
        </row>
        <row r="14">
          <cell r="H14" t="str">
            <v>20860 残疾人就业保障金支出</v>
          </cell>
          <cell r="I14">
            <v>3000</v>
          </cell>
        </row>
        <row r="15">
          <cell r="H15" t="str">
            <v>212 城乡社区事务</v>
          </cell>
          <cell r="I15">
            <v>0</v>
          </cell>
        </row>
        <row r="16">
          <cell r="H16" t="str">
            <v>21207 政府住房基金支出</v>
          </cell>
        </row>
        <row r="17">
          <cell r="H17" t="str">
            <v>21208 国有土地使用权出让收入安排的支出</v>
          </cell>
        </row>
        <row r="18">
          <cell r="H18" t="str">
            <v>21209 城市公用事业附加安排的支出</v>
          </cell>
        </row>
        <row r="19">
          <cell r="H19" t="str">
            <v>21210 国有土地收益基金支出</v>
          </cell>
        </row>
        <row r="20">
          <cell r="H20" t="str">
            <v>21211 农业土地开发资金支出</v>
          </cell>
        </row>
        <row r="21">
          <cell r="H21" t="str">
            <v>21212 新增建设用地土地有偿使用费安排的支出★</v>
          </cell>
        </row>
        <row r="22">
          <cell r="H22" t="str">
            <v>21213 城市基础设施配套费安排的支出</v>
          </cell>
        </row>
        <row r="23">
          <cell r="H23" t="str">
            <v>213 农林水事务</v>
          </cell>
          <cell r="I23">
            <v>0</v>
          </cell>
        </row>
        <row r="24">
          <cell r="H24" t="str">
            <v>21360 新菜地开发建设基金支出</v>
          </cell>
        </row>
        <row r="25">
          <cell r="H25" t="str">
            <v>21361 育林基金支出</v>
          </cell>
        </row>
        <row r="26">
          <cell r="H26" t="str">
            <v>21362 森林植被恢复费安排的支出</v>
          </cell>
        </row>
        <row r="27">
          <cell r="H27" t="str">
            <v>21363 中央水利建设基金支出</v>
          </cell>
        </row>
        <row r="28">
          <cell r="H28" t="str">
            <v>21364 地方水利建设基金支出</v>
          </cell>
        </row>
        <row r="29">
          <cell r="H29" t="str">
            <v>21366 大中型水库库区基金支出</v>
          </cell>
        </row>
        <row r="30">
          <cell r="H30" t="str">
            <v>21367 三峡水库库区基金支出</v>
          </cell>
        </row>
        <row r="31">
          <cell r="H31" t="str">
            <v>21368 南水北调工程基金支出</v>
          </cell>
        </row>
        <row r="32">
          <cell r="H32" t="str">
            <v>21369 国家重大水利工程建设基金支出</v>
          </cell>
        </row>
        <row r="33">
          <cell r="H33" t="str">
            <v>214 交通运输</v>
          </cell>
          <cell r="I33">
            <v>0</v>
          </cell>
        </row>
        <row r="34">
          <cell r="H34" t="str">
            <v>21401 公路水路运输</v>
          </cell>
        </row>
        <row r="35">
          <cell r="H35" t="str">
            <v>21460 海南省高等级公路车辆通行附加费安排的支出</v>
          </cell>
        </row>
        <row r="36">
          <cell r="H36" t="str">
            <v>21461 转让政府还贷道路收费权收入安排的支出</v>
          </cell>
        </row>
        <row r="37">
          <cell r="H37" t="str">
            <v>21462 车辆通行费安排的支出</v>
          </cell>
        </row>
        <row r="38">
          <cell r="H38" t="str">
            <v>21463 港口建设费安排的支出</v>
          </cell>
        </row>
        <row r="39">
          <cell r="H39" t="str">
            <v>21464 铁路建设基金支出</v>
          </cell>
        </row>
        <row r="40">
          <cell r="H40" t="str">
            <v>21468 船舶油污损害赔偿基金支出</v>
          </cell>
        </row>
        <row r="41">
          <cell r="H41" t="str">
            <v>21469 民航发展基金支出</v>
          </cell>
        </row>
        <row r="42">
          <cell r="H42" t="str">
            <v>215 资源勘探电力信息等事务</v>
          </cell>
          <cell r="I42">
            <v>0</v>
          </cell>
        </row>
        <row r="43">
          <cell r="H43" t="str">
            <v>21505 工业和信息产业监管支出</v>
          </cell>
        </row>
        <row r="44">
          <cell r="H44" t="str">
            <v>21560 散装水泥专项资金支出</v>
          </cell>
        </row>
        <row r="45">
          <cell r="H45" t="str">
            <v>21561 新型墙体材料专项基金支出</v>
          </cell>
        </row>
        <row r="46">
          <cell r="H46" t="str">
            <v>21562 农网还贷资金支出</v>
          </cell>
        </row>
        <row r="47">
          <cell r="H47" t="str">
            <v>21563 山西省煤炭可持续发展基金支出</v>
          </cell>
        </row>
        <row r="48">
          <cell r="H48" t="str">
            <v>21564 电力改革预留资产变现收入安排的支出△</v>
          </cell>
        </row>
        <row r="49">
          <cell r="H49" t="str">
            <v>216 商业服务业等事务</v>
          </cell>
          <cell r="I49">
            <v>0</v>
          </cell>
        </row>
        <row r="50">
          <cell r="H50" t="str">
            <v>21660 旅游发展基金支出</v>
          </cell>
        </row>
        <row r="51">
          <cell r="H51" t="str">
            <v>229 其他支出</v>
          </cell>
          <cell r="I51">
            <v>0</v>
          </cell>
        </row>
        <row r="52">
          <cell r="H52" t="str">
            <v>22904 其他政府性基金支出</v>
          </cell>
        </row>
        <row r="53">
          <cell r="H53" t="str">
            <v>22960 彩票公益金安排的支出</v>
          </cell>
        </row>
        <row r="56">
          <cell r="H56" t="str">
            <v>支出合计</v>
          </cell>
          <cell r="I56">
            <v>3000</v>
          </cell>
        </row>
        <row r="57">
          <cell r="H57" t="str">
            <v>230 转移性支出</v>
          </cell>
          <cell r="I57">
            <v>0</v>
          </cell>
        </row>
      </sheetData>
      <sheetData sheetId="6">
        <row r="6">
          <cell r="G6" t="str">
            <v>205 教育</v>
          </cell>
          <cell r="H6">
            <v>0</v>
          </cell>
        </row>
        <row r="7">
          <cell r="G7" t="str">
            <v>20510 地方教育附加安排的支出</v>
          </cell>
          <cell r="H7">
            <v>0</v>
          </cell>
        </row>
        <row r="8">
          <cell r="G8" t="str">
            <v>2051001 农村中小学校舍建设</v>
          </cell>
        </row>
        <row r="9">
          <cell r="G9" t="str">
            <v>2051002 农村中小学教学设施</v>
          </cell>
        </row>
        <row r="10">
          <cell r="G10" t="str">
            <v>2051003 城市中小学校舍建设</v>
          </cell>
        </row>
        <row r="11">
          <cell r="G11" t="str">
            <v>2051004 城市中小学教学设施</v>
          </cell>
        </row>
        <row r="12">
          <cell r="G12" t="str">
            <v>2051005 中等职业学校教学设施</v>
          </cell>
        </row>
        <row r="13">
          <cell r="G13" t="str">
            <v>2051099 其他地方教育附加安排的支出</v>
          </cell>
        </row>
        <row r="14">
          <cell r="G14" t="str">
            <v>207 文化体育与传媒</v>
          </cell>
          <cell r="H14">
            <v>0</v>
          </cell>
        </row>
        <row r="15">
          <cell r="G15" t="str">
            <v>20706 文化事业建设费安排的支出</v>
          </cell>
          <cell r="H15">
            <v>0</v>
          </cell>
        </row>
        <row r="16">
          <cell r="G16" t="str">
            <v>2070601 精神文明建设</v>
          </cell>
        </row>
        <row r="17">
          <cell r="G17" t="str">
            <v>2070602 人才培训教学</v>
          </cell>
        </row>
        <row r="18">
          <cell r="G18" t="str">
            <v>2070603 文化创作</v>
          </cell>
        </row>
        <row r="19">
          <cell r="G19" t="str">
            <v>2070604 文化事业单位补助</v>
          </cell>
        </row>
        <row r="20">
          <cell r="G20" t="str">
            <v>2070605 爱国主义教育基地</v>
          </cell>
        </row>
        <row r="21">
          <cell r="G21" t="str">
            <v>2070699 其他文化事业建设费安排的支出</v>
          </cell>
        </row>
        <row r="22">
          <cell r="G22" t="str">
            <v>20707 国家电影事业发展专项资金支出</v>
          </cell>
          <cell r="H22">
            <v>0</v>
          </cell>
        </row>
        <row r="23">
          <cell r="G23" t="str">
            <v>2070701 资助国产影片放映</v>
          </cell>
        </row>
        <row r="24">
          <cell r="G24" t="str">
            <v>2070702 资助城市影院</v>
          </cell>
        </row>
        <row r="25">
          <cell r="G25" t="str">
            <v>2070703 资助少数民族电影译制</v>
          </cell>
        </row>
        <row r="26">
          <cell r="G26" t="str">
            <v>2070799 其他国家电影事业发展专项资金支出</v>
          </cell>
        </row>
        <row r="27">
          <cell r="G27" t="str">
            <v>208 社会保障和就业</v>
          </cell>
          <cell r="H27">
            <v>3000</v>
          </cell>
        </row>
        <row r="28">
          <cell r="G28" t="str">
            <v>20822 大中型水库移民后期扶持基金支出</v>
          </cell>
          <cell r="H28">
            <v>0</v>
          </cell>
        </row>
        <row r="29">
          <cell r="G29" t="str">
            <v>2082201 移民补助</v>
          </cell>
        </row>
        <row r="30">
          <cell r="G30" t="str">
            <v>2082202 基础设施建设和经济发展</v>
          </cell>
        </row>
        <row r="31">
          <cell r="G31" t="str">
            <v>2082299 其他大中型水库移民后期扶持基金支出</v>
          </cell>
        </row>
        <row r="32">
          <cell r="G32" t="str">
            <v>20823 小型水库移民扶助基金支出</v>
          </cell>
          <cell r="H32">
            <v>0</v>
          </cell>
        </row>
        <row r="33">
          <cell r="G33" t="str">
            <v>2082301 移民补助</v>
          </cell>
        </row>
        <row r="34">
          <cell r="G34" t="str">
            <v>2082302 基础设施建设和经济发展</v>
          </cell>
        </row>
        <row r="35">
          <cell r="G35" t="str">
            <v>2082399 其他小型水库移民扶助基金支出</v>
          </cell>
        </row>
        <row r="36">
          <cell r="G36" t="str">
            <v>20860 残疾人就业保障金支出</v>
          </cell>
          <cell r="H36">
            <v>3000</v>
          </cell>
        </row>
        <row r="37">
          <cell r="G37" t="str">
            <v>2086001 就业和培训</v>
          </cell>
        </row>
        <row r="38">
          <cell r="G38" t="str">
            <v>2086002 职业康复</v>
          </cell>
        </row>
        <row r="39">
          <cell r="G39" t="str">
            <v>2086003 扶持农村残疾人生产</v>
          </cell>
        </row>
        <row r="40">
          <cell r="G40" t="str">
            <v>2086004 奖励残疾人就业单位</v>
          </cell>
        </row>
        <row r="41">
          <cell r="G41" t="str">
            <v>2086099 其他残疾人就业保障金支出</v>
          </cell>
          <cell r="H41">
            <v>3000</v>
          </cell>
        </row>
        <row r="42">
          <cell r="G42" t="str">
            <v>212 城乡社区事务</v>
          </cell>
          <cell r="H42">
            <v>0</v>
          </cell>
        </row>
        <row r="43">
          <cell r="G43" t="str">
            <v>21207 政府住房基金支出</v>
          </cell>
          <cell r="H43">
            <v>0</v>
          </cell>
        </row>
        <row r="44">
          <cell r="G44" t="str">
            <v>2120701 管理费用支出</v>
          </cell>
        </row>
        <row r="45">
          <cell r="G45" t="str">
            <v>2120702 廉租住房支出</v>
          </cell>
        </row>
        <row r="46">
          <cell r="G46" t="str">
            <v>2120703 廉租住房维护和管理支出</v>
          </cell>
        </row>
        <row r="47">
          <cell r="G47" t="str">
            <v>2120704 公共租赁住房支出△</v>
          </cell>
        </row>
        <row r="48">
          <cell r="G48" t="str">
            <v>2120705 公共租赁住房租金支出△</v>
          </cell>
        </row>
        <row r="49">
          <cell r="G49" t="str">
            <v>2120799 其他政府住房基金支出</v>
          </cell>
        </row>
        <row r="50">
          <cell r="G50" t="str">
            <v>21208 国有土地使用权出让收入安排的支出</v>
          </cell>
          <cell r="H50">
            <v>0</v>
          </cell>
        </row>
        <row r="51">
          <cell r="G51" t="str">
            <v>2120801 征地和拆迁补偿支出</v>
          </cell>
        </row>
        <row r="52">
          <cell r="G52" t="str">
            <v>2120802 土地开发支出</v>
          </cell>
        </row>
        <row r="53">
          <cell r="G53" t="str">
            <v>2120803 城市建设支出</v>
          </cell>
        </row>
        <row r="54">
          <cell r="G54" t="str">
            <v>2120804 农村基础设施建设支出</v>
          </cell>
        </row>
        <row r="55">
          <cell r="G55" t="str">
            <v>2120805 补助被征地农民支出</v>
          </cell>
        </row>
        <row r="56">
          <cell r="G56" t="str">
            <v>2120806 土地出让业务支出</v>
          </cell>
        </row>
        <row r="57">
          <cell r="G57" t="str">
            <v>2120807 廉租住房支出</v>
          </cell>
        </row>
        <row r="58">
          <cell r="G58" t="str">
            <v>2120808 教育资金安排的支出△</v>
          </cell>
        </row>
        <row r="59">
          <cell r="G59" t="str">
            <v>2120809 支付破产或改制企业职工安置费</v>
          </cell>
        </row>
        <row r="60">
          <cell r="G60" t="str">
            <v>2120810 棚户区改造支出</v>
          </cell>
        </row>
        <row r="61">
          <cell r="G61" t="str">
            <v>2120811 公共租赁住房支出△</v>
          </cell>
        </row>
        <row r="62">
          <cell r="G62" t="str">
            <v>2120812 农田水利建设资金安排的支出△</v>
          </cell>
        </row>
        <row r="63">
          <cell r="G63" t="str">
            <v>2120899 其他国有土地使用权出让收入安排的支出</v>
          </cell>
        </row>
        <row r="64">
          <cell r="G64" t="str">
            <v>21209 城市公用事业附加安排的支出</v>
          </cell>
          <cell r="H64">
            <v>0</v>
          </cell>
        </row>
        <row r="65">
          <cell r="G65" t="str">
            <v>2120901 城市公共设施</v>
          </cell>
        </row>
        <row r="66">
          <cell r="G66" t="str">
            <v>2120902 城市环境卫生</v>
          </cell>
        </row>
        <row r="67">
          <cell r="G67" t="str">
            <v>2120903 公有房屋</v>
          </cell>
        </row>
        <row r="68">
          <cell r="G68" t="str">
            <v>2120904 城市防洪</v>
          </cell>
        </row>
        <row r="69">
          <cell r="G69" t="str">
            <v>2120999 其他城市公用事业附加安排的支出</v>
          </cell>
        </row>
        <row r="70">
          <cell r="G70" t="str">
            <v>21210 国有土地收益基金支出</v>
          </cell>
          <cell r="H70">
            <v>0</v>
          </cell>
        </row>
        <row r="71">
          <cell r="G71" t="str">
            <v>2121001 征地和拆迁补偿支出</v>
          </cell>
        </row>
        <row r="72">
          <cell r="G72" t="str">
            <v>2121002 土地开发支出</v>
          </cell>
        </row>
        <row r="73">
          <cell r="G73" t="str">
            <v>2121099 其他国有土地收益基金支出</v>
          </cell>
        </row>
        <row r="74">
          <cell r="G74" t="str">
            <v>21211 农业土地开发资金支出</v>
          </cell>
          <cell r="H74">
            <v>0</v>
          </cell>
        </row>
        <row r="75">
          <cell r="G75" t="str">
            <v>2121100 农业土地开发资金支出</v>
          </cell>
        </row>
        <row r="76">
          <cell r="G76" t="str">
            <v>21212 新增建设用地土地有偿使用费安排的支出★</v>
          </cell>
          <cell r="H76">
            <v>0</v>
          </cell>
        </row>
        <row r="77">
          <cell r="G77" t="str">
            <v>2121201 耕地开发专项支出</v>
          </cell>
        </row>
        <row r="78">
          <cell r="G78" t="str">
            <v>2121202 基本农田建设和保护支出</v>
          </cell>
        </row>
        <row r="79">
          <cell r="G79" t="str">
            <v>2121203 土地整理支出</v>
          </cell>
        </row>
        <row r="80">
          <cell r="G80" t="str">
            <v>2121204 用于地震灾后恢复重建的支出</v>
          </cell>
        </row>
        <row r="81">
          <cell r="G81" t="str">
            <v>21213 城市基础设施配套费安排的支出</v>
          </cell>
          <cell r="H81">
            <v>0</v>
          </cell>
        </row>
        <row r="82">
          <cell r="G82" t="str">
            <v>2121301 城市公共设施</v>
          </cell>
        </row>
        <row r="83">
          <cell r="G83" t="str">
            <v>2121302 城市环境卫生</v>
          </cell>
        </row>
        <row r="84">
          <cell r="G84" t="str">
            <v>2121303 公有房屋</v>
          </cell>
        </row>
        <row r="85">
          <cell r="G85" t="str">
            <v>2121304 城市防洪</v>
          </cell>
        </row>
        <row r="86">
          <cell r="G86" t="str">
            <v>2121399 其他城市基础设施配套费安排的支出</v>
          </cell>
        </row>
        <row r="87">
          <cell r="G87" t="str">
            <v>213 农林水事务</v>
          </cell>
          <cell r="H87">
            <v>0</v>
          </cell>
        </row>
        <row r="88">
          <cell r="G88" t="str">
            <v>21360 新菜地开发建设基金支出</v>
          </cell>
          <cell r="H88">
            <v>0</v>
          </cell>
        </row>
        <row r="89">
          <cell r="G89" t="str">
            <v>2136001 开发新菜地工程</v>
          </cell>
        </row>
        <row r="90">
          <cell r="G90" t="str">
            <v>2136002 改造老菜地工程</v>
          </cell>
        </row>
        <row r="91">
          <cell r="G91" t="str">
            <v>2136003 设备购置</v>
          </cell>
        </row>
        <row r="92">
          <cell r="G92" t="str">
            <v>2136004 技术培训与推广</v>
          </cell>
        </row>
        <row r="93">
          <cell r="G93" t="str">
            <v>2136099 其他新菜地开发建设基金支出</v>
          </cell>
        </row>
        <row r="94">
          <cell r="G94" t="str">
            <v>21361 育林基金支出</v>
          </cell>
          <cell r="H94">
            <v>0</v>
          </cell>
        </row>
        <row r="95">
          <cell r="G95" t="str">
            <v>2136101 森林培育</v>
          </cell>
        </row>
        <row r="96">
          <cell r="G96" t="str">
            <v>2136102 林业有害生物防治</v>
          </cell>
        </row>
        <row r="97">
          <cell r="G97" t="str">
            <v>2136103 森林防火</v>
          </cell>
        </row>
        <row r="98">
          <cell r="G98" t="str">
            <v>2136104 森林资源监测</v>
          </cell>
        </row>
        <row r="99">
          <cell r="G99" t="str">
            <v>2136105 林业技术推广</v>
          </cell>
        </row>
        <row r="100">
          <cell r="G100" t="str">
            <v>2136106 林区公共支出</v>
          </cell>
        </row>
        <row r="101">
          <cell r="G101" t="str">
            <v>2136199 其他育林基金支出</v>
          </cell>
        </row>
        <row r="102">
          <cell r="G102" t="str">
            <v>21362 森林植被恢复费安排的支出</v>
          </cell>
          <cell r="H102">
            <v>0</v>
          </cell>
        </row>
        <row r="103">
          <cell r="G103" t="str">
            <v>2136201 林地调查规划设计</v>
          </cell>
        </row>
        <row r="104">
          <cell r="G104" t="str">
            <v>2136202 林地整理</v>
          </cell>
        </row>
        <row r="105">
          <cell r="G105" t="str">
            <v>2136203 森林培育</v>
          </cell>
        </row>
        <row r="106">
          <cell r="G106" t="str">
            <v>2136204 林业有害生物防治</v>
          </cell>
        </row>
        <row r="107">
          <cell r="G107" t="str">
            <v>2136205 森林防火</v>
          </cell>
        </row>
        <row r="108">
          <cell r="G108" t="str">
            <v>2136206 森林资源管护</v>
          </cell>
        </row>
        <row r="109">
          <cell r="G109" t="str">
            <v>2136299 其他森林植被恢复费安排的支出</v>
          </cell>
        </row>
        <row r="110">
          <cell r="G110" t="str">
            <v>21363 中央水利建设基金支出</v>
          </cell>
          <cell r="H110">
            <v>0</v>
          </cell>
        </row>
        <row r="111">
          <cell r="G111" t="str">
            <v>2136301 水利工程建设</v>
          </cell>
        </row>
        <row r="112">
          <cell r="G112" t="str">
            <v>2136302 水利工程维护</v>
          </cell>
        </row>
        <row r="113">
          <cell r="G113" t="str">
            <v>2136303 防洪工程含应急度汛</v>
          </cell>
        </row>
        <row r="114">
          <cell r="G114" t="str">
            <v>2136399 其他中央水利建设基金支出</v>
          </cell>
        </row>
        <row r="115">
          <cell r="G115" t="str">
            <v>21364 地方水利建设基金支出</v>
          </cell>
          <cell r="H115">
            <v>0</v>
          </cell>
        </row>
        <row r="116">
          <cell r="G116" t="str">
            <v>2136401 水利工程建设</v>
          </cell>
        </row>
        <row r="117">
          <cell r="G117" t="str">
            <v>2136402 水利工程维护</v>
          </cell>
        </row>
        <row r="118">
          <cell r="G118" t="str">
            <v>2136403 水土保持</v>
          </cell>
        </row>
        <row r="119">
          <cell r="G119" t="str">
            <v>2136404 城市防洪</v>
          </cell>
        </row>
        <row r="120">
          <cell r="G120" t="str">
            <v>2136499 其他地方水利建设基金支出</v>
          </cell>
        </row>
        <row r="121">
          <cell r="G121" t="str">
            <v>21366 大中型水库库区基金支出</v>
          </cell>
          <cell r="H121">
            <v>0</v>
          </cell>
        </row>
        <row r="122">
          <cell r="G122" t="str">
            <v>2136601 基础设施建设和经济发展</v>
          </cell>
        </row>
        <row r="123">
          <cell r="G123" t="str">
            <v>2136602 解决移民遗留问题</v>
          </cell>
        </row>
        <row r="124">
          <cell r="G124" t="str">
            <v>2136603 库区防护工程维护</v>
          </cell>
        </row>
        <row r="125">
          <cell r="G125" t="str">
            <v>2136699 其他大中型水库库区基金支出</v>
          </cell>
        </row>
        <row r="126">
          <cell r="G126" t="str">
            <v>21367 三峡水库库区基金支出</v>
          </cell>
          <cell r="H126">
            <v>0</v>
          </cell>
        </row>
        <row r="127">
          <cell r="G127" t="str">
            <v>2136701 基础设施建设和经济发展</v>
          </cell>
        </row>
        <row r="128">
          <cell r="G128" t="str">
            <v>2136702 解决移民遗留问题</v>
          </cell>
        </row>
        <row r="129">
          <cell r="G129" t="str">
            <v>2136703 库区维护和管理</v>
          </cell>
        </row>
        <row r="130">
          <cell r="G130" t="str">
            <v>2136799 其他三峡水库库区基金支出</v>
          </cell>
        </row>
        <row r="131">
          <cell r="G131" t="str">
            <v>21368 南水北调工程基金支出</v>
          </cell>
          <cell r="H131">
            <v>0</v>
          </cell>
        </row>
        <row r="132">
          <cell r="G132" t="str">
            <v>2136801 南水北调工程建设</v>
          </cell>
        </row>
        <row r="133">
          <cell r="G133" t="str">
            <v>2136802 偿还南水北调工程贷款本息</v>
          </cell>
        </row>
        <row r="134">
          <cell r="G134" t="str">
            <v>21369 国家重大水利工程建设基金支出</v>
          </cell>
          <cell r="H134">
            <v>0</v>
          </cell>
        </row>
        <row r="135">
          <cell r="G135" t="str">
            <v>2136901 南水北调工程建设</v>
          </cell>
        </row>
        <row r="136">
          <cell r="G136" t="str">
            <v>2136902 三峡工程后续工作</v>
          </cell>
        </row>
        <row r="137">
          <cell r="G137" t="str">
            <v>2136903 地方重大水利工程建设</v>
          </cell>
        </row>
        <row r="138">
          <cell r="G138" t="str">
            <v>2136999 其他重大水利工程建设基金支出</v>
          </cell>
        </row>
        <row r="139">
          <cell r="G139" t="str">
            <v>214 交通运输</v>
          </cell>
          <cell r="H139">
            <v>0</v>
          </cell>
        </row>
        <row r="140">
          <cell r="G140" t="str">
            <v>21401 公路水路运输</v>
          </cell>
          <cell r="H140">
            <v>0</v>
          </cell>
        </row>
        <row r="141">
          <cell r="G141" t="str">
            <v>2140190 船舶港务费安排的支出</v>
          </cell>
        </row>
        <row r="142">
          <cell r="G142" t="str">
            <v>2140191 长江口航道维护支出</v>
          </cell>
        </row>
        <row r="143">
          <cell r="G143" t="str">
            <v>21460 海南省高等级公路车辆通行附加费安排的支出</v>
          </cell>
          <cell r="H143">
            <v>0</v>
          </cell>
        </row>
        <row r="144">
          <cell r="G144" t="str">
            <v>2146001 公路建设</v>
          </cell>
        </row>
        <row r="145">
          <cell r="G145" t="str">
            <v>2146002 公路养护</v>
          </cell>
        </row>
        <row r="146">
          <cell r="G146" t="str">
            <v>2146003 公路还贷</v>
          </cell>
        </row>
        <row r="147">
          <cell r="G147" t="str">
            <v>2146099 其他海南省高等级公路车辆通行附加费安排的支出</v>
          </cell>
        </row>
        <row r="148">
          <cell r="G148" t="str">
            <v>21461 转让政府还贷道路收费权收入安排的支出</v>
          </cell>
          <cell r="H148">
            <v>0</v>
          </cell>
        </row>
        <row r="149">
          <cell r="G149" t="str">
            <v>2146101 公路还贷</v>
          </cell>
        </row>
        <row r="150">
          <cell r="G150" t="str">
            <v>2146102 公路建设</v>
          </cell>
        </row>
        <row r="151">
          <cell r="G151" t="str">
            <v>2146199 其他转让政府还贷道路收费权收入安排的支出</v>
          </cell>
        </row>
        <row r="152">
          <cell r="G152" t="str">
            <v>21462 车辆通行费安排的支出</v>
          </cell>
          <cell r="H152">
            <v>0</v>
          </cell>
        </row>
        <row r="153">
          <cell r="G153" t="str">
            <v>2146201 公路还贷</v>
          </cell>
        </row>
        <row r="154">
          <cell r="G154" t="str">
            <v>2146202 政府还贷公路养护</v>
          </cell>
        </row>
        <row r="155">
          <cell r="G155" t="str">
            <v>2146203 政府还贷公路管理</v>
          </cell>
        </row>
        <row r="156">
          <cell r="G156" t="str">
            <v>2146299 其他车辆通行费安排的支出</v>
          </cell>
        </row>
        <row r="157">
          <cell r="G157" t="str">
            <v>21463 港口建设费安排的支出</v>
          </cell>
          <cell r="H157">
            <v>0</v>
          </cell>
        </row>
        <row r="158">
          <cell r="G158" t="str">
            <v>2146301 港口设施</v>
          </cell>
        </row>
        <row r="159">
          <cell r="G159" t="str">
            <v>2146302 航道建设和维护</v>
          </cell>
        </row>
        <row r="160">
          <cell r="G160" t="str">
            <v>2146303 航运保障系统建设</v>
          </cell>
        </row>
        <row r="161">
          <cell r="G161" t="str">
            <v>2146399 其他港口建设费安排的支出</v>
          </cell>
        </row>
        <row r="162">
          <cell r="G162" t="str">
            <v>21464 铁路建设基金支出</v>
          </cell>
          <cell r="H162">
            <v>0</v>
          </cell>
        </row>
        <row r="163">
          <cell r="G163" t="str">
            <v>2146401 铁路建设投资</v>
          </cell>
        </row>
        <row r="164">
          <cell r="G164" t="str">
            <v>2146402 购置铁路机车车辆</v>
          </cell>
        </row>
        <row r="165">
          <cell r="G165" t="str">
            <v>2146403 铁路还贷</v>
          </cell>
        </row>
        <row r="166">
          <cell r="G166" t="str">
            <v>2146404 建设项目铺底资金</v>
          </cell>
        </row>
        <row r="167">
          <cell r="G167" t="str">
            <v>2146405 勘测设计</v>
          </cell>
        </row>
        <row r="168">
          <cell r="G168" t="str">
            <v>2146406 注册资本金</v>
          </cell>
        </row>
        <row r="169">
          <cell r="G169" t="str">
            <v>2146407 周转资金</v>
          </cell>
        </row>
        <row r="170">
          <cell r="G170" t="str">
            <v>2146499 其他铁路建设基金支出</v>
          </cell>
        </row>
        <row r="171">
          <cell r="G171" t="str">
            <v>21468 船舶油污损害赔偿基金支出</v>
          </cell>
          <cell r="H171">
            <v>0</v>
          </cell>
        </row>
        <row r="172">
          <cell r="G172" t="str">
            <v>2146801 应急处置费用</v>
          </cell>
        </row>
        <row r="173">
          <cell r="G173" t="str">
            <v>2146802 控制清除污染</v>
          </cell>
        </row>
        <row r="174">
          <cell r="G174" t="str">
            <v>2146803 损失补偿</v>
          </cell>
        </row>
        <row r="175">
          <cell r="G175" t="str">
            <v>2146804 生态恢复</v>
          </cell>
        </row>
        <row r="176">
          <cell r="G176" t="str">
            <v>2146805 监视监测</v>
          </cell>
        </row>
        <row r="177">
          <cell r="G177" t="str">
            <v>2146899 其他船舶油污损害赔偿基金支出</v>
          </cell>
        </row>
        <row r="178">
          <cell r="G178" t="str">
            <v>21469 民航发展基金支出</v>
          </cell>
          <cell r="H178">
            <v>0</v>
          </cell>
        </row>
        <row r="179">
          <cell r="G179" t="str">
            <v>2146901 民航机场建设</v>
          </cell>
        </row>
        <row r="180">
          <cell r="G180" t="str">
            <v>2146902 空管系统建设</v>
          </cell>
        </row>
        <row r="181">
          <cell r="G181" t="str">
            <v>2146903 民航安全</v>
          </cell>
        </row>
        <row r="182">
          <cell r="G182" t="str">
            <v>2146904 航线和机场补贴</v>
          </cell>
        </row>
        <row r="183">
          <cell r="G183" t="str">
            <v>2146905 民航科教和信息</v>
          </cell>
        </row>
        <row r="184">
          <cell r="G184" t="str">
            <v>2146906 民航节能减排</v>
          </cell>
        </row>
        <row r="185">
          <cell r="G185" t="str">
            <v>2146907 通用航空发展</v>
          </cell>
        </row>
        <row r="186">
          <cell r="G186" t="str">
            <v>2146908 征管经费</v>
          </cell>
        </row>
        <row r="187">
          <cell r="G187" t="str">
            <v>2146999 其他民航发展基金支出</v>
          </cell>
        </row>
        <row r="188">
          <cell r="G188" t="str">
            <v>215 资源勘探电力信息等事务</v>
          </cell>
          <cell r="H188">
            <v>0</v>
          </cell>
        </row>
        <row r="189">
          <cell r="G189" t="str">
            <v>21505 工业和信息产业监管支出</v>
          </cell>
          <cell r="H189">
            <v>0</v>
          </cell>
        </row>
        <row r="190">
          <cell r="G190" t="str">
            <v>2150570 无线电频率占用费安排的支出</v>
          </cell>
        </row>
        <row r="191">
          <cell r="G191" t="str">
            <v>21560 散装水泥专项资金支出</v>
          </cell>
          <cell r="H191">
            <v>0</v>
          </cell>
        </row>
        <row r="192">
          <cell r="G192" t="str">
            <v>2156001 建设专用设施</v>
          </cell>
        </row>
        <row r="193">
          <cell r="G193" t="str">
            <v>2156002 专用设备购置和维修</v>
          </cell>
        </row>
        <row r="194">
          <cell r="G194" t="str">
            <v>2156003 贷款贴息</v>
          </cell>
        </row>
        <row r="195">
          <cell r="G195" t="str">
            <v>2156004 技术研发与推广</v>
          </cell>
        </row>
        <row r="196">
          <cell r="G196" t="str">
            <v>2156005 宣传</v>
          </cell>
        </row>
        <row r="197">
          <cell r="G197" t="str">
            <v>2156099 其他散装水泥专项资金支出</v>
          </cell>
        </row>
        <row r="198">
          <cell r="G198" t="str">
            <v>21561 新型墙体材料专项基金支出</v>
          </cell>
          <cell r="H198">
            <v>0</v>
          </cell>
        </row>
        <row r="199">
          <cell r="G199" t="str">
            <v>2156101 技改贴息和补助</v>
          </cell>
        </row>
        <row r="200">
          <cell r="G200" t="str">
            <v>2156102 技术研发和推广</v>
          </cell>
        </row>
        <row r="201">
          <cell r="G201" t="str">
            <v>2156103 示范项目补贴</v>
          </cell>
        </row>
        <row r="202">
          <cell r="G202" t="str">
            <v>2156104 宣传和培训</v>
          </cell>
        </row>
        <row r="203">
          <cell r="G203" t="str">
            <v>2156199 其他新型墙体材料专项基金支出</v>
          </cell>
        </row>
        <row r="204">
          <cell r="G204" t="str">
            <v>21562 农网还贷资金支出</v>
          </cell>
          <cell r="H204">
            <v>0</v>
          </cell>
        </row>
        <row r="205">
          <cell r="G205" t="str">
            <v>2156202 地方农网还贷资金支出</v>
          </cell>
        </row>
        <row r="206">
          <cell r="G206" t="str">
            <v>2156299 其他农网还贷资金支出</v>
          </cell>
        </row>
        <row r="207">
          <cell r="G207" t="str">
            <v>21563 山西省煤炭可持续发展基金支出</v>
          </cell>
          <cell r="H207">
            <v>0</v>
          </cell>
        </row>
        <row r="208">
          <cell r="G208" t="str">
            <v>2156301 生态环境治理</v>
          </cell>
        </row>
        <row r="209">
          <cell r="G209" t="str">
            <v>2156302 资源地区转型和接替产业发展</v>
          </cell>
        </row>
        <row r="210">
          <cell r="G210" t="str">
            <v>2156303 解决社会问题</v>
          </cell>
        </row>
        <row r="211">
          <cell r="G211" t="str">
            <v>2156399 其他山西省煤炭可持续发展基金支出</v>
          </cell>
        </row>
        <row r="212">
          <cell r="G212" t="str">
            <v>21564 电力改革预留资产变现收入安排的支出△</v>
          </cell>
          <cell r="H212">
            <v>0</v>
          </cell>
        </row>
        <row r="213">
          <cell r="G213" t="str">
            <v>2156500 电力改革预留资产变现收入安排的支出△</v>
          </cell>
        </row>
        <row r="214">
          <cell r="G214" t="str">
            <v>216 商业服务业等事务</v>
          </cell>
          <cell r="H214">
            <v>0</v>
          </cell>
        </row>
        <row r="215">
          <cell r="G215" t="str">
            <v>21660 旅游发展基金支出</v>
          </cell>
          <cell r="H215">
            <v>0</v>
          </cell>
        </row>
        <row r="216">
          <cell r="G216" t="str">
            <v>2166001 宣传促销</v>
          </cell>
        </row>
        <row r="217">
          <cell r="G217" t="str">
            <v>2166002 行业规划</v>
          </cell>
        </row>
        <row r="218">
          <cell r="G218" t="str">
            <v>2166003 旅游事业补助</v>
          </cell>
        </row>
        <row r="219">
          <cell r="G219" t="str">
            <v>2166004 地方旅游开发项目补助</v>
          </cell>
        </row>
        <row r="220">
          <cell r="G220" t="str">
            <v>2166099 其他旅游发展基金支出</v>
          </cell>
        </row>
        <row r="221">
          <cell r="G221" t="str">
            <v>229 其他支出</v>
          </cell>
          <cell r="H221">
            <v>0</v>
          </cell>
        </row>
        <row r="222">
          <cell r="G222" t="str">
            <v>22904 其他政府性基金支出</v>
          </cell>
          <cell r="H222">
            <v>0</v>
          </cell>
        </row>
        <row r="223">
          <cell r="G223" t="str">
            <v>2290400 其他政府性基金支出</v>
          </cell>
        </row>
        <row r="224">
          <cell r="G224" t="str">
            <v>22960 彩票公益金安排的支出</v>
          </cell>
          <cell r="H224">
            <v>0</v>
          </cell>
        </row>
        <row r="225">
          <cell r="G225" t="str">
            <v>2296002 用于社会福利的彩票公益金支出★</v>
          </cell>
        </row>
        <row r="226">
          <cell r="G226" t="str">
            <v>2296003 用于体育事业的彩票公益金支出</v>
          </cell>
        </row>
        <row r="227">
          <cell r="G227" t="str">
            <v>2296004 用于教育事业的彩票公益金支出</v>
          </cell>
        </row>
        <row r="228">
          <cell r="G228" t="str">
            <v>2296005 用于红十字事业的彩票公益金支出</v>
          </cell>
        </row>
        <row r="229">
          <cell r="G229" t="str">
            <v>2296006 用于残疾人事业的彩票公益金支出</v>
          </cell>
        </row>
        <row r="230">
          <cell r="G230" t="str">
            <v>2296007 用于城市医疗救助的彩票公益金支出</v>
          </cell>
        </row>
        <row r="231">
          <cell r="G231" t="str">
            <v>2296008 用于农村医疗救助的彩票公益金支出</v>
          </cell>
        </row>
        <row r="232">
          <cell r="G232" t="str">
            <v>2296010 用于文化事业的彩票公益金支出</v>
          </cell>
        </row>
        <row r="233">
          <cell r="G233" t="str">
            <v>2296011 用于扶贫的彩票公益金支出</v>
          </cell>
        </row>
        <row r="234">
          <cell r="G234" t="str">
            <v>2296012 用于法律援助的彩票公益金支出</v>
          </cell>
        </row>
        <row r="235">
          <cell r="G235" t="str">
            <v>2296099 用于其他社会公益事业的彩票公益金支出</v>
          </cell>
        </row>
        <row r="238">
          <cell r="G238" t="str">
            <v>支出合计</v>
          </cell>
          <cell r="H238">
            <v>3000</v>
          </cell>
        </row>
        <row r="239">
          <cell r="G239" t="str">
            <v>230 转移性支出</v>
          </cell>
          <cell r="H239">
            <v>0</v>
          </cell>
        </row>
      </sheetData>
      <sheetData sheetId="7">
        <row r="6">
          <cell r="D6" t="str">
            <v>205 教育</v>
          </cell>
          <cell r="E6">
            <v>0</v>
          </cell>
        </row>
        <row r="7">
          <cell r="D7" t="str">
            <v>20510 地方教育附加安排的支出</v>
          </cell>
          <cell r="E7">
            <v>0</v>
          </cell>
        </row>
        <row r="8">
          <cell r="D8" t="str">
            <v>207 文化体育与传媒</v>
          </cell>
          <cell r="E8">
            <v>0</v>
          </cell>
        </row>
        <row r="9">
          <cell r="D9" t="str">
            <v>20706 文化事业建设费安排的支出</v>
          </cell>
          <cell r="E9">
            <v>0</v>
          </cell>
        </row>
        <row r="10">
          <cell r="D10" t="str">
            <v>20707 国家电影事业发展专项资金支出</v>
          </cell>
          <cell r="E10">
            <v>0</v>
          </cell>
        </row>
        <row r="11">
          <cell r="D11" t="str">
            <v>208 社会保障和就业</v>
          </cell>
          <cell r="E11">
            <v>3000</v>
          </cell>
        </row>
        <row r="12">
          <cell r="D12" t="str">
            <v>20822 大中型水库移民后期扶持基金支出</v>
          </cell>
          <cell r="E12">
            <v>0</v>
          </cell>
        </row>
        <row r="13">
          <cell r="D13" t="str">
            <v>20823 小型水库移民扶助基金支出</v>
          </cell>
          <cell r="E13">
            <v>0</v>
          </cell>
        </row>
        <row r="14">
          <cell r="D14" t="str">
            <v>20860 残疾人就业保障金支出</v>
          </cell>
          <cell r="E14">
            <v>3000</v>
          </cell>
        </row>
        <row r="15">
          <cell r="D15" t="str">
            <v>212 城乡社区事务</v>
          </cell>
          <cell r="E15">
            <v>0</v>
          </cell>
        </row>
        <row r="16">
          <cell r="D16" t="str">
            <v>21207 政府住房基金支出</v>
          </cell>
          <cell r="E16">
            <v>0</v>
          </cell>
        </row>
        <row r="17">
          <cell r="D17" t="str">
            <v>21208 国有土地使用权出让收入安排的支出</v>
          </cell>
          <cell r="E17">
            <v>0</v>
          </cell>
        </row>
        <row r="18">
          <cell r="D18" t="str">
            <v>21209 城市公用事业附加安排的支出</v>
          </cell>
          <cell r="E18">
            <v>0</v>
          </cell>
        </row>
        <row r="19">
          <cell r="D19" t="str">
            <v>21210 国有土地收益基金支出</v>
          </cell>
          <cell r="E19">
            <v>0</v>
          </cell>
        </row>
        <row r="20">
          <cell r="D20" t="str">
            <v>21211 农业土地开发资金支出</v>
          </cell>
          <cell r="E20">
            <v>0</v>
          </cell>
        </row>
        <row r="21">
          <cell r="D21" t="str">
            <v>21212 新增建设用地土地有偿使用费安排的支出★</v>
          </cell>
          <cell r="E21">
            <v>0</v>
          </cell>
        </row>
        <row r="22">
          <cell r="D22" t="str">
            <v>21213 城市基础设施配套费安排的支出</v>
          </cell>
          <cell r="E22">
            <v>0</v>
          </cell>
        </row>
        <row r="23">
          <cell r="D23" t="str">
            <v>213 农林水事务</v>
          </cell>
          <cell r="E23">
            <v>0</v>
          </cell>
        </row>
        <row r="24">
          <cell r="D24" t="str">
            <v>21360 新菜地开发建设基金支出</v>
          </cell>
          <cell r="E24">
            <v>0</v>
          </cell>
        </row>
        <row r="25">
          <cell r="D25" t="str">
            <v>21361 育林基金支出</v>
          </cell>
          <cell r="E25">
            <v>0</v>
          </cell>
        </row>
        <row r="26">
          <cell r="D26" t="str">
            <v>21362 森林植被恢复费安排的支出</v>
          </cell>
          <cell r="E26">
            <v>0</v>
          </cell>
        </row>
        <row r="27">
          <cell r="D27" t="str">
            <v>21363 中央水利建设基金支出</v>
          </cell>
          <cell r="E27">
            <v>0</v>
          </cell>
        </row>
        <row r="28">
          <cell r="D28" t="str">
            <v>21364 地方水利建设基金支出</v>
          </cell>
          <cell r="E28">
            <v>0</v>
          </cell>
        </row>
        <row r="29">
          <cell r="D29" t="str">
            <v>21366 大中型水库库区基金支出</v>
          </cell>
          <cell r="E29">
            <v>0</v>
          </cell>
        </row>
        <row r="30">
          <cell r="D30" t="str">
            <v>21367 三峡水库库区基金支出</v>
          </cell>
          <cell r="E30">
            <v>0</v>
          </cell>
        </row>
        <row r="31">
          <cell r="D31" t="str">
            <v>21368 南水北调工程基金支出</v>
          </cell>
          <cell r="E31">
            <v>0</v>
          </cell>
        </row>
        <row r="32">
          <cell r="D32" t="str">
            <v>21369 国家重大水利工程建设基金支出</v>
          </cell>
          <cell r="E32">
            <v>0</v>
          </cell>
        </row>
        <row r="33">
          <cell r="D33" t="str">
            <v>214 交通运输</v>
          </cell>
          <cell r="E33">
            <v>0</v>
          </cell>
        </row>
        <row r="34">
          <cell r="D34" t="str">
            <v>21401 公路水路运输</v>
          </cell>
          <cell r="E34">
            <v>0</v>
          </cell>
        </row>
        <row r="35">
          <cell r="D35" t="str">
            <v>21460 海南省高等级公路车辆通行附加费安排的支出</v>
          </cell>
          <cell r="E35">
            <v>0</v>
          </cell>
        </row>
        <row r="36">
          <cell r="D36" t="str">
            <v>21461 转让政府还贷道路收费权收入安排的支出</v>
          </cell>
          <cell r="E36">
            <v>0</v>
          </cell>
        </row>
        <row r="37">
          <cell r="D37" t="str">
            <v>21462 车辆通行费安排的支出</v>
          </cell>
          <cell r="E37">
            <v>0</v>
          </cell>
        </row>
        <row r="38">
          <cell r="D38" t="str">
            <v>21463 港口建设费安排的支出</v>
          </cell>
          <cell r="E38">
            <v>0</v>
          </cell>
        </row>
        <row r="39">
          <cell r="D39" t="str">
            <v>21464 铁路建设基金支出</v>
          </cell>
          <cell r="E39">
            <v>0</v>
          </cell>
        </row>
        <row r="40">
          <cell r="D40" t="str">
            <v>21468 船舶油污损害赔偿基金支出</v>
          </cell>
          <cell r="E40">
            <v>0</v>
          </cell>
        </row>
        <row r="41">
          <cell r="D41" t="str">
            <v>21469 民航发展基金支出</v>
          </cell>
          <cell r="E41">
            <v>0</v>
          </cell>
        </row>
        <row r="42">
          <cell r="D42" t="str">
            <v>215 资源勘探电力信息等事务</v>
          </cell>
          <cell r="E42">
            <v>0</v>
          </cell>
        </row>
        <row r="43">
          <cell r="D43" t="str">
            <v>21505 工业和信息产业监管支出</v>
          </cell>
          <cell r="E43">
            <v>0</v>
          </cell>
        </row>
        <row r="44">
          <cell r="D44" t="str">
            <v>21560 散装水泥专项资金支出</v>
          </cell>
          <cell r="E44">
            <v>0</v>
          </cell>
        </row>
        <row r="45">
          <cell r="D45" t="str">
            <v>21561 新型墙体材料专项基金支出</v>
          </cell>
          <cell r="E45">
            <v>0</v>
          </cell>
        </row>
        <row r="46">
          <cell r="D46" t="str">
            <v>21562 农网还贷资金支出</v>
          </cell>
          <cell r="E46">
            <v>0</v>
          </cell>
        </row>
        <row r="47">
          <cell r="D47" t="str">
            <v>21563 山西省煤炭可持续发展基金支出</v>
          </cell>
          <cell r="E47">
            <v>0</v>
          </cell>
        </row>
        <row r="48">
          <cell r="D48" t="str">
            <v>21564 电力改革预留资产变现收入安排的支出△</v>
          </cell>
          <cell r="E48">
            <v>0</v>
          </cell>
        </row>
        <row r="49">
          <cell r="D49" t="str">
            <v>216 商业服务业等事务</v>
          </cell>
          <cell r="E49">
            <v>0</v>
          </cell>
        </row>
        <row r="50">
          <cell r="D50" t="str">
            <v>21660 旅游发展基金支出</v>
          </cell>
          <cell r="E50">
            <v>0</v>
          </cell>
        </row>
        <row r="51">
          <cell r="D51" t="str">
            <v>229 其他支出</v>
          </cell>
          <cell r="E51">
            <v>0</v>
          </cell>
        </row>
        <row r="52">
          <cell r="D52" t="str">
            <v>22904 其他政府性基金支出</v>
          </cell>
          <cell r="E52">
            <v>0</v>
          </cell>
        </row>
        <row r="53">
          <cell r="D53" t="str">
            <v>22960 彩票公益金安排的支出</v>
          </cell>
          <cell r="E53">
            <v>0</v>
          </cell>
        </row>
        <row r="54">
          <cell r="D54" t="str">
            <v>支出合计</v>
          </cell>
          <cell r="E54">
            <v>3000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1公共预算 "/>
      <sheetName val="1-2公共决算"/>
      <sheetName val="2-1基金预算"/>
      <sheetName val="2-2基金决算"/>
      <sheetName val="03收支总表"/>
      <sheetName val="04财政拨款表"/>
      <sheetName val="5-1三公预算"/>
      <sheetName val="5-2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IV14"/>
    </sheetView>
  </sheetViews>
  <sheetFormatPr defaultColWidth="9.00390625" defaultRowHeight="14.25"/>
  <cols>
    <col min="1" max="1" width="63.75390625" style="0" bestFit="1" customWidth="1"/>
  </cols>
  <sheetData>
    <row r="1" ht="20.25">
      <c r="A1" s="163" t="s">
        <v>1520</v>
      </c>
    </row>
    <row r="3" ht="14.25">
      <c r="A3" s="227" t="s">
        <v>1637</v>
      </c>
    </row>
    <row r="4" ht="14.25">
      <c r="A4" s="227" t="s">
        <v>1638</v>
      </c>
    </row>
    <row r="5" ht="14.25">
      <c r="A5" s="227" t="s">
        <v>1639</v>
      </c>
    </row>
    <row r="6" ht="14.25">
      <c r="A6" s="227" t="s">
        <v>1640</v>
      </c>
    </row>
    <row r="7" ht="14.25">
      <c r="A7" s="227" t="s">
        <v>1641</v>
      </c>
    </row>
    <row r="8" ht="14.25">
      <c r="A8" s="227" t="s">
        <v>1642</v>
      </c>
    </row>
    <row r="9" ht="14.25">
      <c r="A9" s="246" t="s">
        <v>1655</v>
      </c>
    </row>
    <row r="10" ht="14.25">
      <c r="A10" s="227" t="s">
        <v>1643</v>
      </c>
    </row>
    <row r="11" ht="14.25">
      <c r="A11" s="227" t="s">
        <v>1644</v>
      </c>
    </row>
    <row r="12" ht="14.25">
      <c r="A12" s="227" t="s">
        <v>1645</v>
      </c>
    </row>
    <row r="13" ht="14.25">
      <c r="A13" s="227" t="s">
        <v>1646</v>
      </c>
    </row>
    <row r="14" ht="14.25">
      <c r="A14" s="246" t="s">
        <v>1656</v>
      </c>
    </row>
    <row r="15" ht="14.25">
      <c r="A15" s="227" t="s">
        <v>1647</v>
      </c>
    </row>
    <row r="16" ht="14.25">
      <c r="A16" s="227" t="s">
        <v>1648</v>
      </c>
    </row>
    <row r="17" ht="14.25">
      <c r="A17" s="227" t="s">
        <v>1649</v>
      </c>
    </row>
    <row r="18" ht="14.25">
      <c r="A18" s="227" t="s">
        <v>1650</v>
      </c>
    </row>
    <row r="19" ht="14.25">
      <c r="A19" s="227" t="s">
        <v>1651</v>
      </c>
    </row>
    <row r="20" ht="14.25">
      <c r="A20" s="227" t="s">
        <v>1652</v>
      </c>
    </row>
  </sheetData>
  <sheetProtection/>
  <hyperlinks>
    <hyperlink ref="A3" location="表一!A1" display="1．重庆市渝北区2019年一般公共预算收入表"/>
    <hyperlink ref="A4" location="表二!A1" display="2．重庆市渝北区2019年一般公共预算支出表"/>
    <hyperlink ref="A5" location="表三!A1" display="3．重庆市渝北区本级2019年一般公共预算支出表"/>
    <hyperlink ref="A6" location="表四!A1" display="4．重庆市渝北区本级2019年一般公共预算基本支出表"/>
    <hyperlink ref="A7" location="表五!A1" display="5．重庆市渝北区2019年区级一般公共预算一般性转移支付预算表"/>
    <hyperlink ref="A8" location="表六!A1" display="6．重庆市渝北区2019年区级一般公共预算专项转移支付预算表"/>
    <hyperlink ref="A9" location="表七!A1" display="7．重庆市渝北区2018年一般债务限额和余额情况表"/>
    <hyperlink ref="A10" location="表八!A1" display="8．重庆市渝北区2019年“三公”经费预算表"/>
    <hyperlink ref="A11" location="表九!A1" display="9．重庆市渝北区2019年政府性基金预算收入表"/>
    <hyperlink ref="A12" location="表十!A1" display="10．重庆市渝北区2019年政府性基金预算支出表"/>
    <hyperlink ref="A13" location="表十一!A1" display="11．重庆市渝北区2019年区级政府性基金预算专项转移支付预算表"/>
    <hyperlink ref="A14" location="表十二!A1" display="12．重庆市渝北区2018年专项债务限额和余额情况表"/>
    <hyperlink ref="A15" location="表十三!A1" display="13．重庆市渝北区2019年国有资本经营预算收入表"/>
    <hyperlink ref="A16" location="表十四!A1" display="14．重庆市渝北区2019年国有资本经营预算支出表"/>
    <hyperlink ref="A17" location="表十五!A1" display="15．重庆市渝北区2019年区级国有资本经营预算专项转移支付预算表"/>
    <hyperlink ref="A18" location="表十六!A1" display="16．重庆市渝北区2019年社会保险基金预算收入表"/>
    <hyperlink ref="A19" location="表十七!A1" display="17．重庆市渝北区2019年社会保险基金预算支出表"/>
    <hyperlink ref="A20" location="表十八!A1" display="18．重庆市渝北区2019年区级扶贫项目公开表"/>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6"/>
  <sheetViews>
    <sheetView showGridLines="0" showZeros="0" zoomScalePageLayoutView="0" workbookViewId="0" topLeftCell="A1">
      <pane ySplit="3" topLeftCell="A6" activePane="bottomLeft" state="frozen"/>
      <selection pane="topLeft" activeCell="E22" sqref="E22"/>
      <selection pane="bottomLeft" activeCell="H12" sqref="H12"/>
    </sheetView>
  </sheetViews>
  <sheetFormatPr defaultColWidth="9.00390625" defaultRowHeight="14.25"/>
  <cols>
    <col min="1" max="1" width="53.875" style="3" customWidth="1"/>
    <col min="2" max="2" width="23.125" style="3" customWidth="1"/>
    <col min="3" max="16384" width="9.00390625" style="3" customWidth="1"/>
  </cols>
  <sheetData>
    <row r="1" spans="1:2" ht="28.5" customHeight="1">
      <c r="A1" s="280" t="s">
        <v>1635</v>
      </c>
      <c r="B1" s="280"/>
    </row>
    <row r="2" spans="1:2" ht="18" customHeight="1" thickBot="1">
      <c r="A2" s="14"/>
      <c r="B2" s="75" t="s">
        <v>1573</v>
      </c>
    </row>
    <row r="3" spans="1:2" ht="19.5" customHeight="1">
      <c r="A3" s="23" t="s">
        <v>342</v>
      </c>
      <c r="B3" s="24" t="s">
        <v>357</v>
      </c>
    </row>
    <row r="4" spans="1:2" ht="19.5" customHeight="1">
      <c r="A4" s="67" t="s">
        <v>1125</v>
      </c>
      <c r="B4" s="69"/>
    </row>
    <row r="5" spans="1:2" ht="19.5" customHeight="1">
      <c r="A5" s="67" t="s">
        <v>1445</v>
      </c>
      <c r="B5" s="69"/>
    </row>
    <row r="6" spans="1:2" ht="19.5" customHeight="1">
      <c r="A6" s="67" t="s">
        <v>1446</v>
      </c>
      <c r="B6" s="69"/>
    </row>
    <row r="7" spans="1:2" ht="19.5" customHeight="1">
      <c r="A7" s="67" t="s">
        <v>183</v>
      </c>
      <c r="B7" s="69"/>
    </row>
    <row r="8" spans="1:2" ht="19.5" customHeight="1">
      <c r="A8" s="67" t="s">
        <v>184</v>
      </c>
      <c r="B8" s="69"/>
    </row>
    <row r="9" spans="1:2" ht="19.5" customHeight="1">
      <c r="A9" s="67" t="s">
        <v>185</v>
      </c>
      <c r="B9" s="69"/>
    </row>
    <row r="10" spans="1:2" ht="19.5" customHeight="1">
      <c r="A10" s="67" t="s">
        <v>186</v>
      </c>
      <c r="B10" s="69">
        <f>SUM(B11:B15)</f>
        <v>0</v>
      </c>
    </row>
    <row r="11" spans="1:2" ht="19.5" customHeight="1">
      <c r="A11" s="68" t="s">
        <v>1447</v>
      </c>
      <c r="B11" s="69"/>
    </row>
    <row r="12" spans="1:2" ht="19.5" customHeight="1">
      <c r="A12" s="68" t="s">
        <v>1448</v>
      </c>
      <c r="B12" s="69"/>
    </row>
    <row r="13" spans="1:2" ht="19.5" customHeight="1">
      <c r="A13" s="68" t="s">
        <v>1449</v>
      </c>
      <c r="B13" s="69"/>
    </row>
    <row r="14" spans="1:2" ht="19.5" customHeight="1">
      <c r="A14" s="68" t="s">
        <v>187</v>
      </c>
      <c r="B14" s="69"/>
    </row>
    <row r="15" spans="1:2" ht="19.5" customHeight="1">
      <c r="A15" s="68" t="s">
        <v>1450</v>
      </c>
      <c r="B15" s="69"/>
    </row>
    <row r="16" spans="1:2" ht="19.5" customHeight="1">
      <c r="A16" s="67" t="s">
        <v>188</v>
      </c>
      <c r="B16" s="69"/>
    </row>
    <row r="17" spans="1:2" ht="19.5" customHeight="1">
      <c r="A17" s="67" t="s">
        <v>189</v>
      </c>
      <c r="B17" s="69">
        <f>SUM(B18:B19)</f>
        <v>0</v>
      </c>
    </row>
    <row r="18" spans="1:2" ht="19.5" customHeight="1">
      <c r="A18" s="68" t="s">
        <v>1451</v>
      </c>
      <c r="B18" s="69"/>
    </row>
    <row r="19" spans="1:2" ht="19.5" customHeight="1">
      <c r="A19" s="68" t="s">
        <v>1452</v>
      </c>
      <c r="B19" s="69"/>
    </row>
    <row r="20" spans="1:2" ht="19.5" customHeight="1">
      <c r="A20" s="67" t="s">
        <v>190</v>
      </c>
      <c r="B20" s="69"/>
    </row>
    <row r="21" spans="1:2" ht="19.5" customHeight="1">
      <c r="A21" s="67" t="s">
        <v>191</v>
      </c>
      <c r="B21" s="69"/>
    </row>
    <row r="22" spans="1:2" ht="19.5" customHeight="1">
      <c r="A22" s="67" t="s">
        <v>192</v>
      </c>
      <c r="B22" s="69">
        <f>SUM(B23:B25)</f>
        <v>0</v>
      </c>
    </row>
    <row r="23" spans="1:2" ht="19.5" customHeight="1">
      <c r="A23" s="68" t="s">
        <v>1453</v>
      </c>
      <c r="B23" s="69"/>
    </row>
    <row r="24" spans="1:2" ht="19.5" customHeight="1">
      <c r="A24" s="68" t="s">
        <v>1454</v>
      </c>
      <c r="B24" s="69"/>
    </row>
    <row r="25" spans="1:2" ht="19.5" customHeight="1">
      <c r="A25" s="68" t="s">
        <v>1455</v>
      </c>
      <c r="B25" s="69"/>
    </row>
    <row r="26" spans="1:2" ht="19.5" customHeight="1">
      <c r="A26" s="67" t="s">
        <v>193</v>
      </c>
      <c r="B26" s="69"/>
    </row>
    <row r="27" spans="1:2" ht="19.5" customHeight="1">
      <c r="A27" s="67" t="s">
        <v>194</v>
      </c>
      <c r="B27" s="69"/>
    </row>
    <row r="28" spans="1:2" ht="19.5" customHeight="1">
      <c r="A28" s="67" t="s">
        <v>195</v>
      </c>
      <c r="B28" s="69"/>
    </row>
    <row r="29" spans="1:2" ht="19.5" customHeight="1">
      <c r="A29" s="67" t="s">
        <v>196</v>
      </c>
      <c r="B29" s="69"/>
    </row>
    <row r="30" spans="1:2" ht="19.5" customHeight="1">
      <c r="A30" s="66" t="s">
        <v>197</v>
      </c>
      <c r="B30" s="69"/>
    </row>
    <row r="31" spans="1:2" ht="19.5" customHeight="1">
      <c r="A31" s="16"/>
      <c r="B31" s="19"/>
    </row>
    <row r="32" spans="1:2" ht="19.5" customHeight="1">
      <c r="A32" s="16"/>
      <c r="B32" s="19"/>
    </row>
    <row r="33" spans="1:2" ht="19.5" customHeight="1">
      <c r="A33" s="20" t="s">
        <v>1462</v>
      </c>
      <c r="B33" s="19">
        <f>SUM(B4:B10,B16:B17,B20:B22,B26:B30)</f>
        <v>0</v>
      </c>
    </row>
    <row r="34" spans="1:2" ht="19.5" customHeight="1">
      <c r="A34" s="70" t="s">
        <v>359</v>
      </c>
      <c r="B34" s="69">
        <f>SUM(B35,B38,B39,B41,B42)</f>
        <v>1608632.46</v>
      </c>
    </row>
    <row r="35" spans="1:2" ht="19.5" customHeight="1">
      <c r="A35" s="66" t="s">
        <v>1456</v>
      </c>
      <c r="B35" s="69">
        <f>SUM(B36:B37)</f>
        <v>0</v>
      </c>
    </row>
    <row r="36" spans="1:2" ht="19.5" customHeight="1">
      <c r="A36" s="66" t="s">
        <v>1457</v>
      </c>
      <c r="B36" s="69"/>
    </row>
    <row r="37" spans="1:2" ht="19.5" customHeight="1">
      <c r="A37" s="66" t="s">
        <v>1458</v>
      </c>
      <c r="B37" s="71"/>
    </row>
    <row r="38" spans="1:2" ht="19.5" customHeight="1">
      <c r="A38" s="66" t="s">
        <v>414</v>
      </c>
      <c r="B38" s="71">
        <v>1608632.46</v>
      </c>
    </row>
    <row r="39" spans="1:2" ht="19.5" customHeight="1">
      <c r="A39" s="66" t="s">
        <v>415</v>
      </c>
      <c r="B39" s="71"/>
    </row>
    <row r="40" spans="1:2" ht="19.5" customHeight="1">
      <c r="A40" s="66" t="s">
        <v>1459</v>
      </c>
      <c r="B40" s="71"/>
    </row>
    <row r="41" spans="1:2" ht="19.5" customHeight="1">
      <c r="A41" s="65" t="s">
        <v>1460</v>
      </c>
      <c r="B41" s="71"/>
    </row>
    <row r="42" spans="1:2" ht="19.5" customHeight="1">
      <c r="A42" s="65" t="s">
        <v>1509</v>
      </c>
      <c r="B42" s="71"/>
    </row>
    <row r="43" spans="1:2" ht="19.5" customHeight="1">
      <c r="A43" s="15"/>
      <c r="B43" s="21"/>
    </row>
    <row r="44" spans="1:2" ht="19.5" customHeight="1">
      <c r="A44" s="15"/>
      <c r="B44" s="21"/>
    </row>
    <row r="45" spans="1:2" ht="19.5" customHeight="1">
      <c r="A45" s="15"/>
      <c r="B45" s="21"/>
    </row>
    <row r="46" spans="1:2" ht="19.5" customHeight="1" thickBot="1">
      <c r="A46" s="17" t="s">
        <v>1461</v>
      </c>
      <c r="B46" s="22">
        <f>SUM(B33:B34)</f>
        <v>1608632.46</v>
      </c>
    </row>
  </sheetData>
  <sheetProtection/>
  <protectedRanges>
    <protectedRange sqref="B4:B31" name="区域1"/>
    <protectedRange sqref="B35:B42" name="区域1_1"/>
  </protectedRanges>
  <mergeCells count="1">
    <mergeCell ref="A1:B1"/>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C238"/>
  <sheetViews>
    <sheetView showGridLines="0" showZeros="0" tabSelected="1" zoomScalePageLayoutView="0" workbookViewId="0" topLeftCell="A1">
      <pane ySplit="3" topLeftCell="A172" activePane="bottomLeft" state="frozen"/>
      <selection pane="topLeft" activeCell="E22" sqref="E22"/>
      <selection pane="bottomLeft" activeCell="A184" sqref="A184"/>
    </sheetView>
  </sheetViews>
  <sheetFormatPr defaultColWidth="9.00390625" defaultRowHeight="14.25"/>
  <cols>
    <col min="1" max="1" width="60.625" style="3" customWidth="1"/>
    <col min="2" max="2" width="17.875" style="115" customWidth="1"/>
    <col min="3" max="3" width="9.00390625" style="124" customWidth="1"/>
    <col min="4" max="16384" width="9.00390625" style="3" customWidth="1"/>
  </cols>
  <sheetData>
    <row r="1" spans="1:2" ht="28.5" customHeight="1">
      <c r="A1" s="280" t="s">
        <v>1636</v>
      </c>
      <c r="B1" s="283"/>
    </row>
    <row r="2" spans="1:2" ht="18" customHeight="1" thickBot="1">
      <c r="A2" s="284" t="s">
        <v>1573</v>
      </c>
      <c r="B2" s="285"/>
    </row>
    <row r="3" spans="1:2" ht="19.5" customHeight="1">
      <c r="A3" s="125" t="s">
        <v>297</v>
      </c>
      <c r="B3" s="126" t="s">
        <v>358</v>
      </c>
    </row>
    <row r="4" spans="1:3" ht="19.5" customHeight="1">
      <c r="A4" s="127" t="s">
        <v>331</v>
      </c>
      <c r="B4" s="128"/>
      <c r="C4" s="113"/>
    </row>
    <row r="5" spans="1:2" ht="19.5" customHeight="1">
      <c r="A5" s="129" t="s">
        <v>332</v>
      </c>
      <c r="B5" s="128"/>
    </row>
    <row r="6" spans="1:2" ht="19.5" customHeight="1">
      <c r="A6" s="129" t="s">
        <v>1126</v>
      </c>
      <c r="B6" s="128"/>
    </row>
    <row r="7" spans="1:2" ht="19.5" customHeight="1">
      <c r="A7" s="129" t="s">
        <v>333</v>
      </c>
      <c r="B7" s="128"/>
    </row>
    <row r="8" spans="1:2" ht="19.5" customHeight="1">
      <c r="A8" s="129" t="s">
        <v>206</v>
      </c>
      <c r="B8" s="128"/>
    </row>
    <row r="9" spans="1:2" ht="19.5" customHeight="1">
      <c r="A9" s="129" t="s">
        <v>1127</v>
      </c>
      <c r="B9" s="128"/>
    </row>
    <row r="10" spans="1:3" ht="19.5" customHeight="1">
      <c r="A10" s="129" t="s">
        <v>334</v>
      </c>
      <c r="B10" s="128"/>
      <c r="C10" s="113"/>
    </row>
    <row r="11" spans="1:2" ht="19.5" customHeight="1">
      <c r="A11" s="129" t="s">
        <v>207</v>
      </c>
      <c r="B11" s="128"/>
    </row>
    <row r="12" spans="1:2" ht="19.5" customHeight="1">
      <c r="A12" s="129" t="s">
        <v>208</v>
      </c>
      <c r="B12" s="128"/>
    </row>
    <row r="13" spans="1:2" ht="19.5" customHeight="1">
      <c r="A13" s="129" t="s">
        <v>209</v>
      </c>
      <c r="B13" s="128"/>
    </row>
    <row r="14" spans="1:3" ht="19.5" customHeight="1">
      <c r="A14" s="129" t="s">
        <v>210</v>
      </c>
      <c r="B14" s="128"/>
      <c r="C14" s="114"/>
    </row>
    <row r="15" spans="1:2" ht="19.5" customHeight="1">
      <c r="A15" s="129" t="s">
        <v>211</v>
      </c>
      <c r="B15" s="128"/>
    </row>
    <row r="16" spans="1:2" ht="19.5" customHeight="1">
      <c r="A16" s="129" t="s">
        <v>212</v>
      </c>
      <c r="B16" s="128"/>
    </row>
    <row r="17" spans="1:2" ht="19.5" customHeight="1">
      <c r="A17" s="130" t="s">
        <v>213</v>
      </c>
      <c r="B17" s="128"/>
    </row>
    <row r="18" spans="1:2" ht="19.5" customHeight="1">
      <c r="A18" s="130" t="s">
        <v>214</v>
      </c>
      <c r="B18" s="128"/>
    </row>
    <row r="19" spans="1:3" ht="19.5" customHeight="1">
      <c r="A19" s="127" t="s">
        <v>1463</v>
      </c>
      <c r="B19" s="128">
        <v>222600</v>
      </c>
      <c r="C19" s="113"/>
    </row>
    <row r="20" spans="1:3" ht="19.5" customHeight="1">
      <c r="A20" s="129" t="s">
        <v>1129</v>
      </c>
      <c r="B20" s="190"/>
      <c r="C20" s="113"/>
    </row>
    <row r="21" spans="1:3" ht="19.5" customHeight="1">
      <c r="A21" s="129" t="s">
        <v>1130</v>
      </c>
      <c r="B21" s="190"/>
      <c r="C21" s="113"/>
    </row>
    <row r="22" spans="1:3" ht="19.5" customHeight="1">
      <c r="A22" s="129" t="s">
        <v>215</v>
      </c>
      <c r="B22" s="128"/>
      <c r="C22" s="113"/>
    </row>
    <row r="23" spans="1:2" ht="19.5" customHeight="1">
      <c r="A23" s="129" t="s">
        <v>1132</v>
      </c>
      <c r="B23" s="128"/>
    </row>
    <row r="24" spans="1:3" ht="19.5" customHeight="1">
      <c r="A24" s="129" t="s">
        <v>216</v>
      </c>
      <c r="B24" s="128"/>
      <c r="C24" s="113"/>
    </row>
    <row r="25" spans="1:2" ht="19.5" customHeight="1">
      <c r="A25" s="129" t="s">
        <v>1130</v>
      </c>
      <c r="B25" s="128">
        <v>222600</v>
      </c>
    </row>
    <row r="26" spans="1:3" ht="19.5" customHeight="1">
      <c r="A26" s="129" t="s">
        <v>1131</v>
      </c>
      <c r="B26" s="128"/>
      <c r="C26" s="113"/>
    </row>
    <row r="27" spans="1:2" ht="19.5" customHeight="1">
      <c r="A27" s="138" t="s">
        <v>1133</v>
      </c>
      <c r="B27" s="128"/>
    </row>
    <row r="28" spans="1:2" ht="19.5" customHeight="1">
      <c r="A28" s="129" t="s">
        <v>217</v>
      </c>
      <c r="B28" s="128"/>
    </row>
    <row r="29" spans="1:2" ht="19.5" customHeight="1">
      <c r="A29" s="130" t="s">
        <v>215</v>
      </c>
      <c r="B29" s="128"/>
    </row>
    <row r="30" spans="1:2" ht="19.5" customHeight="1">
      <c r="A30" s="130" t="s">
        <v>218</v>
      </c>
      <c r="B30" s="128"/>
    </row>
    <row r="31" spans="1:3" ht="19.5" customHeight="1">
      <c r="A31" s="127" t="s">
        <v>1464</v>
      </c>
      <c r="B31" s="128"/>
      <c r="C31" s="113"/>
    </row>
    <row r="32" spans="1:2" ht="19.5" customHeight="1">
      <c r="A32" s="127" t="s">
        <v>1134</v>
      </c>
      <c r="B32" s="128"/>
    </row>
    <row r="33" spans="1:2" ht="19.5" customHeight="1">
      <c r="A33" s="127" t="s">
        <v>1135</v>
      </c>
      <c r="B33" s="128"/>
    </row>
    <row r="34" spans="1:2" ht="19.5" customHeight="1">
      <c r="A34" s="127" t="s">
        <v>326</v>
      </c>
      <c r="B34" s="128"/>
    </row>
    <row r="35" spans="1:2" ht="19.5" customHeight="1">
      <c r="A35" s="127" t="s">
        <v>327</v>
      </c>
      <c r="B35" s="128"/>
    </row>
    <row r="36" spans="1:3" s="4" customFormat="1" ht="19.5" customHeight="1">
      <c r="A36" s="127" t="s">
        <v>328</v>
      </c>
      <c r="B36" s="131"/>
      <c r="C36" s="124"/>
    </row>
    <row r="37" spans="1:2" ht="19.5" customHeight="1">
      <c r="A37" s="127" t="s">
        <v>329</v>
      </c>
      <c r="B37" s="131"/>
    </row>
    <row r="38" spans="1:3" ht="19.5" customHeight="1">
      <c r="A38" s="127" t="s">
        <v>1465</v>
      </c>
      <c r="B38" s="131">
        <f>B39+B52+B57</f>
        <v>1197298.38</v>
      </c>
      <c r="C38" s="113"/>
    </row>
    <row r="39" spans="1:3" ht="19.5" customHeight="1">
      <c r="A39" s="127" t="s">
        <v>1136</v>
      </c>
      <c r="B39" s="131">
        <f>B41+B42+B51</f>
        <v>379648.38</v>
      </c>
      <c r="C39" s="113"/>
    </row>
    <row r="40" spans="1:3" ht="19.5" customHeight="1">
      <c r="A40" s="138" t="s">
        <v>1137</v>
      </c>
      <c r="B40" s="131"/>
      <c r="C40" s="113"/>
    </row>
    <row r="41" spans="1:3" ht="19.5" customHeight="1">
      <c r="A41" s="138" t="s">
        <v>1138</v>
      </c>
      <c r="B41" s="131"/>
      <c r="C41" s="113"/>
    </row>
    <row r="42" spans="1:3" ht="19.5" customHeight="1">
      <c r="A42" s="138" t="s">
        <v>1139</v>
      </c>
      <c r="B42" s="226">
        <v>379648.38</v>
      </c>
      <c r="C42" s="113"/>
    </row>
    <row r="43" spans="1:3" ht="19.5" customHeight="1">
      <c r="A43" s="138" t="s">
        <v>1140</v>
      </c>
      <c r="B43" s="131"/>
      <c r="C43" s="113"/>
    </row>
    <row r="44" spans="1:2" ht="19.5" customHeight="1">
      <c r="A44" s="138" t="s">
        <v>1141</v>
      </c>
      <c r="B44" s="128"/>
    </row>
    <row r="45" spans="1:2" ht="19.5" customHeight="1">
      <c r="A45" s="138" t="s">
        <v>1142</v>
      </c>
      <c r="B45" s="128"/>
    </row>
    <row r="46" spans="1:2" ht="19.5" customHeight="1">
      <c r="A46" s="138" t="s">
        <v>1143</v>
      </c>
      <c r="B46" s="128"/>
    </row>
    <row r="47" spans="1:2" ht="19.5" customHeight="1">
      <c r="A47" s="138" t="s">
        <v>1144</v>
      </c>
      <c r="B47" s="128"/>
    </row>
    <row r="48" spans="1:2" ht="19.5" customHeight="1">
      <c r="A48" s="138" t="s">
        <v>1145</v>
      </c>
      <c r="B48" s="128"/>
    </row>
    <row r="49" spans="1:2" ht="19.5" customHeight="1">
      <c r="A49" s="138" t="s">
        <v>330</v>
      </c>
      <c r="B49" s="128"/>
    </row>
    <row r="50" spans="1:2" ht="19.5" customHeight="1">
      <c r="A50" s="138" t="s">
        <v>1146</v>
      </c>
      <c r="B50" s="128"/>
    </row>
    <row r="51" spans="1:3" ht="19.5" customHeight="1">
      <c r="A51" s="138" t="s">
        <v>219</v>
      </c>
      <c r="B51" s="131"/>
      <c r="C51" s="113"/>
    </row>
    <row r="52" spans="1:2" ht="19.5" customHeight="1">
      <c r="A52" s="127" t="s">
        <v>1151</v>
      </c>
      <c r="B52" s="128"/>
    </row>
    <row r="53" spans="1:2" ht="19.5" customHeight="1">
      <c r="A53" s="138" t="s">
        <v>1137</v>
      </c>
      <c r="B53" s="128"/>
    </row>
    <row r="54" spans="1:2" ht="19.5" customHeight="1">
      <c r="A54" s="138" t="s">
        <v>1138</v>
      </c>
      <c r="B54" s="128"/>
    </row>
    <row r="55" spans="1:2" ht="19.5" customHeight="1">
      <c r="A55" s="138" t="s">
        <v>1152</v>
      </c>
      <c r="B55" s="128"/>
    </row>
    <row r="56" spans="1:2" ht="19.5" customHeight="1">
      <c r="A56" s="127" t="s">
        <v>220</v>
      </c>
      <c r="B56" s="128"/>
    </row>
    <row r="57" spans="1:2" ht="19.5" customHeight="1">
      <c r="A57" s="127" t="s">
        <v>221</v>
      </c>
      <c r="B57" s="226">
        <v>817650</v>
      </c>
    </row>
    <row r="58" spans="1:2" ht="19.5" customHeight="1">
      <c r="A58" s="138" t="s">
        <v>1147</v>
      </c>
      <c r="B58" s="226">
        <v>817650</v>
      </c>
    </row>
    <row r="59" spans="1:2" ht="19.5" customHeight="1">
      <c r="A59" s="138" t="s">
        <v>1148</v>
      </c>
      <c r="B59" s="128"/>
    </row>
    <row r="60" spans="1:2" ht="19.5" customHeight="1">
      <c r="A60" s="138" t="s">
        <v>1149</v>
      </c>
      <c r="B60" s="128"/>
    </row>
    <row r="61" spans="1:2" ht="19.5" customHeight="1">
      <c r="A61" s="138" t="s">
        <v>1150</v>
      </c>
      <c r="B61" s="128"/>
    </row>
    <row r="62" spans="1:2" ht="19.5" customHeight="1">
      <c r="A62" s="138" t="s">
        <v>1153</v>
      </c>
      <c r="B62" s="128"/>
    </row>
    <row r="63" spans="1:2" ht="19.5" customHeight="1">
      <c r="A63" s="127" t="s">
        <v>222</v>
      </c>
      <c r="B63" s="128"/>
    </row>
    <row r="64" spans="1:2" ht="19.5" customHeight="1">
      <c r="A64" s="127" t="s">
        <v>223</v>
      </c>
      <c r="B64" s="128"/>
    </row>
    <row r="65" spans="1:2" ht="19.5" customHeight="1">
      <c r="A65" s="127" t="s">
        <v>224</v>
      </c>
      <c r="B65" s="128"/>
    </row>
    <row r="66" spans="1:2" ht="19.5" customHeight="1">
      <c r="A66" s="127" t="s">
        <v>225</v>
      </c>
      <c r="B66" s="128"/>
    </row>
    <row r="67" spans="1:2" ht="19.5" customHeight="1">
      <c r="A67" s="127" t="s">
        <v>226</v>
      </c>
      <c r="B67" s="128"/>
    </row>
    <row r="68" spans="1:2" ht="19.5" customHeight="1">
      <c r="A68" s="130" t="s">
        <v>227</v>
      </c>
      <c r="B68" s="128"/>
    </row>
    <row r="69" spans="1:2" ht="19.5" customHeight="1">
      <c r="A69" s="130" t="s">
        <v>228</v>
      </c>
      <c r="B69" s="128"/>
    </row>
    <row r="70" spans="1:2" ht="19.5" customHeight="1">
      <c r="A70" s="132" t="s">
        <v>229</v>
      </c>
      <c r="B70" s="128"/>
    </row>
    <row r="71" spans="1:2" ht="19.5" customHeight="1">
      <c r="A71" s="127" t="s">
        <v>230</v>
      </c>
      <c r="B71" s="128"/>
    </row>
    <row r="72" spans="1:2" ht="19.5" customHeight="1">
      <c r="A72" s="130" t="s">
        <v>227</v>
      </c>
      <c r="B72" s="128"/>
    </row>
    <row r="73" spans="1:2" ht="19.5" customHeight="1">
      <c r="A73" s="130" t="s">
        <v>228</v>
      </c>
      <c r="B73" s="128"/>
    </row>
    <row r="74" spans="1:2" ht="19.5" customHeight="1">
      <c r="A74" s="130" t="s">
        <v>335</v>
      </c>
      <c r="B74" s="128"/>
    </row>
    <row r="75" spans="1:3" ht="19.5" customHeight="1">
      <c r="A75" s="127" t="s">
        <v>231</v>
      </c>
      <c r="B75" s="131"/>
      <c r="C75" s="113"/>
    </row>
    <row r="76" spans="1:3" ht="19.5" customHeight="1">
      <c r="A76" s="130" t="s">
        <v>232</v>
      </c>
      <c r="B76" s="131"/>
      <c r="C76" s="113"/>
    </row>
    <row r="77" spans="1:3" ht="19.5" customHeight="1">
      <c r="A77" s="130" t="s">
        <v>233</v>
      </c>
      <c r="B77" s="131"/>
      <c r="C77" s="113"/>
    </row>
    <row r="78" spans="1:2" ht="19.5" customHeight="1">
      <c r="A78" s="130" t="s">
        <v>234</v>
      </c>
      <c r="B78" s="128"/>
    </row>
    <row r="79" spans="1:2" ht="19.5" customHeight="1">
      <c r="A79" s="130" t="s">
        <v>235</v>
      </c>
      <c r="B79" s="128"/>
    </row>
    <row r="80" spans="1:2" ht="19.5" customHeight="1">
      <c r="A80" s="130" t="s">
        <v>236</v>
      </c>
      <c r="B80" s="128"/>
    </row>
    <row r="81" spans="1:2" ht="19.5" customHeight="1">
      <c r="A81" s="127" t="s">
        <v>237</v>
      </c>
      <c r="B81" s="128"/>
    </row>
    <row r="82" spans="1:2" ht="19.5" customHeight="1">
      <c r="A82" s="130" t="s">
        <v>238</v>
      </c>
      <c r="B82" s="128"/>
    </row>
    <row r="83" spans="1:2" ht="19.5" customHeight="1">
      <c r="A83" s="130" t="s">
        <v>239</v>
      </c>
      <c r="B83" s="128"/>
    </row>
    <row r="84" spans="1:3" ht="19.5" customHeight="1">
      <c r="A84" s="127" t="s">
        <v>1466</v>
      </c>
      <c r="B84" s="128"/>
      <c r="C84" s="113"/>
    </row>
    <row r="85" spans="1:3" ht="19.5" customHeight="1">
      <c r="A85" s="138" t="s">
        <v>240</v>
      </c>
      <c r="B85" s="128"/>
      <c r="C85" s="113"/>
    </row>
    <row r="86" spans="1:3" ht="19.5" customHeight="1">
      <c r="A86" s="138" t="s">
        <v>1131</v>
      </c>
      <c r="B86" s="128"/>
      <c r="C86" s="113"/>
    </row>
    <row r="87" spans="1:2" ht="19.5" customHeight="1">
      <c r="A87" s="138" t="s">
        <v>1154</v>
      </c>
      <c r="B87" s="128"/>
    </row>
    <row r="88" spans="1:2" ht="19.5" customHeight="1">
      <c r="A88" s="138" t="s">
        <v>1155</v>
      </c>
      <c r="B88" s="128"/>
    </row>
    <row r="89" spans="1:2" ht="19.5" customHeight="1">
      <c r="A89" s="138" t="s">
        <v>1156</v>
      </c>
      <c r="B89" s="128"/>
    </row>
    <row r="90" spans="1:3" ht="19.5" customHeight="1">
      <c r="A90" s="138" t="s">
        <v>1157</v>
      </c>
      <c r="B90" s="128"/>
      <c r="C90" s="113"/>
    </row>
    <row r="91" spans="1:3" ht="19.5" customHeight="1">
      <c r="A91" s="138" t="s">
        <v>1131</v>
      </c>
      <c r="B91" s="128"/>
      <c r="C91" s="113"/>
    </row>
    <row r="92" spans="1:3" ht="19.5" customHeight="1">
      <c r="A92" s="138" t="s">
        <v>1154</v>
      </c>
      <c r="B92" s="128"/>
      <c r="C92" s="113"/>
    </row>
    <row r="93" spans="1:2" ht="19.5" customHeight="1">
      <c r="A93" s="138" t="s">
        <v>1158</v>
      </c>
      <c r="B93" s="128"/>
    </row>
    <row r="94" spans="1:3" ht="19.5" customHeight="1">
      <c r="A94" s="138" t="s">
        <v>1159</v>
      </c>
      <c r="B94" s="128"/>
      <c r="C94" s="113"/>
    </row>
    <row r="95" spans="1:3" ht="19.5" customHeight="1">
      <c r="A95" s="138" t="s">
        <v>241</v>
      </c>
      <c r="B95" s="128"/>
      <c r="C95" s="113"/>
    </row>
    <row r="96" spans="1:2" ht="19.5" customHeight="1">
      <c r="A96" s="138" t="s">
        <v>1160</v>
      </c>
      <c r="B96" s="128"/>
    </row>
    <row r="97" spans="1:3" ht="19.5" customHeight="1">
      <c r="A97" s="138" t="s">
        <v>1161</v>
      </c>
      <c r="B97" s="128"/>
      <c r="C97" s="113"/>
    </row>
    <row r="98" spans="1:2" ht="19.5" customHeight="1">
      <c r="A98" s="138" t="s">
        <v>1162</v>
      </c>
      <c r="B98" s="128"/>
    </row>
    <row r="99" spans="1:2" ht="19.5" customHeight="1">
      <c r="A99" s="138" t="s">
        <v>1163</v>
      </c>
      <c r="B99" s="128"/>
    </row>
    <row r="100" spans="1:2" ht="19.5" customHeight="1">
      <c r="A100" s="130" t="s">
        <v>242</v>
      </c>
      <c r="B100" s="128"/>
    </row>
    <row r="101" spans="1:2" ht="19.5" customHeight="1">
      <c r="A101" s="130" t="s">
        <v>243</v>
      </c>
      <c r="B101" s="128"/>
    </row>
    <row r="102" spans="1:2" ht="19.5" customHeight="1">
      <c r="A102" s="130" t="s">
        <v>244</v>
      </c>
      <c r="B102" s="128"/>
    </row>
    <row r="103" spans="1:2" ht="19.5" customHeight="1">
      <c r="A103" s="130" t="s">
        <v>245</v>
      </c>
      <c r="B103" s="128"/>
    </row>
    <row r="104" spans="1:2" ht="19.5" customHeight="1">
      <c r="A104" s="130" t="s">
        <v>246</v>
      </c>
      <c r="B104" s="128"/>
    </row>
    <row r="105" spans="1:2" ht="19.5" customHeight="1">
      <c r="A105" s="130" t="s">
        <v>247</v>
      </c>
      <c r="B105" s="128"/>
    </row>
    <row r="106" spans="1:2" ht="19.5" customHeight="1">
      <c r="A106" s="130" t="s">
        <v>248</v>
      </c>
      <c r="B106" s="128"/>
    </row>
    <row r="107" spans="1:2" ht="19.5" customHeight="1">
      <c r="A107" s="130" t="s">
        <v>249</v>
      </c>
      <c r="B107" s="128"/>
    </row>
    <row r="108" spans="1:2" ht="19.5" customHeight="1">
      <c r="A108" s="129" t="s">
        <v>1467</v>
      </c>
      <c r="B108" s="128"/>
    </row>
    <row r="109" spans="1:2" ht="19.5" customHeight="1">
      <c r="A109" s="138" t="s">
        <v>250</v>
      </c>
      <c r="B109" s="128"/>
    </row>
    <row r="110" spans="1:2" ht="19.5" customHeight="1">
      <c r="A110" s="138" t="s">
        <v>1164</v>
      </c>
      <c r="B110" s="128"/>
    </row>
    <row r="111" spans="1:2" ht="19.5" customHeight="1">
      <c r="A111" s="138" t="s">
        <v>1165</v>
      </c>
      <c r="B111" s="128"/>
    </row>
    <row r="112" spans="1:2" ht="19.5" customHeight="1">
      <c r="A112" s="138" t="s">
        <v>1166</v>
      </c>
      <c r="B112" s="128"/>
    </row>
    <row r="113" spans="1:2" ht="19.5" customHeight="1">
      <c r="A113" s="138" t="s">
        <v>1167</v>
      </c>
      <c r="B113" s="128"/>
    </row>
    <row r="114" spans="1:2" ht="19.5" customHeight="1">
      <c r="A114" s="138" t="s">
        <v>251</v>
      </c>
      <c r="B114" s="128"/>
    </row>
    <row r="115" spans="1:2" ht="19.5" customHeight="1">
      <c r="A115" s="138" t="s">
        <v>1166</v>
      </c>
      <c r="B115" s="128"/>
    </row>
    <row r="116" spans="1:2" ht="19.5" customHeight="1">
      <c r="A116" s="138" t="s">
        <v>1168</v>
      </c>
      <c r="B116" s="128"/>
    </row>
    <row r="117" spans="1:2" ht="19.5" customHeight="1">
      <c r="A117" s="138" t="s">
        <v>1169</v>
      </c>
      <c r="B117" s="128"/>
    </row>
    <row r="118" spans="1:2" ht="19.5" customHeight="1">
      <c r="A118" s="138" t="s">
        <v>1170</v>
      </c>
      <c r="B118" s="128"/>
    </row>
    <row r="119" spans="1:2" ht="19.5" customHeight="1">
      <c r="A119" s="138" t="s">
        <v>252</v>
      </c>
      <c r="B119" s="128"/>
    </row>
    <row r="120" spans="1:2" ht="19.5" customHeight="1">
      <c r="A120" s="138" t="s">
        <v>1171</v>
      </c>
      <c r="B120" s="128"/>
    </row>
    <row r="121" spans="1:2" ht="19.5" customHeight="1">
      <c r="A121" s="138" t="s">
        <v>1172</v>
      </c>
      <c r="B121" s="128"/>
    </row>
    <row r="122" spans="1:2" ht="19.5" customHeight="1">
      <c r="A122" s="138" t="s">
        <v>1173</v>
      </c>
      <c r="B122" s="128"/>
    </row>
    <row r="123" spans="1:2" ht="19.5" customHeight="1">
      <c r="A123" s="138" t="s">
        <v>1174</v>
      </c>
      <c r="B123" s="128"/>
    </row>
    <row r="124" spans="1:2" ht="19.5" customHeight="1">
      <c r="A124" s="138" t="s">
        <v>1175</v>
      </c>
      <c r="B124" s="128"/>
    </row>
    <row r="125" spans="1:2" ht="19.5" customHeight="1">
      <c r="A125" s="138" t="s">
        <v>1176</v>
      </c>
      <c r="B125" s="128"/>
    </row>
    <row r="126" spans="1:2" ht="19.5" customHeight="1">
      <c r="A126" s="138" t="s">
        <v>1177</v>
      </c>
      <c r="B126" s="128"/>
    </row>
    <row r="127" spans="1:2" ht="19.5" customHeight="1">
      <c r="A127" s="138" t="s">
        <v>1178</v>
      </c>
      <c r="B127" s="128"/>
    </row>
    <row r="128" spans="1:2" ht="19.5" customHeight="1">
      <c r="A128" s="138" t="s">
        <v>1179</v>
      </c>
      <c r="B128" s="128"/>
    </row>
    <row r="129" spans="1:2" ht="19.5" customHeight="1">
      <c r="A129" s="138" t="s">
        <v>1180</v>
      </c>
      <c r="B129" s="128"/>
    </row>
    <row r="130" spans="1:2" ht="19.5" customHeight="1">
      <c r="A130" s="138" t="s">
        <v>1181</v>
      </c>
      <c r="B130" s="128"/>
    </row>
    <row r="131" spans="1:2" ht="19.5" customHeight="1">
      <c r="A131" s="138" t="s">
        <v>1182</v>
      </c>
      <c r="B131" s="128"/>
    </row>
    <row r="132" spans="1:2" ht="19.5" customHeight="1">
      <c r="A132" s="138" t="s">
        <v>1183</v>
      </c>
      <c r="B132" s="128"/>
    </row>
    <row r="133" spans="1:2" ht="19.5" customHeight="1">
      <c r="A133" s="138" t="s">
        <v>1184</v>
      </c>
      <c r="B133" s="128"/>
    </row>
    <row r="134" spans="1:2" ht="19.5" customHeight="1">
      <c r="A134" s="138" t="s">
        <v>1185</v>
      </c>
      <c r="B134" s="128"/>
    </row>
    <row r="135" spans="1:2" ht="19.5" customHeight="1">
      <c r="A135" s="138" t="s">
        <v>1186</v>
      </c>
      <c r="B135" s="128"/>
    </row>
    <row r="136" spans="1:2" ht="19.5" customHeight="1">
      <c r="A136" s="138" t="s">
        <v>1187</v>
      </c>
      <c r="B136" s="128"/>
    </row>
    <row r="137" spans="1:2" ht="19.5" customHeight="1">
      <c r="A137" s="138" t="s">
        <v>1188</v>
      </c>
      <c r="B137" s="128"/>
    </row>
    <row r="138" spans="1:2" ht="19.5" customHeight="1">
      <c r="A138" s="138" t="s">
        <v>1189</v>
      </c>
      <c r="B138" s="128"/>
    </row>
    <row r="139" spans="1:2" ht="19.5" customHeight="1">
      <c r="A139" s="138" t="s">
        <v>1190</v>
      </c>
      <c r="B139" s="128"/>
    </row>
    <row r="140" spans="1:2" ht="19.5" customHeight="1">
      <c r="A140" s="138" t="s">
        <v>1191</v>
      </c>
      <c r="B140" s="128"/>
    </row>
    <row r="141" spans="1:2" ht="19.5" customHeight="1">
      <c r="A141" s="138" t="s">
        <v>1192</v>
      </c>
      <c r="B141" s="128"/>
    </row>
    <row r="142" spans="1:2" ht="19.5" customHeight="1">
      <c r="A142" s="138" t="s">
        <v>1193</v>
      </c>
      <c r="B142" s="128"/>
    </row>
    <row r="143" spans="1:2" ht="19.5" customHeight="1">
      <c r="A143" s="138" t="s">
        <v>1194</v>
      </c>
      <c r="B143" s="128"/>
    </row>
    <row r="144" spans="1:2" ht="19.5" customHeight="1">
      <c r="A144" s="138" t="s">
        <v>1195</v>
      </c>
      <c r="B144" s="128"/>
    </row>
    <row r="145" spans="1:2" ht="19.5" customHeight="1">
      <c r="A145" s="138" t="s">
        <v>1196</v>
      </c>
      <c r="B145" s="128"/>
    </row>
    <row r="146" spans="1:2" ht="19.5" customHeight="1">
      <c r="A146" s="138" t="s">
        <v>1197</v>
      </c>
      <c r="B146" s="128"/>
    </row>
    <row r="147" spans="1:2" ht="19.5" customHeight="1">
      <c r="A147" s="138" t="s">
        <v>1198</v>
      </c>
      <c r="B147" s="128"/>
    </row>
    <row r="148" spans="1:2" ht="19.5" customHeight="1">
      <c r="A148" s="138" t="s">
        <v>1199</v>
      </c>
      <c r="B148" s="128"/>
    </row>
    <row r="149" spans="1:2" ht="19.5" customHeight="1">
      <c r="A149" s="138" t="s">
        <v>253</v>
      </c>
      <c r="B149" s="128"/>
    </row>
    <row r="150" spans="1:2" ht="19.5" customHeight="1">
      <c r="A150" s="130" t="s">
        <v>254</v>
      </c>
      <c r="B150" s="128"/>
    </row>
    <row r="151" spans="1:2" ht="19.5" customHeight="1">
      <c r="A151" s="130" t="s">
        <v>255</v>
      </c>
      <c r="B151" s="128"/>
    </row>
    <row r="152" spans="1:2" ht="19.5" customHeight="1">
      <c r="A152" s="138" t="s">
        <v>256</v>
      </c>
      <c r="B152" s="128"/>
    </row>
    <row r="153" spans="1:2" ht="19.5" customHeight="1">
      <c r="A153" s="130" t="s">
        <v>254</v>
      </c>
      <c r="B153" s="128"/>
    </row>
    <row r="154" spans="1:2" ht="19.5" customHeight="1">
      <c r="A154" s="130" t="s">
        <v>257</v>
      </c>
      <c r="B154" s="128"/>
    </row>
    <row r="155" spans="1:2" ht="19.5" customHeight="1">
      <c r="A155" s="138" t="s">
        <v>258</v>
      </c>
      <c r="B155" s="128"/>
    </row>
    <row r="156" spans="1:2" ht="19.5" customHeight="1">
      <c r="A156" s="138" t="s">
        <v>259</v>
      </c>
      <c r="B156" s="128"/>
    </row>
    <row r="157" spans="1:2" ht="19.5" customHeight="1">
      <c r="A157" s="130" t="s">
        <v>260</v>
      </c>
      <c r="B157" s="128"/>
    </row>
    <row r="158" spans="1:2" ht="19.5" customHeight="1">
      <c r="A158" s="130" t="s">
        <v>261</v>
      </c>
      <c r="B158" s="128"/>
    </row>
    <row r="159" spans="1:2" ht="19.5" customHeight="1">
      <c r="A159" s="130" t="s">
        <v>262</v>
      </c>
      <c r="B159" s="128"/>
    </row>
    <row r="160" spans="1:2" ht="19.5" customHeight="1">
      <c r="A160" s="129" t="s">
        <v>1468</v>
      </c>
      <c r="B160" s="128"/>
    </row>
    <row r="161" spans="1:2" ht="19.5" customHeight="1">
      <c r="A161" s="138" t="s">
        <v>1200</v>
      </c>
      <c r="B161" s="128"/>
    </row>
    <row r="162" spans="1:2" ht="19.5" customHeight="1">
      <c r="A162" s="138" t="s">
        <v>1201</v>
      </c>
      <c r="B162" s="128"/>
    </row>
    <row r="163" spans="1:2" ht="19.5" customHeight="1">
      <c r="A163" s="138" t="s">
        <v>1202</v>
      </c>
      <c r="B163" s="128"/>
    </row>
    <row r="164" spans="1:3" ht="19.5" customHeight="1">
      <c r="A164" s="129" t="s">
        <v>263</v>
      </c>
      <c r="B164" s="128">
        <f>B175</f>
        <v>188734.08</v>
      </c>
      <c r="C164" s="113"/>
    </row>
    <row r="165" spans="1:2" ht="19.5" customHeight="1">
      <c r="A165" s="138" t="s">
        <v>264</v>
      </c>
      <c r="B165" s="128"/>
    </row>
    <row r="166" spans="1:3" ht="19.5" customHeight="1">
      <c r="A166" s="138" t="s">
        <v>265</v>
      </c>
      <c r="B166" s="128"/>
      <c r="C166" s="113"/>
    </row>
    <row r="167" spans="1:2" ht="19.5" customHeight="1">
      <c r="A167" s="138" t="s">
        <v>1203</v>
      </c>
      <c r="B167" s="128"/>
    </row>
    <row r="168" spans="1:2" ht="19.5" customHeight="1">
      <c r="A168" s="138" t="s">
        <v>1204</v>
      </c>
      <c r="B168" s="128"/>
    </row>
    <row r="169" spans="1:2" ht="19.5" customHeight="1">
      <c r="A169" s="138" t="s">
        <v>1205</v>
      </c>
      <c r="B169" s="128"/>
    </row>
    <row r="170" spans="1:2" ht="19.5" customHeight="1">
      <c r="A170" s="138" t="s">
        <v>1206</v>
      </c>
      <c r="B170" s="128"/>
    </row>
    <row r="171" spans="1:2" ht="19.5" customHeight="1">
      <c r="A171" s="138" t="s">
        <v>1207</v>
      </c>
      <c r="B171" s="128"/>
    </row>
    <row r="172" spans="1:2" ht="19.5" customHeight="1">
      <c r="A172" s="138" t="s">
        <v>1208</v>
      </c>
      <c r="B172" s="128"/>
    </row>
    <row r="173" spans="1:2" ht="19.5" customHeight="1">
      <c r="A173" s="138" t="s">
        <v>1209</v>
      </c>
      <c r="B173" s="209"/>
    </row>
    <row r="174" spans="1:3" ht="19.5" customHeight="1">
      <c r="A174" s="138" t="s">
        <v>1210</v>
      </c>
      <c r="B174" s="209"/>
      <c r="C174" s="113"/>
    </row>
    <row r="175" spans="1:3" ht="19.5" customHeight="1">
      <c r="A175" s="138" t="s">
        <v>280</v>
      </c>
      <c r="B175" s="209">
        <f>B176+B185</f>
        <v>188734.08</v>
      </c>
      <c r="C175" s="113"/>
    </row>
    <row r="176" spans="1:3" ht="19.5" customHeight="1">
      <c r="A176" s="138" t="s">
        <v>1211</v>
      </c>
      <c r="B176" s="226">
        <v>181569.18</v>
      </c>
      <c r="C176" s="113"/>
    </row>
    <row r="177" spans="1:3" ht="19.5" customHeight="1">
      <c r="A177" s="138" t="s">
        <v>1212</v>
      </c>
      <c r="B177" s="209"/>
      <c r="C177" s="113"/>
    </row>
    <row r="178" spans="1:3" ht="19.5" customHeight="1">
      <c r="A178" s="138" t="s">
        <v>1213</v>
      </c>
      <c r="B178" s="209"/>
      <c r="C178" s="113"/>
    </row>
    <row r="179" spans="1:2" ht="19.5" customHeight="1">
      <c r="A179" s="138" t="s">
        <v>1214</v>
      </c>
      <c r="B179" s="209"/>
    </row>
    <row r="180" spans="1:3" ht="19.5" customHeight="1">
      <c r="A180" s="138" t="s">
        <v>1215</v>
      </c>
      <c r="B180" s="209"/>
      <c r="C180" s="113"/>
    </row>
    <row r="181" spans="1:2" ht="19.5" customHeight="1">
      <c r="A181" s="138" t="s">
        <v>1216</v>
      </c>
      <c r="B181" s="209"/>
    </row>
    <row r="182" spans="1:2" ht="19.5" customHeight="1">
      <c r="A182" s="138" t="s">
        <v>1217</v>
      </c>
      <c r="B182" s="209"/>
    </row>
    <row r="183" spans="1:2" ht="19.5" customHeight="1">
      <c r="A183" s="138" t="s">
        <v>1218</v>
      </c>
      <c r="B183" s="209"/>
    </row>
    <row r="184" spans="1:2" ht="19.5" customHeight="1">
      <c r="A184" s="289" t="s">
        <v>1657</v>
      </c>
      <c r="B184" s="209"/>
    </row>
    <row r="185" spans="1:3" ht="19.5" customHeight="1">
      <c r="A185" s="138" t="s">
        <v>1219</v>
      </c>
      <c r="B185" s="226">
        <v>7164.9</v>
      </c>
      <c r="C185" s="113"/>
    </row>
    <row r="186" spans="1:3" ht="19.5" customHeight="1">
      <c r="A186" s="129" t="s">
        <v>266</v>
      </c>
      <c r="B186" s="209"/>
      <c r="C186" s="113"/>
    </row>
    <row r="187" spans="1:3" ht="19.5" customHeight="1">
      <c r="A187" s="129" t="s">
        <v>281</v>
      </c>
      <c r="B187" s="209"/>
      <c r="C187" s="113"/>
    </row>
    <row r="188" spans="1:3" ht="19.5" customHeight="1">
      <c r="A188" s="129" t="s">
        <v>198</v>
      </c>
      <c r="B188" s="128"/>
      <c r="C188" s="113"/>
    </row>
    <row r="189" spans="1:3" ht="19.5" customHeight="1">
      <c r="A189" s="129" t="s">
        <v>199</v>
      </c>
      <c r="B189" s="128"/>
      <c r="C189" s="113"/>
    </row>
    <row r="190" spans="1:3" ht="19.5" customHeight="1">
      <c r="A190" s="129" t="s">
        <v>268</v>
      </c>
      <c r="B190" s="128"/>
      <c r="C190" s="113"/>
    </row>
    <row r="191" spans="1:3" ht="19.5" customHeight="1">
      <c r="A191" s="129" t="s">
        <v>269</v>
      </c>
      <c r="B191" s="128"/>
      <c r="C191" s="113"/>
    </row>
    <row r="192" spans="1:3" ht="19.5" customHeight="1">
      <c r="A192" s="129" t="s">
        <v>270</v>
      </c>
      <c r="B192" s="128"/>
      <c r="C192" s="113"/>
    </row>
    <row r="193" spans="1:3" ht="19.5" customHeight="1">
      <c r="A193" s="129" t="s">
        <v>271</v>
      </c>
      <c r="B193" s="128"/>
      <c r="C193" s="113"/>
    </row>
    <row r="194" spans="1:3" ht="19.5" customHeight="1">
      <c r="A194" s="129" t="s">
        <v>272</v>
      </c>
      <c r="B194" s="128"/>
      <c r="C194" s="113"/>
    </row>
    <row r="195" spans="1:3" ht="19.5" customHeight="1">
      <c r="A195" s="129" t="s">
        <v>273</v>
      </c>
      <c r="B195" s="128"/>
      <c r="C195" s="113"/>
    </row>
    <row r="196" spans="1:3" ht="19.5" customHeight="1">
      <c r="A196" s="129" t="s">
        <v>274</v>
      </c>
      <c r="B196" s="128"/>
      <c r="C196" s="113"/>
    </row>
    <row r="197" spans="1:3" ht="19.5" customHeight="1">
      <c r="A197" s="129" t="s">
        <v>275</v>
      </c>
      <c r="B197" s="128"/>
      <c r="C197" s="113"/>
    </row>
    <row r="198" spans="1:3" ht="19.5" customHeight="1">
      <c r="A198" s="129" t="s">
        <v>276</v>
      </c>
      <c r="B198" s="128"/>
      <c r="C198" s="113"/>
    </row>
    <row r="199" spans="1:3" ht="19.5" customHeight="1">
      <c r="A199" s="129" t="s">
        <v>277</v>
      </c>
      <c r="B199" s="128"/>
      <c r="C199" s="113"/>
    </row>
    <row r="200" spans="1:3" ht="19.5" customHeight="1">
      <c r="A200" s="129" t="s">
        <v>278</v>
      </c>
      <c r="B200" s="128"/>
      <c r="C200" s="113"/>
    </row>
    <row r="201" spans="1:3" ht="19.5" customHeight="1">
      <c r="A201" s="129" t="s">
        <v>279</v>
      </c>
      <c r="B201" s="128"/>
      <c r="C201" s="113"/>
    </row>
    <row r="202" spans="1:3" ht="19.5" customHeight="1">
      <c r="A202" s="129" t="s">
        <v>200</v>
      </c>
      <c r="B202" s="128"/>
      <c r="C202" s="113"/>
    </row>
    <row r="203" spans="1:3" ht="19.5" customHeight="1">
      <c r="A203" s="129" t="s">
        <v>201</v>
      </c>
      <c r="B203" s="128"/>
      <c r="C203" s="113"/>
    </row>
    <row r="204" spans="1:3" ht="19.5" customHeight="1">
      <c r="A204" s="129" t="s">
        <v>202</v>
      </c>
      <c r="B204" s="128"/>
      <c r="C204" s="113"/>
    </row>
    <row r="205" spans="1:3" ht="19.5" customHeight="1">
      <c r="A205" s="129" t="s">
        <v>267</v>
      </c>
      <c r="B205" s="128"/>
      <c r="C205" s="114"/>
    </row>
    <row r="206" spans="1:3" ht="19.5" customHeight="1">
      <c r="A206" s="129" t="s">
        <v>296</v>
      </c>
      <c r="B206" s="128"/>
      <c r="C206" s="113"/>
    </row>
    <row r="207" spans="1:3" ht="19.5" customHeight="1">
      <c r="A207" s="129" t="s">
        <v>203</v>
      </c>
      <c r="B207" s="128"/>
      <c r="C207" s="113"/>
    </row>
    <row r="208" spans="1:3" ht="19.5" customHeight="1">
      <c r="A208" s="129" t="s">
        <v>204</v>
      </c>
      <c r="B208" s="128"/>
      <c r="C208" s="113"/>
    </row>
    <row r="209" spans="1:3" ht="19.5" customHeight="1">
      <c r="A209" s="129" t="s">
        <v>282</v>
      </c>
      <c r="B209" s="128"/>
      <c r="C209" s="113"/>
    </row>
    <row r="210" spans="1:2" ht="19.5" customHeight="1">
      <c r="A210" s="129" t="s">
        <v>283</v>
      </c>
      <c r="B210" s="128"/>
    </row>
    <row r="211" spans="1:2" ht="19.5" customHeight="1">
      <c r="A211" s="129" t="s">
        <v>284</v>
      </c>
      <c r="B211" s="128"/>
    </row>
    <row r="212" spans="1:2" ht="19.5" customHeight="1">
      <c r="A212" s="129" t="s">
        <v>285</v>
      </c>
      <c r="B212" s="128"/>
    </row>
    <row r="213" spans="1:2" ht="19.5" customHeight="1">
      <c r="A213" s="129" t="s">
        <v>286</v>
      </c>
      <c r="B213" s="128"/>
    </row>
    <row r="214" spans="1:2" ht="19.5" customHeight="1">
      <c r="A214" s="129" t="s">
        <v>287</v>
      </c>
      <c r="B214" s="128"/>
    </row>
    <row r="215" spans="1:2" ht="19.5" customHeight="1">
      <c r="A215" s="129" t="s">
        <v>288</v>
      </c>
      <c r="B215" s="128"/>
    </row>
    <row r="216" spans="1:2" ht="19.5" customHeight="1">
      <c r="A216" s="129" t="s">
        <v>289</v>
      </c>
      <c r="B216" s="128"/>
    </row>
    <row r="217" spans="1:2" ht="19.5" customHeight="1">
      <c r="A217" s="129" t="s">
        <v>290</v>
      </c>
      <c r="B217" s="128"/>
    </row>
    <row r="218" spans="1:2" ht="19.5" customHeight="1">
      <c r="A218" s="129" t="s">
        <v>291</v>
      </c>
      <c r="B218" s="128"/>
    </row>
    <row r="219" spans="1:2" ht="19.5" customHeight="1">
      <c r="A219" s="129" t="s">
        <v>292</v>
      </c>
      <c r="B219" s="128"/>
    </row>
    <row r="220" spans="1:2" ht="19.5" customHeight="1">
      <c r="A220" s="129" t="s">
        <v>293</v>
      </c>
      <c r="B220" s="128"/>
    </row>
    <row r="221" spans="1:2" ht="19.5" customHeight="1">
      <c r="A221" s="129" t="s">
        <v>294</v>
      </c>
      <c r="B221" s="128"/>
    </row>
    <row r="222" spans="1:2" ht="19.5" customHeight="1">
      <c r="A222" s="129" t="s">
        <v>295</v>
      </c>
      <c r="B222" s="128"/>
    </row>
    <row r="223" spans="1:2" ht="19.5" customHeight="1">
      <c r="A223" s="138" t="s">
        <v>205</v>
      </c>
      <c r="B223" s="128"/>
    </row>
    <row r="224" spans="1:2" ht="19.5" customHeight="1">
      <c r="A224" s="138"/>
      <c r="B224" s="131"/>
    </row>
    <row r="225" spans="1:2" ht="19.5" customHeight="1">
      <c r="A225" s="133" t="s">
        <v>1469</v>
      </c>
      <c r="B225" s="210">
        <f>SUM(B4,B19,B31,B38,B84,B108,B160,B164,B186,B205)</f>
        <v>1608632.46</v>
      </c>
    </row>
    <row r="226" spans="1:2" ht="19.5" customHeight="1">
      <c r="A226" s="134" t="s">
        <v>360</v>
      </c>
      <c r="B226" s="156">
        <f>SUM(B227,B230:B233)</f>
        <v>0</v>
      </c>
    </row>
    <row r="227" spans="1:2" ht="19.5" customHeight="1">
      <c r="A227" s="135" t="s">
        <v>1470</v>
      </c>
      <c r="B227" s="156">
        <f>SUM(B228:B229)</f>
        <v>0</v>
      </c>
    </row>
    <row r="228" spans="1:2" ht="19.5" customHeight="1">
      <c r="A228" s="135" t="s">
        <v>1471</v>
      </c>
      <c r="B228" s="156"/>
    </row>
    <row r="229" spans="1:2" ht="19.5" customHeight="1">
      <c r="A229" s="135" t="s">
        <v>1472</v>
      </c>
      <c r="B229" s="156"/>
    </row>
    <row r="230" spans="1:2" ht="19.5" customHeight="1">
      <c r="A230" s="135" t="s">
        <v>1473</v>
      </c>
      <c r="B230" s="156"/>
    </row>
    <row r="231" spans="1:2" ht="19.5" customHeight="1">
      <c r="A231" s="135" t="s">
        <v>1474</v>
      </c>
      <c r="B231" s="156"/>
    </row>
    <row r="232" spans="1:2" ht="19.5" customHeight="1">
      <c r="A232" s="136" t="s">
        <v>1510</v>
      </c>
      <c r="B232" s="156"/>
    </row>
    <row r="233" spans="1:2" ht="19.5" customHeight="1">
      <c r="A233" s="136" t="s">
        <v>1511</v>
      </c>
      <c r="B233" s="156"/>
    </row>
    <row r="234" spans="1:2" ht="19.5" customHeight="1">
      <c r="A234" s="136"/>
      <c r="B234" s="157"/>
    </row>
    <row r="235" spans="1:2" ht="19.5" customHeight="1">
      <c r="A235" s="136"/>
      <c r="B235" s="157"/>
    </row>
    <row r="236" spans="1:2" ht="19.5" customHeight="1">
      <c r="A236" s="136"/>
      <c r="B236" s="157"/>
    </row>
    <row r="237" spans="1:2" ht="19.5" customHeight="1">
      <c r="A237" s="136"/>
      <c r="B237" s="157"/>
    </row>
    <row r="238" spans="1:2" ht="19.5" customHeight="1" thickBot="1">
      <c r="A238" s="137" t="s">
        <v>352</v>
      </c>
      <c r="B238" s="158">
        <f>SUM(B225:B226)</f>
        <v>1608632.46</v>
      </c>
    </row>
  </sheetData>
  <sheetProtection/>
  <protectedRanges>
    <protectedRange sqref="B5:B9 B11:B13 B23 B25 B44:B50 B78:B83 B87:B89 B93 B96 B165 B167:B173 B179 B27:B37 B98:B163 B181:B184 B52:B74 B15:B19" name="区域1_2"/>
    <protectedRange sqref="B227:B233" name="区域1_2_1"/>
  </protectedRanges>
  <autoFilter ref="A3:C223"/>
  <mergeCells count="2">
    <mergeCell ref="A1:B1"/>
    <mergeCell ref="A2:B2"/>
  </mergeCells>
  <printOptions horizontalCentered="1"/>
  <pageMargins left="0.35433070866141736" right="0.35433070866141736" top="0.8661417322834646" bottom="0.8661417322834646"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B5"/>
  <sheetViews>
    <sheetView showZeros="0" zoomScalePageLayoutView="0" workbookViewId="0" topLeftCell="A1">
      <selection activeCell="B11" sqref="B11"/>
    </sheetView>
  </sheetViews>
  <sheetFormatPr defaultColWidth="12.125" defaultRowHeight="14.25"/>
  <cols>
    <col min="1" max="1" width="35.125" style="58" customWidth="1"/>
    <col min="2" max="2" width="51.625" style="58" customWidth="1"/>
    <col min="3" max="214" width="9.00390625" style="58" customWidth="1"/>
    <col min="215" max="215" width="9.75390625" style="58" bestFit="1" customWidth="1"/>
    <col min="216" max="216" width="49.875" style="58" customWidth="1"/>
    <col min="217" max="217" width="11.50390625" style="58" bestFit="1" customWidth="1"/>
    <col min="218" max="218" width="11.375" style="58" customWidth="1"/>
    <col min="219" max="219" width="12.625" style="58" customWidth="1"/>
    <col min="220" max="220" width="18.625" style="58" bestFit="1" customWidth="1"/>
    <col min="221" max="221" width="12.125" style="58" customWidth="1"/>
    <col min="222" max="227" width="12.125" style="59" customWidth="1"/>
  </cols>
  <sheetData>
    <row r="1" spans="1:2" ht="24">
      <c r="A1" s="286" t="s">
        <v>1618</v>
      </c>
      <c r="B1" s="286"/>
    </row>
    <row r="2" spans="1:2" ht="24.75" customHeight="1" thickBot="1">
      <c r="A2" s="60"/>
      <c r="B2" s="88" t="s">
        <v>1573</v>
      </c>
    </row>
    <row r="3" spans="1:2" ht="39" customHeight="1">
      <c r="A3" s="61" t="s">
        <v>1483</v>
      </c>
      <c r="B3" s="86" t="s">
        <v>1513</v>
      </c>
    </row>
    <row r="4" spans="1:2" ht="39" customHeight="1" thickBot="1">
      <c r="A4" s="167"/>
      <c r="B4" s="87"/>
    </row>
    <row r="5" ht="31.5" customHeight="1">
      <c r="A5" s="168" t="s">
        <v>1579</v>
      </c>
    </row>
  </sheetData>
  <sheetProtection/>
  <mergeCells count="1">
    <mergeCell ref="A1:B1"/>
  </mergeCells>
  <dataValidations count="1">
    <dataValidation type="list" allowBlank="1" showInputMessage="1" showErrorMessage="1" sqref="HJ65478:HJ65536 HJ4">
      <formula1>表十一!#REF!</formula1>
    </dataValidation>
  </dataValidations>
  <printOptions horizontalCentered="1"/>
  <pageMargins left="0.5118110236220472" right="0.55118110236220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O7"/>
  <sheetViews>
    <sheetView zoomScalePageLayoutView="0" workbookViewId="0" topLeftCell="A1">
      <selection activeCell="C16" sqref="C16"/>
    </sheetView>
  </sheetViews>
  <sheetFormatPr defaultColWidth="9.00390625" defaultRowHeight="14.25"/>
  <cols>
    <col min="1" max="1" width="23.25390625" style="50" customWidth="1"/>
    <col min="2" max="2" width="16.00390625" style="50" customWidth="1"/>
    <col min="3" max="3" width="14.75390625" style="50" customWidth="1"/>
    <col min="4" max="4" width="26.875" style="50" customWidth="1"/>
    <col min="5" max="249" width="9.00390625" style="50" customWidth="1"/>
  </cols>
  <sheetData>
    <row r="1" spans="1:4" ht="24">
      <c r="A1" s="277" t="s">
        <v>1654</v>
      </c>
      <c r="B1" s="277"/>
      <c r="C1" s="277"/>
      <c r="D1" s="277"/>
    </row>
    <row r="2" spans="1:249" ht="31.5" customHeight="1" thickBot="1">
      <c r="A2" s="51"/>
      <c r="B2" s="51"/>
      <c r="C2" s="51"/>
      <c r="D2" s="82" t="s">
        <v>1518</v>
      </c>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row>
    <row r="3" spans="1:4" ht="27" customHeight="1">
      <c r="A3" s="278" t="s">
        <v>1482</v>
      </c>
      <c r="B3" s="271" t="s">
        <v>1615</v>
      </c>
      <c r="C3" s="273" t="s">
        <v>1619</v>
      </c>
      <c r="D3" s="274"/>
    </row>
    <row r="4" spans="1:4" ht="23.25" customHeight="1">
      <c r="A4" s="279"/>
      <c r="B4" s="272"/>
      <c r="C4" s="275"/>
      <c r="D4" s="276"/>
    </row>
    <row r="5" spans="1:4" ht="37.5" customHeight="1">
      <c r="A5" s="279"/>
      <c r="B5" s="272"/>
      <c r="C5" s="54"/>
      <c r="D5" s="213" t="s">
        <v>1616</v>
      </c>
    </row>
    <row r="6" spans="1:249" ht="33" customHeight="1" thickBot="1">
      <c r="A6" s="55"/>
      <c r="B6" s="56"/>
      <c r="C6" s="56"/>
      <c r="D6" s="57"/>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row>
    <row r="7" spans="1:4" ht="34.5" customHeight="1">
      <c r="A7" s="166" t="s">
        <v>1578</v>
      </c>
      <c r="B7" s="53"/>
      <c r="C7" s="53"/>
      <c r="D7" s="53"/>
    </row>
  </sheetData>
  <sheetProtection/>
  <mergeCells count="4">
    <mergeCell ref="A1:D1"/>
    <mergeCell ref="A3:A5"/>
    <mergeCell ref="B3:B5"/>
    <mergeCell ref="C3:D4"/>
  </mergeCells>
  <printOptions/>
  <pageMargins left="0.7" right="0.7" top="0.9"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C60"/>
  <sheetViews>
    <sheetView showZeros="0" zoomScalePageLayoutView="0" workbookViewId="0" topLeftCell="B10">
      <selection activeCell="G15" sqref="G15"/>
    </sheetView>
  </sheetViews>
  <sheetFormatPr defaultColWidth="9.00390625" defaultRowHeight="14.25"/>
  <cols>
    <col min="1" max="1" width="33.875" style="3" hidden="1" customWidth="1"/>
    <col min="2" max="2" width="49.125" style="3" customWidth="1"/>
    <col min="3" max="3" width="25.50390625" style="3" bestFit="1" customWidth="1"/>
    <col min="4" max="16384" width="9.00390625" style="3" customWidth="1"/>
  </cols>
  <sheetData>
    <row r="1" spans="1:3" ht="27" customHeight="1">
      <c r="A1" s="280" t="s">
        <v>1620</v>
      </c>
      <c r="B1" s="280"/>
      <c r="C1" s="280"/>
    </row>
    <row r="2" spans="1:3" ht="18.75" customHeight="1" thickBot="1">
      <c r="A2" s="3" t="s">
        <v>344</v>
      </c>
      <c r="B2" s="14"/>
      <c r="C2" s="75" t="s">
        <v>1573</v>
      </c>
    </row>
    <row r="3" spans="1:3" ht="26.25" customHeight="1">
      <c r="A3" s="27" t="s">
        <v>345</v>
      </c>
      <c r="B3" s="41" t="s">
        <v>1481</v>
      </c>
      <c r="C3" s="25" t="s">
        <v>357</v>
      </c>
    </row>
    <row r="4" spans="1:3" ht="20.25" customHeight="1">
      <c r="A4" s="27"/>
      <c r="B4" s="111" t="s">
        <v>1572</v>
      </c>
      <c r="C4" s="96"/>
    </row>
    <row r="5" spans="1:3" ht="19.5" customHeight="1">
      <c r="A5" s="28" t="s">
        <v>346</v>
      </c>
      <c r="B5" s="31" t="s">
        <v>1220</v>
      </c>
      <c r="C5" s="73"/>
    </row>
    <row r="6" spans="1:3" ht="19.5" customHeight="1">
      <c r="A6" s="28"/>
      <c r="B6" s="31" t="s">
        <v>1221</v>
      </c>
      <c r="C6" s="32"/>
    </row>
    <row r="7" spans="1:3" ht="19.5" customHeight="1">
      <c r="A7" s="28"/>
      <c r="B7" s="31" t="s">
        <v>1222</v>
      </c>
      <c r="C7" s="32"/>
    </row>
    <row r="8" spans="1:3" ht="19.5" customHeight="1">
      <c r="A8" s="28"/>
      <c r="B8" s="31" t="s">
        <v>1223</v>
      </c>
      <c r="C8" s="32"/>
    </row>
    <row r="9" spans="1:3" ht="19.5" customHeight="1">
      <c r="A9" s="28"/>
      <c r="B9" s="31" t="s">
        <v>1224</v>
      </c>
      <c r="C9" s="32"/>
    </row>
    <row r="10" spans="1:3" ht="19.5" customHeight="1">
      <c r="A10" s="28"/>
      <c r="B10" s="31" t="s">
        <v>1225</v>
      </c>
      <c r="C10" s="32"/>
    </row>
    <row r="11" spans="1:3" ht="19.5" customHeight="1">
      <c r="A11" s="28"/>
      <c r="B11" s="31" t="s">
        <v>1226</v>
      </c>
      <c r="C11" s="32"/>
    </row>
    <row r="12" spans="1:3" ht="19.5" customHeight="1">
      <c r="A12" s="28"/>
      <c r="B12" s="31" t="s">
        <v>1227</v>
      </c>
      <c r="C12" s="32"/>
    </row>
    <row r="13" spans="1:3" ht="19.5" customHeight="1">
      <c r="A13" s="28"/>
      <c r="B13" s="31" t="s">
        <v>1228</v>
      </c>
      <c r="C13" s="32"/>
    </row>
    <row r="14" spans="1:3" ht="19.5" customHeight="1">
      <c r="A14" s="28"/>
      <c r="B14" s="31" t="s">
        <v>1229</v>
      </c>
      <c r="C14" s="32"/>
    </row>
    <row r="15" spans="1:3" ht="19.5" customHeight="1">
      <c r="A15" s="28"/>
      <c r="B15" s="31" t="s">
        <v>1230</v>
      </c>
      <c r="C15" s="32"/>
    </row>
    <row r="16" spans="1:3" ht="19.5" customHeight="1">
      <c r="A16" s="28"/>
      <c r="B16" s="31" t="s">
        <v>1231</v>
      </c>
      <c r="C16" s="32"/>
    </row>
    <row r="17" spans="1:3" ht="19.5" customHeight="1">
      <c r="A17" s="28"/>
      <c r="B17" s="31" t="s">
        <v>1232</v>
      </c>
      <c r="C17" s="32"/>
    </row>
    <row r="18" spans="1:3" ht="19.5" customHeight="1">
      <c r="A18" s="28"/>
      <c r="B18" s="31" t="s">
        <v>1233</v>
      </c>
      <c r="C18" s="32"/>
    </row>
    <row r="19" spans="1:3" ht="19.5" customHeight="1">
      <c r="A19" s="28"/>
      <c r="B19" s="31" t="s">
        <v>1234</v>
      </c>
      <c r="C19" s="32"/>
    </row>
    <row r="20" spans="1:3" ht="19.5" customHeight="1">
      <c r="A20" s="28"/>
      <c r="B20" s="31" t="s">
        <v>1235</v>
      </c>
      <c r="C20" s="32"/>
    </row>
    <row r="21" spans="1:3" ht="19.5" customHeight="1">
      <c r="A21" s="28"/>
      <c r="B21" s="31" t="s">
        <v>1236</v>
      </c>
      <c r="C21" s="32"/>
    </row>
    <row r="22" spans="1:3" ht="19.5" customHeight="1">
      <c r="A22" s="28"/>
      <c r="B22" s="31" t="s">
        <v>1237</v>
      </c>
      <c r="C22" s="32"/>
    </row>
    <row r="23" spans="1:3" ht="19.5" customHeight="1">
      <c r="A23" s="28"/>
      <c r="B23" s="31" t="s">
        <v>1238</v>
      </c>
      <c r="C23" s="32"/>
    </row>
    <row r="24" spans="1:3" ht="19.5" customHeight="1">
      <c r="A24" s="28"/>
      <c r="B24" s="31" t="s">
        <v>1239</v>
      </c>
      <c r="C24" s="32"/>
    </row>
    <row r="25" spans="1:3" ht="19.5" customHeight="1">
      <c r="A25" s="28"/>
      <c r="B25" s="31" t="s">
        <v>1240</v>
      </c>
      <c r="C25" s="32"/>
    </row>
    <row r="26" spans="1:3" ht="19.5" customHeight="1">
      <c r="A26" s="28"/>
      <c r="B26" s="31" t="s">
        <v>1241</v>
      </c>
      <c r="C26" s="32"/>
    </row>
    <row r="27" spans="1:3" ht="19.5" customHeight="1">
      <c r="A27" s="28"/>
      <c r="B27" s="31" t="s">
        <v>1242</v>
      </c>
      <c r="C27" s="32"/>
    </row>
    <row r="28" spans="1:3" ht="19.5" customHeight="1">
      <c r="A28" s="28"/>
      <c r="B28" s="31" t="s">
        <v>1243</v>
      </c>
      <c r="C28" s="32"/>
    </row>
    <row r="29" spans="1:3" ht="19.5" customHeight="1">
      <c r="A29" s="28"/>
      <c r="B29" s="31" t="s">
        <v>1244</v>
      </c>
      <c r="C29" s="32"/>
    </row>
    <row r="30" spans="1:3" ht="19.5" customHeight="1">
      <c r="A30" s="28"/>
      <c r="B30" s="31" t="s">
        <v>1245</v>
      </c>
      <c r="C30" s="32"/>
    </row>
    <row r="31" spans="1:3" ht="19.5" customHeight="1">
      <c r="A31" s="28"/>
      <c r="B31" s="31" t="s">
        <v>1246</v>
      </c>
      <c r="C31" s="32"/>
    </row>
    <row r="32" spans="1:3" ht="19.5" customHeight="1">
      <c r="A32" s="28"/>
      <c r="B32" s="31" t="s">
        <v>1247</v>
      </c>
      <c r="C32" s="32"/>
    </row>
    <row r="33" spans="1:3" ht="19.5" customHeight="1">
      <c r="A33" s="28"/>
      <c r="B33" s="31" t="s">
        <v>1248</v>
      </c>
      <c r="C33" s="32"/>
    </row>
    <row r="34" spans="1:3" ht="19.5" customHeight="1">
      <c r="A34" s="28"/>
      <c r="B34" s="31" t="s">
        <v>1249</v>
      </c>
      <c r="C34" s="32"/>
    </row>
    <row r="35" spans="1:3" ht="19.5" customHeight="1">
      <c r="A35" s="28"/>
      <c r="B35" s="31" t="s">
        <v>1250</v>
      </c>
      <c r="C35" s="32"/>
    </row>
    <row r="36" spans="1:3" ht="19.5" customHeight="1">
      <c r="A36" s="28"/>
      <c r="B36" s="31" t="s">
        <v>1251</v>
      </c>
      <c r="C36" s="32"/>
    </row>
    <row r="37" spans="1:3" ht="19.5" customHeight="1">
      <c r="A37" s="28"/>
      <c r="B37" s="31" t="s">
        <v>1252</v>
      </c>
      <c r="C37" s="32"/>
    </row>
    <row r="38" spans="1:3" ht="19.5" customHeight="1">
      <c r="A38" s="28"/>
      <c r="B38" s="31" t="s">
        <v>1253</v>
      </c>
      <c r="C38" s="32"/>
    </row>
    <row r="39" spans="1:3" ht="19.5" customHeight="1">
      <c r="A39" s="28"/>
      <c r="B39" s="31" t="s">
        <v>1254</v>
      </c>
      <c r="C39" s="32"/>
    </row>
    <row r="40" spans="1:3" ht="19.5" customHeight="1">
      <c r="A40" s="28"/>
      <c r="B40" s="31" t="s">
        <v>1255</v>
      </c>
      <c r="C40" s="32"/>
    </row>
    <row r="41" spans="1:3" ht="19.5" customHeight="1">
      <c r="A41" s="28"/>
      <c r="B41" s="31" t="s">
        <v>1256</v>
      </c>
      <c r="C41" s="32"/>
    </row>
    <row r="42" spans="1:3" ht="19.5" customHeight="1">
      <c r="A42" s="28"/>
      <c r="B42" s="31" t="s">
        <v>1257</v>
      </c>
      <c r="C42" s="32"/>
    </row>
    <row r="43" spans="1:3" ht="19.5" customHeight="1">
      <c r="A43" s="28"/>
      <c r="B43" s="31" t="s">
        <v>1258</v>
      </c>
      <c r="C43" s="32"/>
    </row>
    <row r="44" spans="1:3" ht="19.5" customHeight="1">
      <c r="A44" s="28"/>
      <c r="B44" s="31" t="s">
        <v>1259</v>
      </c>
      <c r="C44" s="32"/>
    </row>
    <row r="45" spans="1:3" ht="19.5" customHeight="1">
      <c r="A45" s="28"/>
      <c r="B45" s="31" t="s">
        <v>1260</v>
      </c>
      <c r="C45" s="32"/>
    </row>
    <row r="46" spans="1:3" ht="19.5" customHeight="1">
      <c r="A46" s="28"/>
      <c r="B46" s="31" t="s">
        <v>1261</v>
      </c>
      <c r="C46" s="32"/>
    </row>
    <row r="47" spans="1:3" ht="19.5" customHeight="1">
      <c r="A47" s="28"/>
      <c r="B47" s="31" t="s">
        <v>1262</v>
      </c>
      <c r="C47" s="32"/>
    </row>
    <row r="48" spans="1:3" ht="19.5" customHeight="1">
      <c r="A48" s="28"/>
      <c r="B48" s="31" t="s">
        <v>1263</v>
      </c>
      <c r="C48" s="32"/>
    </row>
    <row r="49" spans="1:3" ht="19.5" customHeight="1">
      <c r="A49" s="28"/>
      <c r="B49" s="31" t="s">
        <v>1264</v>
      </c>
      <c r="C49" s="32"/>
    </row>
    <row r="50" spans="1:3" ht="19.5" customHeight="1">
      <c r="A50" s="28"/>
      <c r="B50" s="31" t="s">
        <v>1265</v>
      </c>
      <c r="C50" s="32"/>
    </row>
    <row r="51" spans="1:3" ht="19.5" customHeight="1">
      <c r="A51" s="29" t="s">
        <v>347</v>
      </c>
      <c r="B51" s="31" t="s">
        <v>1266</v>
      </c>
      <c r="C51" s="33"/>
    </row>
    <row r="52" spans="1:3" ht="19.5" customHeight="1">
      <c r="A52" s="29" t="s">
        <v>348</v>
      </c>
      <c r="B52" s="31" t="s">
        <v>1267</v>
      </c>
      <c r="C52" s="33"/>
    </row>
    <row r="53" spans="1:3" ht="19.5" customHeight="1">
      <c r="A53" s="29"/>
      <c r="B53" s="31"/>
      <c r="C53" s="33"/>
    </row>
    <row r="54" spans="1:3" ht="19.5" customHeight="1">
      <c r="A54" s="30"/>
      <c r="B54" s="34" t="s">
        <v>356</v>
      </c>
      <c r="C54" s="35"/>
    </row>
    <row r="55" spans="1:3" ht="19.5" customHeight="1">
      <c r="A55" s="30"/>
      <c r="B55" s="36" t="s">
        <v>353</v>
      </c>
      <c r="C55" s="35">
        <f>SUM(C56:C57)</f>
        <v>0</v>
      </c>
    </row>
    <row r="56" spans="1:3" ht="19.5" customHeight="1">
      <c r="A56" s="29" t="s">
        <v>349</v>
      </c>
      <c r="B56" s="37" t="s">
        <v>1477</v>
      </c>
      <c r="C56" s="38"/>
    </row>
    <row r="57" spans="1:3" ht="19.5" customHeight="1">
      <c r="A57" s="29"/>
      <c r="B57" s="37" t="s">
        <v>1476</v>
      </c>
      <c r="C57" s="89"/>
    </row>
    <row r="58" spans="1:3" ht="19.5" customHeight="1" thickBot="1">
      <c r="A58" s="27" t="s">
        <v>350</v>
      </c>
      <c r="B58" s="39" t="s">
        <v>351</v>
      </c>
      <c r="C58" s="40">
        <f>C54+C55</f>
        <v>0</v>
      </c>
    </row>
    <row r="60" ht="14.25">
      <c r="B60" s="3" t="s">
        <v>1566</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C41"/>
  <sheetViews>
    <sheetView showZeros="0" zoomScalePageLayoutView="0" workbookViewId="0" topLeftCell="B1">
      <selection activeCell="H16" sqref="H16"/>
    </sheetView>
  </sheetViews>
  <sheetFormatPr defaultColWidth="9.00390625" defaultRowHeight="14.25"/>
  <cols>
    <col min="1" max="1" width="33.875" style="3" hidden="1" customWidth="1"/>
    <col min="2" max="2" width="52.125" style="3" customWidth="1"/>
    <col min="3" max="3" width="25.00390625" style="3" customWidth="1"/>
    <col min="4" max="16384" width="9.00390625" style="3" customWidth="1"/>
  </cols>
  <sheetData>
    <row r="1" spans="1:3" ht="27" customHeight="1">
      <c r="A1" s="18" t="s">
        <v>1574</v>
      </c>
      <c r="B1" s="280" t="s">
        <v>1621</v>
      </c>
      <c r="C1" s="280"/>
    </row>
    <row r="2" spans="1:3" ht="18.75" customHeight="1" thickBot="1">
      <c r="A2" s="3" t="s">
        <v>344</v>
      </c>
      <c r="B2" s="26"/>
      <c r="C2" s="74" t="s">
        <v>1573</v>
      </c>
    </row>
    <row r="3" spans="1:3" ht="18" customHeight="1">
      <c r="A3" s="27" t="s">
        <v>345</v>
      </c>
      <c r="B3" s="41" t="s">
        <v>1481</v>
      </c>
      <c r="C3" s="25" t="s">
        <v>357</v>
      </c>
    </row>
    <row r="4" spans="1:3" ht="18" customHeight="1">
      <c r="A4" s="28" t="s">
        <v>346</v>
      </c>
      <c r="B4" s="42" t="s">
        <v>1128</v>
      </c>
      <c r="C4" s="64"/>
    </row>
    <row r="5" spans="1:3" ht="18" customHeight="1">
      <c r="A5" s="28"/>
      <c r="B5" s="31" t="s">
        <v>1268</v>
      </c>
      <c r="C5" s="43">
        <v>0</v>
      </c>
    </row>
    <row r="6" spans="1:3" ht="18" customHeight="1">
      <c r="A6" s="28"/>
      <c r="B6" s="31" t="s">
        <v>1269</v>
      </c>
      <c r="C6" s="43"/>
    </row>
    <row r="7" spans="1:3" ht="18" customHeight="1">
      <c r="A7" s="28"/>
      <c r="B7" s="42" t="s">
        <v>387</v>
      </c>
      <c r="C7" s="43"/>
    </row>
    <row r="8" spans="1:3" ht="18" customHeight="1">
      <c r="A8" s="28"/>
      <c r="B8" s="31" t="s">
        <v>1270</v>
      </c>
      <c r="C8" s="43"/>
    </row>
    <row r="9" spans="1:3" ht="18" customHeight="1">
      <c r="A9" s="28"/>
      <c r="B9" s="31" t="s">
        <v>1271</v>
      </c>
      <c r="C9" s="43"/>
    </row>
    <row r="10" spans="1:3" ht="18" customHeight="1">
      <c r="A10" s="28"/>
      <c r="B10" s="31" t="s">
        <v>1272</v>
      </c>
      <c r="C10" s="43"/>
    </row>
    <row r="11" spans="1:3" ht="18" customHeight="1">
      <c r="A11" s="28"/>
      <c r="B11" s="31" t="s">
        <v>1273</v>
      </c>
      <c r="C11" s="43"/>
    </row>
    <row r="12" spans="1:3" ht="18" customHeight="1">
      <c r="A12" s="28"/>
      <c r="B12" s="31" t="s">
        <v>1274</v>
      </c>
      <c r="C12" s="43"/>
    </row>
    <row r="13" spans="1:3" ht="18" customHeight="1">
      <c r="A13" s="28"/>
      <c r="B13" s="31" t="s">
        <v>1275</v>
      </c>
      <c r="C13" s="43"/>
    </row>
    <row r="14" spans="1:3" ht="18" customHeight="1">
      <c r="A14" s="28"/>
      <c r="B14" s="31" t="s">
        <v>1276</v>
      </c>
      <c r="C14" s="43"/>
    </row>
    <row r="15" spans="1:3" ht="18" customHeight="1">
      <c r="A15" s="28"/>
      <c r="B15" s="31" t="s">
        <v>1277</v>
      </c>
      <c r="C15" s="43"/>
    </row>
    <row r="16" spans="1:3" ht="18" customHeight="1">
      <c r="A16" s="28"/>
      <c r="B16" s="31" t="s">
        <v>1278</v>
      </c>
      <c r="C16" s="43"/>
    </row>
    <row r="17" spans="1:3" ht="18" customHeight="1">
      <c r="A17" s="28"/>
      <c r="B17" s="31" t="s">
        <v>1279</v>
      </c>
      <c r="C17" s="43"/>
    </row>
    <row r="18" spans="1:3" ht="18" customHeight="1">
      <c r="A18" s="28"/>
      <c r="B18" s="31" t="s">
        <v>1280</v>
      </c>
      <c r="C18" s="43">
        <v>0</v>
      </c>
    </row>
    <row r="19" spans="1:3" ht="18" customHeight="1">
      <c r="A19" s="28"/>
      <c r="B19" s="31" t="s">
        <v>1281</v>
      </c>
      <c r="C19" s="43"/>
    </row>
    <row r="20" spans="1:3" ht="18" customHeight="1">
      <c r="A20" s="28"/>
      <c r="B20" s="31" t="s">
        <v>1282</v>
      </c>
      <c r="C20" s="43"/>
    </row>
    <row r="21" spans="1:3" ht="18" customHeight="1">
      <c r="A21" s="28"/>
      <c r="B21" s="31" t="s">
        <v>1283</v>
      </c>
      <c r="C21" s="43"/>
    </row>
    <row r="22" spans="1:3" ht="18" customHeight="1">
      <c r="A22" s="28"/>
      <c r="B22" s="31" t="s">
        <v>1284</v>
      </c>
      <c r="C22" s="43"/>
    </row>
    <row r="23" spans="1:3" ht="18" customHeight="1">
      <c r="A23" s="28"/>
      <c r="B23" s="31" t="s">
        <v>1285</v>
      </c>
      <c r="C23" s="43"/>
    </row>
    <row r="24" spans="1:3" ht="18" customHeight="1">
      <c r="A24" s="28"/>
      <c r="B24" s="31" t="s">
        <v>1286</v>
      </c>
      <c r="C24" s="43"/>
    </row>
    <row r="25" spans="1:3" ht="18" customHeight="1">
      <c r="A25" s="28"/>
      <c r="B25" s="31" t="s">
        <v>1287</v>
      </c>
      <c r="C25" s="43"/>
    </row>
    <row r="26" spans="1:3" ht="18" customHeight="1">
      <c r="A26" s="28"/>
      <c r="B26" s="31" t="s">
        <v>1288</v>
      </c>
      <c r="C26" s="43"/>
    </row>
    <row r="27" spans="1:3" ht="18" customHeight="1">
      <c r="A27" s="28"/>
      <c r="B27" s="31" t="s">
        <v>1289</v>
      </c>
      <c r="C27" s="43">
        <v>0</v>
      </c>
    </row>
    <row r="28" spans="1:3" ht="18" customHeight="1">
      <c r="A28" s="28"/>
      <c r="B28" s="31" t="s">
        <v>1290</v>
      </c>
      <c r="C28" s="43"/>
    </row>
    <row r="29" spans="1:3" ht="18" customHeight="1">
      <c r="A29" s="28"/>
      <c r="B29" s="31" t="s">
        <v>1291</v>
      </c>
      <c r="C29" s="43">
        <v>0</v>
      </c>
    </row>
    <row r="30" spans="1:3" ht="18" customHeight="1">
      <c r="A30" s="28"/>
      <c r="B30" s="31" t="s">
        <v>1292</v>
      </c>
      <c r="C30" s="43"/>
    </row>
    <row r="31" spans="1:3" ht="18" customHeight="1">
      <c r="A31" s="28"/>
      <c r="B31" s="31" t="s">
        <v>1293</v>
      </c>
      <c r="C31" s="43"/>
    </row>
    <row r="32" spans="1:3" ht="18" customHeight="1">
      <c r="A32" s="28"/>
      <c r="B32" s="31" t="s">
        <v>1294</v>
      </c>
      <c r="C32" s="43"/>
    </row>
    <row r="33" spans="1:3" ht="18" customHeight="1">
      <c r="A33" s="28"/>
      <c r="B33" s="31" t="s">
        <v>388</v>
      </c>
      <c r="C33" s="43"/>
    </row>
    <row r="34" spans="1:3" ht="18" customHeight="1">
      <c r="A34" s="28"/>
      <c r="B34" s="31" t="s">
        <v>1295</v>
      </c>
      <c r="C34" s="43"/>
    </row>
    <row r="35" spans="1:3" ht="18" customHeight="1">
      <c r="A35" s="30"/>
      <c r="B35" s="34" t="s">
        <v>355</v>
      </c>
      <c r="C35" s="44"/>
    </row>
    <row r="36" spans="1:3" ht="18" customHeight="1">
      <c r="A36" s="30"/>
      <c r="B36" s="36" t="s">
        <v>354</v>
      </c>
      <c r="C36" s="44">
        <f>SUM(C37)</f>
        <v>0</v>
      </c>
    </row>
    <row r="37" spans="1:3" ht="18" customHeight="1">
      <c r="A37" s="29" t="s">
        <v>349</v>
      </c>
      <c r="B37" s="45" t="s">
        <v>386</v>
      </c>
      <c r="C37" s="44"/>
    </row>
    <row r="38" spans="1:3" ht="18" customHeight="1">
      <c r="A38" s="29"/>
      <c r="B38" s="46"/>
      <c r="C38" s="47"/>
    </row>
    <row r="39" spans="1:3" ht="18" customHeight="1" thickBot="1">
      <c r="A39" s="27" t="s">
        <v>350</v>
      </c>
      <c r="B39" s="48" t="s">
        <v>352</v>
      </c>
      <c r="C39" s="49"/>
    </row>
    <row r="41" ht="14.25">
      <c r="B41" s="3" t="s">
        <v>1566</v>
      </c>
    </row>
  </sheetData>
  <sheetProtection/>
  <mergeCells count="1">
    <mergeCell ref="B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B5"/>
  <sheetViews>
    <sheetView showZeros="0" zoomScalePageLayoutView="0" workbookViewId="0" topLeftCell="A1">
      <selection activeCell="C12" sqref="C12"/>
    </sheetView>
  </sheetViews>
  <sheetFormatPr defaultColWidth="12.125" defaultRowHeight="14.25"/>
  <cols>
    <col min="1" max="1" width="37.75390625" style="58" customWidth="1"/>
    <col min="2" max="2" width="53.875" style="58" customWidth="1"/>
    <col min="3" max="214" width="9.00390625" style="58" customWidth="1"/>
    <col min="215" max="215" width="9.75390625" style="58" bestFit="1" customWidth="1"/>
    <col min="216" max="216" width="49.875" style="58" customWidth="1"/>
    <col min="217" max="217" width="11.50390625" style="58" bestFit="1" customWidth="1"/>
    <col min="218" max="218" width="11.375" style="58" customWidth="1"/>
    <col min="219" max="219" width="12.625" style="58" customWidth="1"/>
    <col min="220" max="220" width="18.625" style="58" bestFit="1" customWidth="1"/>
    <col min="221" max="221" width="12.125" style="58" customWidth="1"/>
    <col min="222" max="227" width="12.125" style="59" customWidth="1"/>
  </cols>
  <sheetData>
    <row r="1" spans="1:2" ht="24">
      <c r="A1" s="286" t="s">
        <v>1622</v>
      </c>
      <c r="B1" s="286"/>
    </row>
    <row r="2" spans="1:2" ht="24.75" customHeight="1" thickBot="1">
      <c r="A2" s="60"/>
      <c r="B2" s="88" t="s">
        <v>1573</v>
      </c>
    </row>
    <row r="3" spans="1:2" ht="39" customHeight="1">
      <c r="A3" s="61" t="s">
        <v>1483</v>
      </c>
      <c r="B3" s="86" t="s">
        <v>1513</v>
      </c>
    </row>
    <row r="4" spans="1:2" ht="39" customHeight="1" thickBot="1">
      <c r="A4" s="160"/>
      <c r="B4" s="87"/>
    </row>
    <row r="5" spans="1:2" ht="26.25" customHeight="1">
      <c r="A5" s="165" t="s">
        <v>1576</v>
      </c>
      <c r="B5" s="164"/>
    </row>
  </sheetData>
  <sheetProtection/>
  <mergeCells count="1">
    <mergeCell ref="A1:B1"/>
  </mergeCells>
  <dataValidations count="1">
    <dataValidation type="list" allowBlank="1" showInputMessage="1" showErrorMessage="1" sqref="HJ65478:HJ65536 HJ4">
      <formula1>表十五!#REF!</formula1>
    </dataValidation>
  </dataValidations>
  <printOptions horizontalCentered="1"/>
  <pageMargins left="0.4330708661417323" right="0.4330708661417323" top="0.7480314960629921" bottom="0.7480314960629921"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C21"/>
  <sheetViews>
    <sheetView showZeros="0" zoomScalePageLayoutView="0" workbookViewId="0" topLeftCell="B1">
      <selection activeCell="J13" sqref="J13"/>
    </sheetView>
  </sheetViews>
  <sheetFormatPr defaultColWidth="9.00390625" defaultRowHeight="14.25"/>
  <cols>
    <col min="1" max="1" width="33.875" style="3" hidden="1" customWidth="1"/>
    <col min="2" max="2" width="49.125" style="3" customWidth="1"/>
    <col min="3" max="3" width="25.50390625" style="3" bestFit="1" customWidth="1"/>
    <col min="4" max="16384" width="9.00390625" style="3" customWidth="1"/>
  </cols>
  <sheetData>
    <row r="1" spans="1:3" ht="27" customHeight="1">
      <c r="A1" s="280" t="s">
        <v>1623</v>
      </c>
      <c r="B1" s="280"/>
      <c r="C1" s="280"/>
    </row>
    <row r="2" spans="1:3" ht="18.75" customHeight="1" thickBot="1">
      <c r="A2" s="3" t="s">
        <v>344</v>
      </c>
      <c r="B2" s="14"/>
      <c r="C2" s="75" t="s">
        <v>1573</v>
      </c>
    </row>
    <row r="3" spans="1:3" ht="26.25" customHeight="1">
      <c r="A3" s="27" t="s">
        <v>345</v>
      </c>
      <c r="B3" s="41" t="s">
        <v>1481</v>
      </c>
      <c r="C3" s="25" t="s">
        <v>357</v>
      </c>
    </row>
    <row r="4" spans="1:3" ht="26.25" customHeight="1">
      <c r="A4" s="27"/>
      <c r="B4" s="97" t="s">
        <v>1564</v>
      </c>
      <c r="C4" s="96"/>
    </row>
    <row r="5" spans="1:3" ht="19.5" customHeight="1">
      <c r="A5" s="28" t="s">
        <v>346</v>
      </c>
      <c r="B5" s="31" t="s">
        <v>1521</v>
      </c>
      <c r="C5" s="73"/>
    </row>
    <row r="6" spans="1:3" ht="19.5" customHeight="1">
      <c r="A6" s="28"/>
      <c r="B6" s="31" t="s">
        <v>1522</v>
      </c>
      <c r="C6" s="32"/>
    </row>
    <row r="7" spans="1:3" ht="19.5" customHeight="1">
      <c r="A7" s="28"/>
      <c r="B7" s="31" t="s">
        <v>1523</v>
      </c>
      <c r="C7" s="32"/>
    </row>
    <row r="8" spans="1:3" ht="19.5" customHeight="1">
      <c r="A8" s="28"/>
      <c r="B8" s="31" t="s">
        <v>1524</v>
      </c>
      <c r="C8" s="32"/>
    </row>
    <row r="9" spans="1:3" ht="19.5" customHeight="1">
      <c r="A9" s="28"/>
      <c r="B9" s="31" t="s">
        <v>1525</v>
      </c>
      <c r="C9" s="32"/>
    </row>
    <row r="10" spans="1:3" ht="19.5" customHeight="1">
      <c r="A10" s="28"/>
      <c r="B10" s="110" t="s">
        <v>1568</v>
      </c>
      <c r="C10" s="32"/>
    </row>
    <row r="11" spans="1:3" ht="19.5" customHeight="1">
      <c r="A11" s="28"/>
      <c r="B11" s="110" t="s">
        <v>1569</v>
      </c>
      <c r="C11" s="32"/>
    </row>
    <row r="12" spans="1:3" ht="19.5" customHeight="1">
      <c r="A12" s="28"/>
      <c r="B12" s="110" t="s">
        <v>1570</v>
      </c>
      <c r="C12" s="32"/>
    </row>
    <row r="13" spans="1:3" ht="19.5" customHeight="1">
      <c r="A13" s="28"/>
      <c r="B13" s="110" t="s">
        <v>1571</v>
      </c>
      <c r="C13" s="32"/>
    </row>
    <row r="14" spans="1:3" ht="19.5" customHeight="1">
      <c r="A14" s="29"/>
      <c r="B14" s="31"/>
      <c r="C14" s="33"/>
    </row>
    <row r="15" spans="1:3" ht="19.5" customHeight="1">
      <c r="A15" s="30"/>
      <c r="B15" s="34" t="s">
        <v>356</v>
      </c>
      <c r="C15" s="35"/>
    </row>
    <row r="16" spans="1:3" ht="19.5" customHeight="1">
      <c r="A16" s="30"/>
      <c r="B16" s="36" t="s">
        <v>353</v>
      </c>
      <c r="C16" s="35"/>
    </row>
    <row r="17" spans="1:3" ht="19.5" customHeight="1">
      <c r="A17" s="29" t="s">
        <v>349</v>
      </c>
      <c r="B17" s="37" t="s">
        <v>1477</v>
      </c>
      <c r="C17" s="38"/>
    </row>
    <row r="18" spans="1:3" ht="19.5" customHeight="1">
      <c r="A18" s="29"/>
      <c r="B18" s="37" t="s">
        <v>1476</v>
      </c>
      <c r="C18" s="89"/>
    </row>
    <row r="19" spans="1:3" ht="19.5" customHeight="1" thickBot="1">
      <c r="A19" s="27" t="s">
        <v>350</v>
      </c>
      <c r="B19" s="39" t="s">
        <v>351</v>
      </c>
      <c r="C19" s="40"/>
    </row>
    <row r="21" ht="14.25">
      <c r="B21" s="109" t="s">
        <v>1567</v>
      </c>
    </row>
  </sheetData>
  <sheetProtection/>
  <mergeCells count="1">
    <mergeCell ref="A1:C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B48"/>
  <sheetViews>
    <sheetView showZeros="0" zoomScalePageLayoutView="0" workbookViewId="0" topLeftCell="A1">
      <selection activeCell="G8" sqref="G8"/>
    </sheetView>
  </sheetViews>
  <sheetFormatPr defaultColWidth="9.00390625" defaultRowHeight="14.25"/>
  <cols>
    <col min="1" max="1" width="52.125" style="3" customWidth="1"/>
    <col min="2" max="2" width="25.00390625" style="3" customWidth="1"/>
    <col min="3" max="16384" width="9.00390625" style="3" customWidth="1"/>
  </cols>
  <sheetData>
    <row r="1" spans="1:2" ht="27" customHeight="1">
      <c r="A1" s="280" t="s">
        <v>1624</v>
      </c>
      <c r="B1" s="280"/>
    </row>
    <row r="2" spans="1:2" ht="18.75" customHeight="1" thickBot="1">
      <c r="A2" s="26"/>
      <c r="B2" s="74" t="s">
        <v>1573</v>
      </c>
    </row>
    <row r="3" spans="1:2" ht="18" customHeight="1">
      <c r="A3" s="41" t="s">
        <v>1481</v>
      </c>
      <c r="B3" s="25" t="s">
        <v>357</v>
      </c>
    </row>
    <row r="4" spans="1:2" ht="18" customHeight="1">
      <c r="A4" s="42" t="s">
        <v>1526</v>
      </c>
      <c r="B4" s="64"/>
    </row>
    <row r="5" spans="1:2" ht="18" customHeight="1">
      <c r="A5" s="91" t="s">
        <v>1527</v>
      </c>
      <c r="B5" s="43"/>
    </row>
    <row r="6" spans="1:2" ht="18" customHeight="1">
      <c r="A6" s="91" t="s">
        <v>1528</v>
      </c>
      <c r="B6" s="43"/>
    </row>
    <row r="7" spans="1:2" ht="18" customHeight="1">
      <c r="A7" s="91" t="s">
        <v>1529</v>
      </c>
      <c r="B7" s="43"/>
    </row>
    <row r="8" spans="1:2" ht="18" customHeight="1">
      <c r="A8" s="91" t="s">
        <v>1530</v>
      </c>
      <c r="B8" s="43"/>
    </row>
    <row r="9" spans="1:2" ht="18" customHeight="1">
      <c r="A9" s="92" t="s">
        <v>1531</v>
      </c>
      <c r="B9" s="43"/>
    </row>
    <row r="10" spans="1:2" ht="18" customHeight="1">
      <c r="A10" s="93" t="s">
        <v>1532</v>
      </c>
      <c r="B10" s="43"/>
    </row>
    <row r="11" spans="1:2" ht="18" customHeight="1">
      <c r="A11" s="93" t="s">
        <v>1533</v>
      </c>
      <c r="B11" s="43"/>
    </row>
    <row r="12" spans="1:2" ht="18" customHeight="1">
      <c r="A12" s="91" t="s">
        <v>1529</v>
      </c>
      <c r="B12" s="43"/>
    </row>
    <row r="13" spans="1:2" ht="18" customHeight="1">
      <c r="A13" s="93" t="s">
        <v>1534</v>
      </c>
      <c r="B13" s="43"/>
    </row>
    <row r="14" spans="1:2" ht="18" customHeight="1">
      <c r="A14" s="93" t="s">
        <v>1535</v>
      </c>
      <c r="B14" s="43"/>
    </row>
    <row r="15" spans="1:2" ht="18" customHeight="1">
      <c r="A15" s="93" t="s">
        <v>1536</v>
      </c>
      <c r="B15" s="43"/>
    </row>
    <row r="16" spans="1:2" ht="18" customHeight="1">
      <c r="A16" s="92" t="s">
        <v>1537</v>
      </c>
      <c r="B16" s="43"/>
    </row>
    <row r="17" spans="1:2" ht="18" customHeight="1">
      <c r="A17" s="93" t="s">
        <v>1538</v>
      </c>
      <c r="B17" s="43"/>
    </row>
    <row r="18" spans="1:2" ht="18" customHeight="1">
      <c r="A18" s="93" t="s">
        <v>1539</v>
      </c>
      <c r="B18" s="43"/>
    </row>
    <row r="19" spans="1:2" ht="18" customHeight="1">
      <c r="A19" s="93" t="s">
        <v>1540</v>
      </c>
      <c r="B19" s="43"/>
    </row>
    <row r="20" spans="1:2" ht="18" customHeight="1">
      <c r="A20" s="92" t="s">
        <v>1541</v>
      </c>
      <c r="B20" s="43"/>
    </row>
    <row r="21" spans="1:2" ht="18" customHeight="1">
      <c r="A21" s="93" t="s">
        <v>1542</v>
      </c>
      <c r="B21" s="43"/>
    </row>
    <row r="22" spans="1:2" ht="18" customHeight="1">
      <c r="A22" s="93" t="s">
        <v>1543</v>
      </c>
      <c r="B22" s="43"/>
    </row>
    <row r="23" spans="1:2" ht="18" customHeight="1">
      <c r="A23" s="93" t="s">
        <v>1544</v>
      </c>
      <c r="B23" s="43"/>
    </row>
    <row r="24" spans="1:2" ht="18" customHeight="1">
      <c r="A24" s="93" t="s">
        <v>1545</v>
      </c>
      <c r="B24" s="43"/>
    </row>
    <row r="25" spans="1:2" ht="18" customHeight="1">
      <c r="A25" s="92" t="s">
        <v>1546</v>
      </c>
      <c r="B25" s="43"/>
    </row>
    <row r="26" spans="1:2" ht="18" customHeight="1">
      <c r="A26" s="93" t="s">
        <v>1547</v>
      </c>
      <c r="B26" s="43"/>
    </row>
    <row r="27" spans="1:2" ht="18" customHeight="1">
      <c r="A27" s="93" t="s">
        <v>1548</v>
      </c>
      <c r="B27" s="43"/>
    </row>
    <row r="28" spans="1:2" ht="18" customHeight="1">
      <c r="A28" s="93" t="s">
        <v>1549</v>
      </c>
      <c r="B28" s="43"/>
    </row>
    <row r="29" spans="1:2" ht="18" customHeight="1">
      <c r="A29" s="92" t="s">
        <v>1551</v>
      </c>
      <c r="B29" s="43"/>
    </row>
    <row r="30" spans="1:2" ht="18" customHeight="1">
      <c r="A30" s="93" t="s">
        <v>1552</v>
      </c>
      <c r="B30" s="43"/>
    </row>
    <row r="31" spans="1:2" ht="18" customHeight="1">
      <c r="A31" s="93" t="s">
        <v>1553</v>
      </c>
      <c r="B31" s="43"/>
    </row>
    <row r="32" spans="1:2" ht="18" customHeight="1">
      <c r="A32" s="91" t="s">
        <v>1529</v>
      </c>
      <c r="B32" s="43"/>
    </row>
    <row r="33" spans="1:2" ht="18" customHeight="1">
      <c r="A33" s="93" t="s">
        <v>1554</v>
      </c>
      <c r="B33" s="43"/>
    </row>
    <row r="34" spans="1:2" ht="18" customHeight="1">
      <c r="A34" s="92" t="s">
        <v>1555</v>
      </c>
      <c r="B34" s="43"/>
    </row>
    <row r="35" spans="1:2" ht="18" customHeight="1">
      <c r="A35" s="93" t="s">
        <v>1556</v>
      </c>
      <c r="B35" s="43"/>
    </row>
    <row r="36" spans="1:2" ht="18" customHeight="1">
      <c r="A36" s="93" t="s">
        <v>1557</v>
      </c>
      <c r="B36" s="43"/>
    </row>
    <row r="37" spans="1:2" ht="18" customHeight="1">
      <c r="A37" s="92" t="s">
        <v>1558</v>
      </c>
      <c r="B37" s="43"/>
    </row>
    <row r="38" spans="1:2" ht="18" customHeight="1">
      <c r="A38" s="93" t="s">
        <v>1559</v>
      </c>
      <c r="B38" s="43"/>
    </row>
    <row r="39" spans="1:2" ht="18" customHeight="1">
      <c r="A39" s="93" t="s">
        <v>1550</v>
      </c>
      <c r="B39" s="43"/>
    </row>
    <row r="40" spans="1:2" ht="18" customHeight="1">
      <c r="A40" s="93" t="s">
        <v>1560</v>
      </c>
      <c r="B40" s="43"/>
    </row>
    <row r="41" spans="1:2" ht="18" customHeight="1">
      <c r="A41" s="92" t="s">
        <v>1561</v>
      </c>
      <c r="B41" s="43"/>
    </row>
    <row r="42" spans="1:2" ht="18" customHeight="1">
      <c r="A42" s="34" t="s">
        <v>355</v>
      </c>
      <c r="B42" s="44"/>
    </row>
    <row r="43" spans="1:2" ht="18" customHeight="1">
      <c r="A43" s="36" t="s">
        <v>354</v>
      </c>
      <c r="B43" s="44"/>
    </row>
    <row r="44" spans="1:2" ht="18" customHeight="1">
      <c r="A44" s="94" t="s">
        <v>1562</v>
      </c>
      <c r="B44" s="44"/>
    </row>
    <row r="45" spans="1:2" ht="18" customHeight="1">
      <c r="A45" s="95" t="s">
        <v>1563</v>
      </c>
      <c r="B45" s="47"/>
    </row>
    <row r="46" spans="1:2" ht="18" customHeight="1" thickBot="1">
      <c r="A46" s="48" t="s">
        <v>352</v>
      </c>
      <c r="B46" s="49"/>
    </row>
    <row r="48" ht="14.25">
      <c r="A48" s="109" t="s">
        <v>1567</v>
      </c>
    </row>
  </sheetData>
  <sheetProtection/>
  <mergeCells count="1">
    <mergeCell ref="A1:B1"/>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F13"/>
  <sheetViews>
    <sheetView zoomScalePageLayoutView="0" workbookViewId="0" topLeftCell="A1">
      <selection activeCell="E22" sqref="E22"/>
    </sheetView>
  </sheetViews>
  <sheetFormatPr defaultColWidth="9.00390625" defaultRowHeight="14.25"/>
  <cols>
    <col min="1" max="1" width="24.625" style="140" customWidth="1"/>
    <col min="2" max="2" width="19.875" style="140" customWidth="1"/>
    <col min="3" max="3" width="19.25390625" style="140" customWidth="1"/>
    <col min="4" max="4" width="25.25390625" style="140" customWidth="1"/>
    <col min="5" max="6" width="12.375" style="140" customWidth="1"/>
    <col min="7" max="16384" width="9.00390625" style="140" customWidth="1"/>
  </cols>
  <sheetData>
    <row r="1" spans="1:2" ht="12">
      <c r="A1" s="139"/>
      <c r="B1" s="139"/>
    </row>
    <row r="2" spans="1:6" ht="25.5">
      <c r="A2" s="287" t="s">
        <v>1633</v>
      </c>
      <c r="B2" s="288"/>
      <c r="C2" s="288"/>
      <c r="D2" s="288"/>
      <c r="E2" s="288"/>
      <c r="F2" s="288"/>
    </row>
    <row r="3" ht="18" customHeight="1" thickBot="1">
      <c r="F3" s="141" t="s">
        <v>1573</v>
      </c>
    </row>
    <row r="4" spans="1:6" s="142" customFormat="1" ht="30.75" customHeight="1">
      <c r="A4" s="161" t="s">
        <v>1577</v>
      </c>
      <c r="B4" s="150" t="s">
        <v>336</v>
      </c>
      <c r="C4" s="150" t="s">
        <v>337</v>
      </c>
      <c r="D4" s="150" t="s">
        <v>338</v>
      </c>
      <c r="E4" s="150" t="s">
        <v>339</v>
      </c>
      <c r="F4" s="151" t="s">
        <v>340</v>
      </c>
    </row>
    <row r="5" spans="1:6" ht="30.75" customHeight="1">
      <c r="A5" s="192" t="s">
        <v>1582</v>
      </c>
      <c r="B5" s="211" t="s">
        <v>1603</v>
      </c>
      <c r="C5" s="225" t="s">
        <v>1601</v>
      </c>
      <c r="D5" s="211" t="s">
        <v>1602</v>
      </c>
      <c r="E5" s="143">
        <v>86000</v>
      </c>
      <c r="F5" s="152"/>
    </row>
    <row r="6" spans="1:6" ht="30.75" customHeight="1">
      <c r="A6" s="212"/>
      <c r="B6" s="211"/>
      <c r="C6" s="189"/>
      <c r="D6" s="211"/>
      <c r="E6" s="143"/>
      <c r="F6" s="152"/>
    </row>
    <row r="7" spans="1:6" ht="30.75" customHeight="1">
      <c r="A7" s="192"/>
      <c r="B7" s="187"/>
      <c r="C7" s="189"/>
      <c r="D7" s="191"/>
      <c r="E7" s="188"/>
      <c r="F7" s="152"/>
    </row>
    <row r="8" spans="1:6" ht="30.75" customHeight="1">
      <c r="A8" s="192"/>
      <c r="B8" s="187"/>
      <c r="C8" s="189"/>
      <c r="D8" s="143"/>
      <c r="E8" s="188"/>
      <c r="F8" s="152"/>
    </row>
    <row r="9" spans="1:6" ht="30.75" customHeight="1">
      <c r="A9" s="192"/>
      <c r="B9" s="187"/>
      <c r="C9" s="189"/>
      <c r="D9" s="143"/>
      <c r="E9" s="188"/>
      <c r="F9" s="152"/>
    </row>
    <row r="10" spans="1:6" ht="30.75" customHeight="1">
      <c r="A10" s="162"/>
      <c r="B10" s="143"/>
      <c r="C10" s="143"/>
      <c r="D10" s="143"/>
      <c r="E10" s="143"/>
      <c r="F10" s="152"/>
    </row>
    <row r="11" spans="1:6" ht="30.75" customHeight="1">
      <c r="A11" s="162"/>
      <c r="B11" s="143"/>
      <c r="C11" s="143"/>
      <c r="D11" s="143"/>
      <c r="E11" s="143"/>
      <c r="F11" s="152"/>
    </row>
    <row r="12" spans="1:6" ht="30.75" customHeight="1">
      <c r="A12" s="162"/>
      <c r="B12" s="143"/>
      <c r="C12" s="143"/>
      <c r="D12" s="143"/>
      <c r="E12" s="143"/>
      <c r="F12" s="152"/>
    </row>
    <row r="13" spans="1:6" ht="30.75" customHeight="1" thickBot="1">
      <c r="A13" s="153"/>
      <c r="B13" s="154"/>
      <c r="C13" s="154"/>
      <c r="D13" s="154"/>
      <c r="E13" s="154"/>
      <c r="F13" s="155"/>
    </row>
  </sheetData>
  <sheetProtection/>
  <mergeCells count="1">
    <mergeCell ref="A2:F2"/>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117"/>
  <sheetViews>
    <sheetView showGridLines="0" showZeros="0" zoomScale="93" zoomScaleNormal="93" zoomScalePageLayoutView="0" workbookViewId="0" topLeftCell="A1">
      <pane ySplit="3" topLeftCell="A76" activePane="bottomLeft" state="frozen"/>
      <selection pane="topLeft" activeCell="E22" sqref="E22"/>
      <selection pane="bottomLeft" activeCell="E20" sqref="E20"/>
    </sheetView>
  </sheetViews>
  <sheetFormatPr defaultColWidth="9.00390625" defaultRowHeight="14.25"/>
  <cols>
    <col min="1" max="1" width="53.125" style="123" customWidth="1"/>
    <col min="2" max="2" width="24.75390625" style="203" customWidth="1"/>
    <col min="3" max="8" width="9.00390625" style="2" customWidth="1"/>
    <col min="9" max="9" width="15.00390625" style="2" customWidth="1"/>
    <col min="10" max="16384" width="9.00390625" style="2" customWidth="1"/>
  </cols>
  <sheetData>
    <row r="1" spans="1:2" s="1" customFormat="1" ht="28.5" customHeight="1">
      <c r="A1" s="260" t="s">
        <v>1604</v>
      </c>
      <c r="B1" s="261"/>
    </row>
    <row r="2" spans="1:2" ht="20.25" customHeight="1" thickBot="1">
      <c r="A2" s="116"/>
      <c r="B2" s="193" t="s">
        <v>1573</v>
      </c>
    </row>
    <row r="3" spans="1:2" ht="21.75" customHeight="1">
      <c r="A3" s="117" t="s">
        <v>297</v>
      </c>
      <c r="B3" s="194" t="s">
        <v>357</v>
      </c>
    </row>
    <row r="4" spans="1:2" ht="21.75" customHeight="1">
      <c r="A4" s="118" t="s">
        <v>361</v>
      </c>
      <c r="B4" s="195">
        <f>SUM(B5:B20)</f>
        <v>11000000</v>
      </c>
    </row>
    <row r="5" spans="1:2" ht="21.75" customHeight="1">
      <c r="A5" s="118" t="s">
        <v>362</v>
      </c>
      <c r="B5" s="196">
        <v>7800000</v>
      </c>
    </row>
    <row r="6" spans="1:2" ht="21.75" customHeight="1">
      <c r="A6" s="118" t="s">
        <v>363</v>
      </c>
      <c r="B6" s="196">
        <v>600000</v>
      </c>
    </row>
    <row r="7" spans="1:2" ht="21.75" customHeight="1">
      <c r="A7" s="118" t="s">
        <v>364</v>
      </c>
      <c r="B7" s="196"/>
    </row>
    <row r="8" spans="1:2" ht="21.75" customHeight="1">
      <c r="A8" s="118" t="s">
        <v>1493</v>
      </c>
      <c r="B8" s="196">
        <v>300000</v>
      </c>
    </row>
    <row r="9" spans="1:2" ht="21.75" customHeight="1">
      <c r="A9" s="118" t="s">
        <v>365</v>
      </c>
      <c r="B9" s="196"/>
    </row>
    <row r="10" spans="1:2" ht="21.75" customHeight="1">
      <c r="A10" s="118" t="s">
        <v>366</v>
      </c>
      <c r="B10" s="196"/>
    </row>
    <row r="11" spans="1:2" ht="21.75" customHeight="1">
      <c r="A11" s="118" t="s">
        <v>367</v>
      </c>
      <c r="B11" s="196">
        <v>300000</v>
      </c>
    </row>
    <row r="12" spans="1:2" ht="21.75" customHeight="1">
      <c r="A12" s="118" t="s">
        <v>1494</v>
      </c>
      <c r="B12" s="196"/>
    </row>
    <row r="13" spans="1:2" ht="21.75" customHeight="1">
      <c r="A13" s="118" t="s">
        <v>368</v>
      </c>
      <c r="B13" s="196">
        <v>2000000</v>
      </c>
    </row>
    <row r="14" spans="1:2" ht="21.75" customHeight="1">
      <c r="A14" s="118" t="s">
        <v>1495</v>
      </c>
      <c r="B14" s="196"/>
    </row>
    <row r="15" spans="1:2" ht="21.75" customHeight="1">
      <c r="A15" s="118" t="s">
        <v>1496</v>
      </c>
      <c r="B15" s="196"/>
    </row>
    <row r="16" spans="1:2" ht="21.75" customHeight="1">
      <c r="A16" s="118" t="s">
        <v>369</v>
      </c>
      <c r="B16" s="196"/>
    </row>
    <row r="17" spans="1:2" ht="21.75" customHeight="1">
      <c r="A17" s="118" t="s">
        <v>370</v>
      </c>
      <c r="B17" s="196"/>
    </row>
    <row r="18" spans="1:2" ht="21.75" customHeight="1">
      <c r="A18" s="118" t="s">
        <v>371</v>
      </c>
      <c r="B18" s="196"/>
    </row>
    <row r="19" spans="1:2" ht="21.75" customHeight="1">
      <c r="A19" s="118" t="s">
        <v>3</v>
      </c>
      <c r="B19" s="196"/>
    </row>
    <row r="20" spans="1:2" ht="21.75" customHeight="1">
      <c r="A20" s="118" t="s">
        <v>372</v>
      </c>
      <c r="B20" s="196"/>
    </row>
    <row r="21" spans="1:2" ht="21.75" customHeight="1">
      <c r="A21" s="118" t="s">
        <v>373</v>
      </c>
      <c r="B21" s="195">
        <f>SUM(B22:B29)</f>
        <v>11481340</v>
      </c>
    </row>
    <row r="22" spans="1:2" ht="21.75" customHeight="1">
      <c r="A22" s="118" t="s">
        <v>374</v>
      </c>
      <c r="B22" s="196"/>
    </row>
    <row r="23" spans="1:2" ht="21.75" customHeight="1">
      <c r="A23" s="118" t="s">
        <v>375</v>
      </c>
      <c r="B23" s="196"/>
    </row>
    <row r="24" spans="1:2" ht="21.75" customHeight="1">
      <c r="A24" s="118" t="s">
        <v>376</v>
      </c>
      <c r="B24" s="196"/>
    </row>
    <row r="25" spans="1:2" ht="21.75" customHeight="1">
      <c r="A25" s="118" t="s">
        <v>390</v>
      </c>
      <c r="B25" s="197"/>
    </row>
    <row r="26" spans="1:2" ht="21.75" customHeight="1">
      <c r="A26" s="118" t="s">
        <v>377</v>
      </c>
      <c r="B26" s="196">
        <v>11481340</v>
      </c>
    </row>
    <row r="27" spans="1:2" ht="21.75" customHeight="1">
      <c r="A27" s="118" t="s">
        <v>1497</v>
      </c>
      <c r="B27" s="196"/>
    </row>
    <row r="28" spans="1:2" ht="21.75" customHeight="1">
      <c r="A28" s="118" t="s">
        <v>1296</v>
      </c>
      <c r="B28" s="196"/>
    </row>
    <row r="29" spans="1:2" ht="21.75" customHeight="1">
      <c r="A29" s="118" t="s">
        <v>378</v>
      </c>
      <c r="B29" s="196"/>
    </row>
    <row r="30" spans="1:2" ht="19.5" customHeight="1">
      <c r="A30" s="119" t="s">
        <v>343</v>
      </c>
      <c r="B30" s="198">
        <f>B21+B4</f>
        <v>22481340</v>
      </c>
    </row>
    <row r="31" spans="1:2" ht="19.5" customHeight="1">
      <c r="A31" s="120" t="s">
        <v>359</v>
      </c>
      <c r="B31" s="199">
        <f>SUM(B32,B103,B104,B108:B111)</f>
        <v>124175963.24</v>
      </c>
    </row>
    <row r="32" spans="1:2" ht="19.5" customHeight="1">
      <c r="A32" s="144" t="s">
        <v>391</v>
      </c>
      <c r="B32" s="200">
        <f>B33+B40+B81</f>
        <v>76233261.28999999</v>
      </c>
    </row>
    <row r="33" spans="1:2" ht="19.5" customHeight="1">
      <c r="A33" s="144" t="s">
        <v>1498</v>
      </c>
      <c r="B33" s="200">
        <f>SUM(B34:B39)</f>
        <v>0</v>
      </c>
    </row>
    <row r="34" spans="1:2" ht="19.5" customHeight="1">
      <c r="A34" s="121" t="s">
        <v>1499</v>
      </c>
      <c r="B34" s="200"/>
    </row>
    <row r="35" spans="1:2" ht="19.5" customHeight="1">
      <c r="A35" s="121" t="s">
        <v>1297</v>
      </c>
      <c r="B35" s="200"/>
    </row>
    <row r="36" spans="1:2" ht="19.5" customHeight="1">
      <c r="A36" s="121" t="s">
        <v>1500</v>
      </c>
      <c r="B36" s="200"/>
    </row>
    <row r="37" spans="1:2" ht="19.5" customHeight="1">
      <c r="A37" s="121" t="s">
        <v>1501</v>
      </c>
      <c r="B37" s="200"/>
    </row>
    <row r="38" spans="1:2" ht="19.5" customHeight="1">
      <c r="A38" s="121" t="s">
        <v>4</v>
      </c>
      <c r="B38" s="200"/>
    </row>
    <row r="39" spans="1:2" ht="19.5" customHeight="1">
      <c r="A39" s="121" t="s">
        <v>5</v>
      </c>
      <c r="B39" s="200"/>
    </row>
    <row r="40" spans="1:2" ht="19.5" customHeight="1">
      <c r="A40" s="121" t="s">
        <v>1502</v>
      </c>
      <c r="B40" s="200">
        <f>SUM(B41:B80)</f>
        <v>55111208</v>
      </c>
    </row>
    <row r="41" spans="1:2" ht="19.5" customHeight="1">
      <c r="A41" s="121" t="s">
        <v>392</v>
      </c>
      <c r="B41" s="200">
        <v>55111208</v>
      </c>
    </row>
    <row r="42" spans="1:2" ht="19.5" customHeight="1">
      <c r="A42" s="145" t="s">
        <v>1503</v>
      </c>
      <c r="B42" s="200"/>
    </row>
    <row r="43" spans="1:2" ht="19.5" customHeight="1">
      <c r="A43" s="146" t="s">
        <v>393</v>
      </c>
      <c r="B43" s="200"/>
    </row>
    <row r="44" spans="1:2" ht="19.5" customHeight="1">
      <c r="A44" s="146" t="s">
        <v>394</v>
      </c>
      <c r="B44" s="200"/>
    </row>
    <row r="45" spans="1:2" ht="19.5" customHeight="1">
      <c r="A45" s="146" t="s">
        <v>395</v>
      </c>
      <c r="B45" s="200"/>
    </row>
    <row r="46" spans="1:2" ht="19.5" customHeight="1">
      <c r="A46" s="146" t="s">
        <v>1298</v>
      </c>
      <c r="B46" s="200"/>
    </row>
    <row r="47" spans="1:2" ht="19.5" customHeight="1">
      <c r="A47" s="146" t="s">
        <v>1299</v>
      </c>
      <c r="B47" s="200"/>
    </row>
    <row r="48" spans="1:2" ht="19.5" customHeight="1">
      <c r="A48" s="146" t="s">
        <v>396</v>
      </c>
      <c r="B48" s="200"/>
    </row>
    <row r="49" spans="1:2" ht="19.5" customHeight="1">
      <c r="A49" s="146" t="s">
        <v>1300</v>
      </c>
      <c r="B49" s="200"/>
    </row>
    <row r="50" spans="1:2" ht="19.5" customHeight="1">
      <c r="A50" s="146" t="s">
        <v>1301</v>
      </c>
      <c r="B50" s="200"/>
    </row>
    <row r="51" spans="1:2" ht="19.5" customHeight="1">
      <c r="A51" s="145" t="s">
        <v>298</v>
      </c>
      <c r="B51" s="200"/>
    </row>
    <row r="52" spans="1:2" ht="19.5" customHeight="1">
      <c r="A52" s="146" t="s">
        <v>1302</v>
      </c>
      <c r="B52" s="200"/>
    </row>
    <row r="53" spans="1:2" ht="19.5" customHeight="1">
      <c r="A53" s="146" t="s">
        <v>397</v>
      </c>
      <c r="B53" s="200"/>
    </row>
    <row r="54" spans="1:2" ht="19.5" customHeight="1">
      <c r="A54" s="146" t="s">
        <v>398</v>
      </c>
      <c r="B54" s="200"/>
    </row>
    <row r="55" spans="1:2" ht="19.5" customHeight="1">
      <c r="A55" s="146" t="s">
        <v>1303</v>
      </c>
      <c r="B55" s="200"/>
    </row>
    <row r="56" spans="1:2" ht="19.5" customHeight="1">
      <c r="A56" s="146" t="s">
        <v>1304</v>
      </c>
      <c r="B56" s="200"/>
    </row>
    <row r="57" spans="1:2" ht="19.5" customHeight="1">
      <c r="A57" s="146" t="s">
        <v>1305</v>
      </c>
      <c r="B57" s="200"/>
    </row>
    <row r="58" spans="1:2" ht="19.5" customHeight="1">
      <c r="A58" s="146" t="s">
        <v>299</v>
      </c>
      <c r="B58" s="200"/>
    </row>
    <row r="59" spans="1:2" ht="19.5" customHeight="1">
      <c r="A59" s="146" t="s">
        <v>1306</v>
      </c>
      <c r="B59" s="200"/>
    </row>
    <row r="60" spans="1:2" ht="19.5" customHeight="1">
      <c r="A60" s="147" t="s">
        <v>6</v>
      </c>
      <c r="B60" s="200"/>
    </row>
    <row r="61" spans="1:2" ht="19.5" customHeight="1">
      <c r="A61" s="147" t="s">
        <v>7</v>
      </c>
      <c r="B61" s="200"/>
    </row>
    <row r="62" spans="1:2" ht="19.5" customHeight="1">
      <c r="A62" s="147" t="s">
        <v>8</v>
      </c>
      <c r="B62" s="200"/>
    </row>
    <row r="63" spans="1:2" ht="19.5" customHeight="1">
      <c r="A63" s="147" t="s">
        <v>9</v>
      </c>
      <c r="B63" s="200"/>
    </row>
    <row r="64" spans="1:2" ht="19.5" customHeight="1">
      <c r="A64" s="147" t="s">
        <v>10</v>
      </c>
      <c r="B64" s="200"/>
    </row>
    <row r="65" spans="1:2" ht="19.5" customHeight="1">
      <c r="A65" s="147" t="s">
        <v>11</v>
      </c>
      <c r="B65" s="200"/>
    </row>
    <row r="66" spans="1:2" ht="19.5" customHeight="1">
      <c r="A66" s="147" t="s">
        <v>12</v>
      </c>
      <c r="B66" s="200"/>
    </row>
    <row r="67" spans="1:2" ht="19.5" customHeight="1">
      <c r="A67" s="147" t="s">
        <v>13</v>
      </c>
      <c r="B67" s="200"/>
    </row>
    <row r="68" spans="1:2" ht="19.5" customHeight="1">
      <c r="A68" s="147" t="s">
        <v>14</v>
      </c>
      <c r="B68" s="200"/>
    </row>
    <row r="69" spans="1:2" ht="19.5" customHeight="1">
      <c r="A69" s="147" t="s">
        <v>15</v>
      </c>
      <c r="B69" s="200"/>
    </row>
    <row r="70" spans="1:2" ht="19.5" customHeight="1">
      <c r="A70" s="147" t="s">
        <v>16</v>
      </c>
      <c r="B70" s="200"/>
    </row>
    <row r="71" spans="1:2" ht="19.5" customHeight="1">
      <c r="A71" s="147" t="s">
        <v>17</v>
      </c>
      <c r="B71" s="200"/>
    </row>
    <row r="72" spans="1:2" ht="19.5" customHeight="1">
      <c r="A72" s="147" t="s">
        <v>18</v>
      </c>
      <c r="B72" s="200"/>
    </row>
    <row r="73" spans="1:2" ht="19.5" customHeight="1">
      <c r="A73" s="147" t="s">
        <v>19</v>
      </c>
      <c r="B73" s="200"/>
    </row>
    <row r="74" spans="1:2" ht="19.5" customHeight="1">
      <c r="A74" s="147" t="s">
        <v>20</v>
      </c>
      <c r="B74" s="200"/>
    </row>
    <row r="75" spans="1:2" ht="19.5" customHeight="1">
      <c r="A75" s="147" t="s">
        <v>21</v>
      </c>
      <c r="B75" s="200"/>
    </row>
    <row r="76" spans="1:2" ht="19.5" customHeight="1">
      <c r="A76" s="147" t="s">
        <v>22</v>
      </c>
      <c r="B76" s="200"/>
    </row>
    <row r="77" spans="1:2" ht="19.5" customHeight="1">
      <c r="A77" s="147" t="s">
        <v>23</v>
      </c>
      <c r="B77" s="200"/>
    </row>
    <row r="78" spans="1:2" ht="19.5" customHeight="1">
      <c r="A78" s="147" t="s">
        <v>24</v>
      </c>
      <c r="B78" s="200"/>
    </row>
    <row r="79" spans="1:2" ht="19.5" customHeight="1">
      <c r="A79" s="147" t="s">
        <v>25</v>
      </c>
      <c r="B79" s="200"/>
    </row>
    <row r="80" spans="1:2" ht="19.5" customHeight="1">
      <c r="A80" s="146" t="s">
        <v>399</v>
      </c>
      <c r="B80" s="200"/>
    </row>
    <row r="81" spans="1:2" ht="19.5" customHeight="1">
      <c r="A81" s="146" t="s">
        <v>400</v>
      </c>
      <c r="B81" s="200">
        <f>SUM(B82:B101)</f>
        <v>21122053.29</v>
      </c>
    </row>
    <row r="82" spans="1:2" ht="19.5" customHeight="1">
      <c r="A82" s="146" t="s">
        <v>401</v>
      </c>
      <c r="B82" s="200">
        <v>1511035</v>
      </c>
    </row>
    <row r="83" spans="1:2" ht="19.5" customHeight="1">
      <c r="A83" s="146" t="s">
        <v>402</v>
      </c>
      <c r="B83" s="200"/>
    </row>
    <row r="84" spans="1:2" ht="19.5" customHeight="1">
      <c r="A84" s="146" t="s">
        <v>403</v>
      </c>
      <c r="B84" s="200"/>
    </row>
    <row r="85" spans="1:2" ht="19.5" customHeight="1">
      <c r="A85" s="146" t="s">
        <v>404</v>
      </c>
      <c r="B85" s="200"/>
    </row>
    <row r="86" spans="1:2" ht="19.5" customHeight="1">
      <c r="A86" s="146" t="s">
        <v>405</v>
      </c>
      <c r="B86" s="200"/>
    </row>
    <row r="87" spans="1:2" ht="19.5" customHeight="1">
      <c r="A87" s="146" t="s">
        <v>406</v>
      </c>
      <c r="B87" s="200"/>
    </row>
    <row r="88" spans="1:2" ht="19.5" customHeight="1">
      <c r="A88" s="146" t="s">
        <v>300</v>
      </c>
      <c r="B88" s="200"/>
    </row>
    <row r="89" spans="1:2" ht="19.5" customHeight="1">
      <c r="A89" s="146" t="s">
        <v>408</v>
      </c>
      <c r="B89" s="200">
        <v>9489320</v>
      </c>
    </row>
    <row r="90" spans="1:2" ht="19.5" customHeight="1">
      <c r="A90" s="146" t="s">
        <v>301</v>
      </c>
      <c r="B90" s="200">
        <v>3536580</v>
      </c>
    </row>
    <row r="91" spans="1:2" ht="19.5" customHeight="1">
      <c r="A91" s="146" t="s">
        <v>410</v>
      </c>
      <c r="B91" s="200">
        <v>1983280</v>
      </c>
    </row>
    <row r="92" spans="1:2" ht="19.5" customHeight="1">
      <c r="A92" s="146" t="s">
        <v>1307</v>
      </c>
      <c r="B92" s="200"/>
    </row>
    <row r="93" spans="1:2" ht="19.5" customHeight="1">
      <c r="A93" s="146" t="s">
        <v>1308</v>
      </c>
      <c r="B93" s="200">
        <v>4284819.25</v>
      </c>
    </row>
    <row r="94" spans="1:2" ht="19.5" customHeight="1">
      <c r="A94" s="146" t="s">
        <v>411</v>
      </c>
      <c r="B94" s="200"/>
    </row>
    <row r="95" spans="1:2" ht="21.75" customHeight="1">
      <c r="A95" s="146" t="s">
        <v>1309</v>
      </c>
      <c r="B95" s="200"/>
    </row>
    <row r="96" spans="1:2" ht="14.25">
      <c r="A96" s="146" t="s">
        <v>1310</v>
      </c>
      <c r="B96" s="200">
        <v>295179.04</v>
      </c>
    </row>
    <row r="97" spans="1:2" ht="14.25">
      <c r="A97" s="146" t="s">
        <v>1311</v>
      </c>
      <c r="B97" s="200"/>
    </row>
    <row r="98" spans="1:2" ht="14.25">
      <c r="A98" s="146" t="s">
        <v>302</v>
      </c>
      <c r="B98" s="200"/>
    </row>
    <row r="99" spans="1:2" ht="14.25">
      <c r="A99" s="146" t="s">
        <v>412</v>
      </c>
      <c r="B99" s="200">
        <v>21840</v>
      </c>
    </row>
    <row r="100" spans="1:2" ht="14.25">
      <c r="A100" s="146" t="s">
        <v>1312</v>
      </c>
      <c r="B100" s="200"/>
    </row>
    <row r="101" spans="1:2" ht="14.25">
      <c r="A101" s="148" t="s">
        <v>413</v>
      </c>
      <c r="B101" s="200"/>
    </row>
    <row r="102" spans="1:2" ht="14.25">
      <c r="A102" s="148"/>
      <c r="B102" s="200"/>
    </row>
    <row r="103" spans="1:2" ht="14.25">
      <c r="A103" s="121" t="s">
        <v>414</v>
      </c>
      <c r="B103" s="201">
        <v>26101418.46</v>
      </c>
    </row>
    <row r="104" spans="1:2" ht="14.25">
      <c r="A104" s="121" t="s">
        <v>415</v>
      </c>
      <c r="B104" s="201">
        <f>SUM(B105:B107)</f>
        <v>0</v>
      </c>
    </row>
    <row r="105" spans="1:2" ht="14.25">
      <c r="A105" s="121" t="s">
        <v>303</v>
      </c>
      <c r="B105" s="201"/>
    </row>
    <row r="106" spans="1:2" ht="14.25">
      <c r="A106" s="121" t="s">
        <v>304</v>
      </c>
      <c r="B106" s="201"/>
    </row>
    <row r="107" spans="1:2" ht="14.25">
      <c r="A107" s="121" t="s">
        <v>305</v>
      </c>
      <c r="B107" s="201"/>
    </row>
    <row r="108" spans="1:2" ht="14.25">
      <c r="A108" s="149" t="s">
        <v>26</v>
      </c>
      <c r="B108" s="201"/>
    </row>
    <row r="109" spans="1:2" ht="14.25">
      <c r="A109" s="121" t="s">
        <v>27</v>
      </c>
      <c r="B109" s="201"/>
    </row>
    <row r="110" spans="1:2" ht="14.25">
      <c r="A110" s="121" t="s">
        <v>1313</v>
      </c>
      <c r="B110" s="201"/>
    </row>
    <row r="111" spans="1:2" ht="14.25">
      <c r="A111" s="121" t="s">
        <v>28</v>
      </c>
      <c r="B111" s="201">
        <v>21841283.49</v>
      </c>
    </row>
    <row r="112" spans="1:2" ht="14.25">
      <c r="A112" s="121"/>
      <c r="B112" s="200"/>
    </row>
    <row r="113" spans="1:9" ht="15" thickBot="1">
      <c r="A113" s="122" t="s">
        <v>351</v>
      </c>
      <c r="B113" s="202">
        <f>B30+B31</f>
        <v>146657303.24</v>
      </c>
      <c r="I113" s="205"/>
    </row>
    <row r="114" ht="14.25">
      <c r="I114" s="205"/>
    </row>
    <row r="115" ht="14.25">
      <c r="I115" s="205"/>
    </row>
    <row r="116" ht="14.25">
      <c r="I116" s="205"/>
    </row>
    <row r="117" ht="14.25">
      <c r="I117" s="205"/>
    </row>
  </sheetData>
  <sheetProtection/>
  <protectedRanges>
    <protectedRange sqref="B5:B20 B22:B29" name="区域1"/>
    <protectedRange sqref="B21" name="区域1_1"/>
  </protectedRanges>
  <mergeCells count="1">
    <mergeCell ref="A1:B1"/>
  </mergeCells>
  <printOptions horizontalCentered="1"/>
  <pageMargins left="0.35433070866141736" right="0.35433070866141736" top="0.8267716535433072" bottom="0.8267716535433072" header="0.11811023622047245" footer="0.31496062992125984"/>
  <pageSetup firstPageNumber="1" useFirstPageNumber="1" horizontalDpi="600" verticalDpi="600" orientation="portrait"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G1322"/>
  <sheetViews>
    <sheetView showGridLines="0" showZeros="0" zoomScale="93" zoomScaleNormal="93" zoomScalePageLayoutView="0" workbookViewId="0" topLeftCell="A1">
      <pane ySplit="3" topLeftCell="A1225" activePane="bottomLeft" state="frozen"/>
      <selection pane="topLeft" activeCell="E22" sqref="E22"/>
      <selection pane="bottomLeft" activeCell="A1323" sqref="A1323"/>
    </sheetView>
  </sheetViews>
  <sheetFormatPr defaultColWidth="9.00390625" defaultRowHeight="14.25"/>
  <cols>
    <col min="1" max="1" width="53.125" style="173" bestFit="1" customWidth="1"/>
    <col min="2" max="2" width="26.875" style="228" customWidth="1"/>
    <col min="3" max="3" width="15.125" style="176" customWidth="1"/>
    <col min="4" max="4" width="18.625" style="177" customWidth="1"/>
    <col min="5" max="5" width="12.00390625" style="177" customWidth="1"/>
    <col min="6" max="16384" width="9.00390625" style="2" customWidth="1"/>
  </cols>
  <sheetData>
    <row r="1" spans="1:5" s="1" customFormat="1" ht="28.5" customHeight="1">
      <c r="A1" s="262" t="s">
        <v>1612</v>
      </c>
      <c r="B1" s="262"/>
      <c r="C1" s="174"/>
      <c r="D1" s="175"/>
      <c r="E1" s="175"/>
    </row>
    <row r="2" spans="1:2" ht="20.25" customHeight="1" thickBot="1">
      <c r="A2" s="183"/>
      <c r="B2" s="228" t="s">
        <v>1573</v>
      </c>
    </row>
    <row r="3" spans="1:2" ht="21.75" customHeight="1">
      <c r="A3" s="214" t="s">
        <v>342</v>
      </c>
      <c r="B3" s="235" t="s">
        <v>357</v>
      </c>
    </row>
    <row r="4" spans="1:5" ht="21.75" customHeight="1">
      <c r="A4" s="184" t="s">
        <v>419</v>
      </c>
      <c r="B4" s="229">
        <f>B5+B17+B26+B37+B49+B60+B71+B83+B92+B105+B115+B124+B135+B149+B156+B164+B170+B177+B184+B191+B198+B204+B212+B218+B224+B230+B247</f>
        <v>21045895.5</v>
      </c>
      <c r="C4" s="179"/>
      <c r="D4" s="179"/>
      <c r="E4" s="180"/>
    </row>
    <row r="5" spans="1:5" ht="21.75" customHeight="1">
      <c r="A5" s="184" t="s">
        <v>1484</v>
      </c>
      <c r="B5" s="236">
        <f>B6+B7+B8+B9+B10+B11+B12+B13+B14+B15+B16</f>
        <v>1176041.6400000001</v>
      </c>
      <c r="C5" s="181"/>
      <c r="D5" s="179"/>
      <c r="E5" s="180"/>
    </row>
    <row r="6" spans="1:5" ht="21.75" customHeight="1">
      <c r="A6" s="184" t="s">
        <v>420</v>
      </c>
      <c r="B6" s="237">
        <v>235606.64</v>
      </c>
      <c r="C6" s="179"/>
      <c r="D6" s="179"/>
      <c r="E6" s="180"/>
    </row>
    <row r="7" spans="1:5" ht="21.75" customHeight="1">
      <c r="A7" s="184" t="s">
        <v>421</v>
      </c>
      <c r="B7" s="237">
        <v>30000</v>
      </c>
      <c r="C7" s="179"/>
      <c r="D7" s="179"/>
      <c r="E7" s="180"/>
    </row>
    <row r="8" spans="1:5" ht="21.75" customHeight="1">
      <c r="A8" s="184" t="s">
        <v>422</v>
      </c>
      <c r="B8" s="236"/>
      <c r="C8" s="179"/>
      <c r="D8" s="179"/>
      <c r="E8" s="180"/>
    </row>
    <row r="9" spans="1:5" ht="21.75" customHeight="1">
      <c r="A9" s="184" t="s">
        <v>1485</v>
      </c>
      <c r="B9" s="237">
        <v>100000</v>
      </c>
      <c r="C9" s="179"/>
      <c r="D9" s="179"/>
      <c r="E9" s="180"/>
    </row>
    <row r="10" spans="1:5" ht="21.75" customHeight="1">
      <c r="A10" s="184" t="s">
        <v>1486</v>
      </c>
      <c r="B10" s="236"/>
      <c r="C10" s="179"/>
      <c r="D10" s="179"/>
      <c r="E10" s="180"/>
    </row>
    <row r="11" spans="1:5" ht="21.75" customHeight="1">
      <c r="A11" s="184" t="s">
        <v>423</v>
      </c>
      <c r="B11" s="229"/>
      <c r="C11" s="179"/>
      <c r="D11" s="179"/>
      <c r="E11" s="180"/>
    </row>
    <row r="12" spans="1:5" ht="21.75" customHeight="1">
      <c r="A12" s="184" t="s">
        <v>1314</v>
      </c>
      <c r="B12" s="237">
        <v>46800</v>
      </c>
      <c r="C12" s="179"/>
      <c r="D12" s="179"/>
      <c r="E12" s="180"/>
    </row>
    <row r="13" spans="1:5" ht="21.75" customHeight="1">
      <c r="A13" s="184" t="s">
        <v>424</v>
      </c>
      <c r="B13" s="237">
        <v>100000</v>
      </c>
      <c r="C13" s="179"/>
      <c r="D13" s="179"/>
      <c r="E13" s="180"/>
    </row>
    <row r="14" spans="1:5" ht="21.75" customHeight="1">
      <c r="A14" s="184" t="s">
        <v>425</v>
      </c>
      <c r="B14" s="229"/>
      <c r="C14" s="179"/>
      <c r="D14" s="179"/>
      <c r="E14" s="180"/>
    </row>
    <row r="15" spans="1:5" ht="21.75" customHeight="1">
      <c r="A15" s="184" t="s">
        <v>426</v>
      </c>
      <c r="B15" s="229"/>
      <c r="C15" s="179"/>
      <c r="D15" s="179"/>
      <c r="E15" s="180"/>
    </row>
    <row r="16" spans="1:5" ht="21.75" customHeight="1">
      <c r="A16" s="184" t="s">
        <v>427</v>
      </c>
      <c r="B16" s="237">
        <v>663635</v>
      </c>
      <c r="C16" s="179"/>
      <c r="D16" s="179"/>
      <c r="E16" s="180"/>
    </row>
    <row r="17" spans="1:5" ht="21.75" customHeight="1">
      <c r="A17" s="184" t="s">
        <v>428</v>
      </c>
      <c r="B17" s="229">
        <f>SUM(B18:B25)</f>
        <v>50400</v>
      </c>
      <c r="C17" s="179"/>
      <c r="D17" s="179"/>
      <c r="E17" s="180"/>
    </row>
    <row r="18" spans="1:5" ht="21.75" customHeight="1">
      <c r="A18" s="184" t="s">
        <v>420</v>
      </c>
      <c r="B18" s="229"/>
      <c r="C18" s="179"/>
      <c r="D18" s="179"/>
      <c r="E18" s="180"/>
    </row>
    <row r="19" spans="1:5" ht="21.75" customHeight="1">
      <c r="A19" s="184" t="s">
        <v>421</v>
      </c>
      <c r="B19" s="229"/>
      <c r="C19" s="179"/>
      <c r="D19" s="179"/>
      <c r="E19" s="180"/>
    </row>
    <row r="20" spans="1:5" ht="21.75" customHeight="1">
      <c r="A20" s="184" t="s">
        <v>422</v>
      </c>
      <c r="B20" s="229"/>
      <c r="C20" s="179"/>
      <c r="D20" s="179"/>
      <c r="E20" s="180"/>
    </row>
    <row r="21" spans="1:5" ht="21.75" customHeight="1">
      <c r="A21" s="184" t="s">
        <v>1487</v>
      </c>
      <c r="B21" s="229"/>
      <c r="C21" s="179"/>
      <c r="D21" s="179"/>
      <c r="E21" s="180"/>
    </row>
    <row r="22" spans="1:5" ht="21.75" customHeight="1">
      <c r="A22" s="184" t="s">
        <v>1488</v>
      </c>
      <c r="B22" s="229"/>
      <c r="C22" s="179"/>
      <c r="D22" s="179"/>
      <c r="E22" s="180"/>
    </row>
    <row r="23" spans="1:5" ht="21.75" customHeight="1">
      <c r="A23" s="184" t="s">
        <v>429</v>
      </c>
      <c r="B23" s="237">
        <v>50400</v>
      </c>
      <c r="C23" s="179"/>
      <c r="D23" s="179"/>
      <c r="E23" s="180"/>
    </row>
    <row r="24" spans="1:5" ht="21.75" customHeight="1">
      <c r="A24" s="184" t="s">
        <v>426</v>
      </c>
      <c r="B24" s="229"/>
      <c r="C24" s="179"/>
      <c r="D24" s="179"/>
      <c r="E24" s="180"/>
    </row>
    <row r="25" spans="1:5" ht="21.75" customHeight="1">
      <c r="A25" s="184" t="s">
        <v>1489</v>
      </c>
      <c r="B25" s="229"/>
      <c r="C25" s="179"/>
      <c r="D25" s="179"/>
      <c r="E25" s="180"/>
    </row>
    <row r="26" spans="1:5" ht="21.75" customHeight="1">
      <c r="A26" s="184" t="s">
        <v>430</v>
      </c>
      <c r="B26" s="236">
        <f>SUM(B27:B36)</f>
        <v>12243604.93</v>
      </c>
      <c r="C26" s="181"/>
      <c r="D26" s="179"/>
      <c r="E26" s="180"/>
    </row>
    <row r="27" spans="1:5" ht="21.75" customHeight="1">
      <c r="A27" s="184" t="s">
        <v>420</v>
      </c>
      <c r="B27" s="237">
        <v>10303604.93</v>
      </c>
      <c r="C27" s="179"/>
      <c r="D27" s="179"/>
      <c r="E27" s="180"/>
    </row>
    <row r="28" spans="1:5" ht="21.75" customHeight="1">
      <c r="A28" s="184" t="s">
        <v>421</v>
      </c>
      <c r="B28" s="237">
        <v>1880000</v>
      </c>
      <c r="C28" s="179"/>
      <c r="D28" s="179"/>
      <c r="E28" s="180"/>
    </row>
    <row r="29" spans="1:5" ht="21.75" customHeight="1">
      <c r="A29" s="184" t="s">
        <v>422</v>
      </c>
      <c r="B29" s="229"/>
      <c r="C29" s="179"/>
      <c r="D29" s="179"/>
      <c r="E29" s="180"/>
    </row>
    <row r="30" spans="1:5" ht="21.75" customHeight="1">
      <c r="A30" s="184" t="s">
        <v>431</v>
      </c>
      <c r="B30" s="229"/>
      <c r="C30" s="179"/>
      <c r="D30" s="179"/>
      <c r="E30" s="180"/>
    </row>
    <row r="31" spans="1:5" ht="21.75" customHeight="1">
      <c r="A31" s="184" t="s">
        <v>432</v>
      </c>
      <c r="B31" s="229"/>
      <c r="C31" s="179"/>
      <c r="D31" s="179"/>
      <c r="E31" s="180"/>
    </row>
    <row r="32" spans="1:5" ht="21.75" customHeight="1">
      <c r="A32" s="184" t="s">
        <v>433</v>
      </c>
      <c r="B32" s="229"/>
      <c r="C32" s="179"/>
      <c r="D32" s="179"/>
      <c r="E32" s="180"/>
    </row>
    <row r="33" spans="1:5" ht="21.75" customHeight="1">
      <c r="A33" s="184" t="s">
        <v>435</v>
      </c>
      <c r="B33" s="237">
        <v>60000</v>
      </c>
      <c r="C33" s="179"/>
      <c r="D33" s="179"/>
      <c r="E33" s="180"/>
    </row>
    <row r="34" spans="1:5" ht="21.75" customHeight="1">
      <c r="A34" s="184" t="s">
        <v>436</v>
      </c>
      <c r="B34" s="229"/>
      <c r="C34" s="179"/>
      <c r="D34" s="179"/>
      <c r="E34" s="180"/>
    </row>
    <row r="35" spans="1:5" ht="21.75" customHeight="1">
      <c r="A35" s="184" t="s">
        <v>426</v>
      </c>
      <c r="B35" s="229"/>
      <c r="C35" s="179"/>
      <c r="D35" s="179"/>
      <c r="E35" s="180"/>
    </row>
    <row r="36" spans="1:5" ht="21.75" customHeight="1">
      <c r="A36" s="184" t="s">
        <v>437</v>
      </c>
      <c r="B36" s="229"/>
      <c r="C36" s="179"/>
      <c r="D36" s="179"/>
      <c r="E36" s="180"/>
    </row>
    <row r="37" spans="1:5" ht="21.75" customHeight="1">
      <c r="A37" s="184" t="s">
        <v>438</v>
      </c>
      <c r="B37" s="229"/>
      <c r="C37" s="179"/>
      <c r="D37" s="179"/>
      <c r="E37" s="180"/>
    </row>
    <row r="38" spans="1:5" ht="21.75" customHeight="1">
      <c r="A38" s="184" t="s">
        <v>420</v>
      </c>
      <c r="B38" s="229"/>
      <c r="C38" s="179"/>
      <c r="D38" s="179"/>
      <c r="E38" s="180"/>
    </row>
    <row r="39" spans="1:5" ht="21.75" customHeight="1">
      <c r="A39" s="184" t="s">
        <v>421</v>
      </c>
      <c r="B39" s="229"/>
      <c r="C39" s="179"/>
      <c r="D39" s="179"/>
      <c r="E39" s="180"/>
    </row>
    <row r="40" spans="1:5" ht="21.75" customHeight="1">
      <c r="A40" s="184" t="s">
        <v>422</v>
      </c>
      <c r="B40" s="229"/>
      <c r="C40" s="179"/>
      <c r="D40" s="179"/>
      <c r="E40" s="180"/>
    </row>
    <row r="41" spans="1:5" ht="21.75" customHeight="1">
      <c r="A41" s="184" t="s">
        <v>439</v>
      </c>
      <c r="B41" s="229"/>
      <c r="C41" s="179"/>
      <c r="D41" s="179"/>
      <c r="E41" s="180"/>
    </row>
    <row r="42" spans="1:5" ht="21.75" customHeight="1">
      <c r="A42" s="184" t="s">
        <v>440</v>
      </c>
      <c r="B42" s="229"/>
      <c r="C42" s="179"/>
      <c r="D42" s="179"/>
      <c r="E42" s="180"/>
    </row>
    <row r="43" spans="1:5" ht="21.75" customHeight="1">
      <c r="A43" s="184" t="s">
        <v>441</v>
      </c>
      <c r="B43" s="229"/>
      <c r="C43" s="179"/>
      <c r="D43" s="179"/>
      <c r="E43" s="180"/>
    </row>
    <row r="44" spans="1:5" ht="21.75" customHeight="1">
      <c r="A44" s="184" t="s">
        <v>442</v>
      </c>
      <c r="B44" s="229"/>
      <c r="C44" s="179"/>
      <c r="D44" s="179"/>
      <c r="E44" s="180"/>
    </row>
    <row r="45" spans="1:5" ht="21.75" customHeight="1">
      <c r="A45" s="184" t="s">
        <v>443</v>
      </c>
      <c r="B45" s="229"/>
      <c r="C45" s="179"/>
      <c r="D45" s="179"/>
      <c r="E45" s="180"/>
    </row>
    <row r="46" spans="1:5" ht="21.75" customHeight="1">
      <c r="A46" s="184" t="s">
        <v>1315</v>
      </c>
      <c r="B46" s="229"/>
      <c r="C46" s="179"/>
      <c r="D46" s="179"/>
      <c r="E46" s="180"/>
    </row>
    <row r="47" spans="1:5" ht="21.75" customHeight="1">
      <c r="A47" s="184" t="s">
        <v>426</v>
      </c>
      <c r="B47" s="229"/>
      <c r="C47" s="179"/>
      <c r="D47" s="179"/>
      <c r="E47" s="180"/>
    </row>
    <row r="48" spans="1:5" ht="21.75" customHeight="1">
      <c r="A48" s="184" t="s">
        <v>444</v>
      </c>
      <c r="B48" s="229"/>
      <c r="C48" s="179"/>
      <c r="D48" s="179"/>
      <c r="E48" s="180"/>
    </row>
    <row r="49" spans="1:5" ht="21.75" customHeight="1">
      <c r="A49" s="184" t="s">
        <v>445</v>
      </c>
      <c r="B49" s="236">
        <f>SUM(B50:B59)</f>
        <v>879200</v>
      </c>
      <c r="C49" s="181"/>
      <c r="D49" s="179"/>
      <c r="E49" s="180"/>
    </row>
    <row r="50" spans="1:5" ht="21.75" customHeight="1">
      <c r="A50" s="184" t="s">
        <v>420</v>
      </c>
      <c r="B50" s="229"/>
      <c r="C50" s="179"/>
      <c r="D50" s="179"/>
      <c r="E50" s="180"/>
    </row>
    <row r="51" spans="1:5" ht="21.75" customHeight="1">
      <c r="A51" s="184" t="s">
        <v>421</v>
      </c>
      <c r="B51" s="229"/>
      <c r="C51" s="179"/>
      <c r="D51" s="179"/>
      <c r="E51" s="180"/>
    </row>
    <row r="52" spans="1:5" ht="21.75" customHeight="1">
      <c r="A52" s="184" t="s">
        <v>422</v>
      </c>
      <c r="B52" s="229"/>
      <c r="C52" s="179"/>
      <c r="D52" s="179"/>
      <c r="E52" s="180"/>
    </row>
    <row r="53" spans="1:5" ht="21.75" customHeight="1">
      <c r="A53" s="184" t="s">
        <v>446</v>
      </c>
      <c r="B53" s="229"/>
      <c r="C53" s="179"/>
      <c r="D53" s="179"/>
      <c r="E53" s="180"/>
    </row>
    <row r="54" spans="1:5" ht="21.75" customHeight="1">
      <c r="A54" s="184" t="s">
        <v>447</v>
      </c>
      <c r="B54" s="229"/>
      <c r="C54" s="179"/>
      <c r="D54" s="179"/>
      <c r="E54" s="180"/>
    </row>
    <row r="55" spans="1:5" ht="21.75" customHeight="1">
      <c r="A55" s="184" t="s">
        <v>448</v>
      </c>
      <c r="B55" s="229"/>
      <c r="C55" s="179"/>
      <c r="D55" s="179"/>
      <c r="E55" s="180"/>
    </row>
    <row r="56" spans="1:5" ht="21.75" customHeight="1">
      <c r="A56" s="184" t="s">
        <v>449</v>
      </c>
      <c r="B56" s="237">
        <v>879200</v>
      </c>
      <c r="C56" s="179"/>
      <c r="D56" s="179"/>
      <c r="E56" s="180"/>
    </row>
    <row r="57" spans="1:5" ht="21.75" customHeight="1">
      <c r="A57" s="184" t="s">
        <v>450</v>
      </c>
      <c r="B57" s="229"/>
      <c r="C57" s="179"/>
      <c r="D57" s="179"/>
      <c r="E57" s="180"/>
    </row>
    <row r="58" spans="1:5" ht="21.75" customHeight="1">
      <c r="A58" s="184" t="s">
        <v>426</v>
      </c>
      <c r="B58" s="229"/>
      <c r="C58" s="179"/>
      <c r="D58" s="179"/>
      <c r="E58" s="180"/>
    </row>
    <row r="59" spans="1:5" ht="21.75" customHeight="1">
      <c r="A59" s="184" t="s">
        <v>451</v>
      </c>
      <c r="B59" s="229"/>
      <c r="C59" s="179"/>
      <c r="D59" s="179"/>
      <c r="E59" s="180"/>
    </row>
    <row r="60" spans="1:5" ht="21.75" customHeight="1">
      <c r="A60" s="184" t="s">
        <v>452</v>
      </c>
      <c r="B60" s="236">
        <f>SUM(B61:B70)</f>
        <v>1814227.43</v>
      </c>
      <c r="C60" s="181"/>
      <c r="D60" s="179"/>
      <c r="E60" s="180"/>
    </row>
    <row r="61" spans="1:5" ht="21.75" customHeight="1">
      <c r="A61" s="184" t="s">
        <v>420</v>
      </c>
      <c r="B61" s="237">
        <v>1564227.43</v>
      </c>
      <c r="C61" s="179"/>
      <c r="D61" s="179"/>
      <c r="E61" s="180"/>
    </row>
    <row r="62" spans="1:5" ht="21.75" customHeight="1">
      <c r="A62" s="184" t="s">
        <v>421</v>
      </c>
      <c r="B62" s="237">
        <v>250000</v>
      </c>
      <c r="C62" s="179"/>
      <c r="D62" s="179"/>
      <c r="E62" s="180"/>
    </row>
    <row r="63" spans="1:5" ht="21.75" customHeight="1">
      <c r="A63" s="184" t="s">
        <v>422</v>
      </c>
      <c r="B63" s="229"/>
      <c r="C63" s="179"/>
      <c r="D63" s="179"/>
      <c r="E63" s="180"/>
    </row>
    <row r="64" spans="1:5" ht="21.75" customHeight="1">
      <c r="A64" s="184" t="s">
        <v>453</v>
      </c>
      <c r="B64" s="229"/>
      <c r="C64" s="179"/>
      <c r="D64" s="179"/>
      <c r="E64" s="180"/>
    </row>
    <row r="65" spans="1:5" ht="21.75" customHeight="1">
      <c r="A65" s="184" t="s">
        <v>454</v>
      </c>
      <c r="B65" s="229"/>
      <c r="C65" s="179"/>
      <c r="D65" s="179"/>
      <c r="E65" s="180"/>
    </row>
    <row r="66" spans="1:5" ht="21.75" customHeight="1">
      <c r="A66" s="184" t="s">
        <v>455</v>
      </c>
      <c r="B66" s="229"/>
      <c r="C66" s="179"/>
      <c r="D66" s="179"/>
      <c r="E66" s="180"/>
    </row>
    <row r="67" spans="1:5" ht="21.75" customHeight="1">
      <c r="A67" s="184" t="s">
        <v>456</v>
      </c>
      <c r="B67" s="229"/>
      <c r="C67" s="179"/>
      <c r="D67" s="179"/>
      <c r="E67" s="180"/>
    </row>
    <row r="68" spans="1:5" ht="21.75" customHeight="1">
      <c r="A68" s="184" t="s">
        <v>457</v>
      </c>
      <c r="B68" s="229"/>
      <c r="C68" s="179"/>
      <c r="D68" s="179"/>
      <c r="E68" s="180"/>
    </row>
    <row r="69" spans="1:5" ht="21.75" customHeight="1">
      <c r="A69" s="184" t="s">
        <v>426</v>
      </c>
      <c r="B69" s="229"/>
      <c r="C69" s="179"/>
      <c r="D69" s="179"/>
      <c r="E69" s="180"/>
    </row>
    <row r="70" spans="1:5" ht="21.75" customHeight="1">
      <c r="A70" s="184" t="s">
        <v>458</v>
      </c>
      <c r="B70" s="229"/>
      <c r="C70" s="179"/>
      <c r="D70" s="179"/>
      <c r="E70" s="180"/>
    </row>
    <row r="71" spans="1:5" ht="21.75" customHeight="1">
      <c r="A71" s="184" t="s">
        <v>459</v>
      </c>
      <c r="B71" s="236">
        <f>SUM(B72:B82)</f>
        <v>200000</v>
      </c>
      <c r="C71" s="181"/>
      <c r="D71" s="179"/>
      <c r="E71" s="180"/>
    </row>
    <row r="72" spans="1:5" ht="21.75" customHeight="1">
      <c r="A72" s="184" t="s">
        <v>420</v>
      </c>
      <c r="B72" s="229"/>
      <c r="C72" s="179"/>
      <c r="D72" s="179"/>
      <c r="E72" s="180"/>
    </row>
    <row r="73" spans="1:5" ht="21.75" customHeight="1">
      <c r="A73" s="184" t="s">
        <v>421</v>
      </c>
      <c r="B73" s="237">
        <v>200000</v>
      </c>
      <c r="C73" s="179"/>
      <c r="D73" s="179"/>
      <c r="E73" s="180"/>
    </row>
    <row r="74" spans="1:5" ht="21.75" customHeight="1">
      <c r="A74" s="184" t="s">
        <v>422</v>
      </c>
      <c r="B74" s="229"/>
      <c r="C74" s="179"/>
      <c r="D74" s="179"/>
      <c r="E74" s="180"/>
    </row>
    <row r="75" spans="1:5" ht="21.75" customHeight="1">
      <c r="A75" s="184" t="s">
        <v>460</v>
      </c>
      <c r="B75" s="229"/>
      <c r="C75" s="179"/>
      <c r="D75" s="179"/>
      <c r="E75" s="180"/>
    </row>
    <row r="76" spans="1:5" ht="21.75" customHeight="1">
      <c r="A76" s="184" t="s">
        <v>461</v>
      </c>
      <c r="B76" s="229"/>
      <c r="C76" s="179"/>
      <c r="D76" s="179"/>
      <c r="E76" s="180"/>
    </row>
    <row r="77" spans="1:5" ht="21.75" customHeight="1">
      <c r="A77" s="184" t="s">
        <v>462</v>
      </c>
      <c r="B77" s="229"/>
      <c r="C77" s="179"/>
      <c r="D77" s="179"/>
      <c r="E77" s="180"/>
    </row>
    <row r="78" spans="1:5" ht="21.75" customHeight="1">
      <c r="A78" s="184" t="s">
        <v>463</v>
      </c>
      <c r="B78" s="229"/>
      <c r="C78" s="179"/>
      <c r="D78" s="179"/>
      <c r="E78" s="180"/>
    </row>
    <row r="79" spans="1:5" ht="21.75" customHeight="1">
      <c r="A79" s="184" t="s">
        <v>464</v>
      </c>
      <c r="C79" s="179"/>
      <c r="D79" s="179"/>
      <c r="E79" s="180"/>
    </row>
    <row r="80" spans="1:5" ht="21.75" customHeight="1">
      <c r="A80" s="184" t="s">
        <v>456</v>
      </c>
      <c r="B80" s="229"/>
      <c r="C80" s="179"/>
      <c r="D80" s="179"/>
      <c r="E80" s="180"/>
    </row>
    <row r="81" spans="1:5" ht="21.75" customHeight="1">
      <c r="A81" s="184" t="s">
        <v>426</v>
      </c>
      <c r="B81" s="229"/>
      <c r="C81" s="179"/>
      <c r="D81" s="179"/>
      <c r="E81" s="180"/>
    </row>
    <row r="82" spans="1:5" ht="21.75" customHeight="1">
      <c r="A82" s="184" t="s">
        <v>465</v>
      </c>
      <c r="B82" s="229"/>
      <c r="C82" s="179"/>
      <c r="D82" s="179"/>
      <c r="E82" s="180"/>
    </row>
    <row r="83" spans="1:5" ht="21.75" customHeight="1">
      <c r="A83" s="184" t="s">
        <v>466</v>
      </c>
      <c r="B83" s="229"/>
      <c r="C83" s="179"/>
      <c r="D83" s="179"/>
      <c r="E83" s="180"/>
    </row>
    <row r="84" spans="1:5" ht="21.75" customHeight="1">
      <c r="A84" s="184" t="s">
        <v>420</v>
      </c>
      <c r="B84" s="229"/>
      <c r="C84" s="179"/>
      <c r="D84" s="179"/>
      <c r="E84" s="180"/>
    </row>
    <row r="85" spans="1:5" ht="21.75" customHeight="1">
      <c r="A85" s="184" t="s">
        <v>421</v>
      </c>
      <c r="B85" s="229"/>
      <c r="C85" s="179"/>
      <c r="D85" s="179"/>
      <c r="E85" s="180"/>
    </row>
    <row r="86" spans="1:5" ht="21.75" customHeight="1">
      <c r="A86" s="184" t="s">
        <v>422</v>
      </c>
      <c r="B86" s="229"/>
      <c r="C86" s="179"/>
      <c r="D86" s="179"/>
      <c r="E86" s="180"/>
    </row>
    <row r="87" spans="1:5" ht="21.75" customHeight="1">
      <c r="A87" s="184" t="s">
        <v>467</v>
      </c>
      <c r="B87" s="229"/>
      <c r="C87" s="179"/>
      <c r="D87" s="179"/>
      <c r="E87" s="180"/>
    </row>
    <row r="88" spans="1:5" ht="21.75" customHeight="1">
      <c r="A88" s="184" t="s">
        <v>468</v>
      </c>
      <c r="B88" s="229"/>
      <c r="C88" s="179"/>
      <c r="D88" s="179"/>
      <c r="E88" s="180"/>
    </row>
    <row r="89" spans="1:5" ht="21.75" customHeight="1">
      <c r="A89" s="184" t="s">
        <v>456</v>
      </c>
      <c r="B89" s="229"/>
      <c r="C89" s="179"/>
      <c r="D89" s="179"/>
      <c r="E89" s="180"/>
    </row>
    <row r="90" spans="1:5" ht="21.75" customHeight="1">
      <c r="A90" s="184" t="s">
        <v>426</v>
      </c>
      <c r="B90" s="229"/>
      <c r="C90" s="179"/>
      <c r="D90" s="179"/>
      <c r="E90" s="180"/>
    </row>
    <row r="91" spans="1:5" ht="21.75" customHeight="1">
      <c r="A91" s="184" t="s">
        <v>469</v>
      </c>
      <c r="B91" s="229"/>
      <c r="C91" s="179"/>
      <c r="D91" s="179"/>
      <c r="E91" s="180"/>
    </row>
    <row r="92" spans="1:5" ht="21.75" customHeight="1">
      <c r="A92" s="184" t="s">
        <v>470</v>
      </c>
      <c r="B92" s="229"/>
      <c r="C92" s="179"/>
      <c r="D92" s="179"/>
      <c r="E92" s="180"/>
    </row>
    <row r="93" spans="1:5" ht="21.75" customHeight="1">
      <c r="A93" s="184" t="s">
        <v>420</v>
      </c>
      <c r="B93" s="229"/>
      <c r="C93" s="179"/>
      <c r="D93" s="179"/>
      <c r="E93" s="180"/>
    </row>
    <row r="94" spans="1:5" ht="21.75" customHeight="1">
      <c r="A94" s="184" t="s">
        <v>421</v>
      </c>
      <c r="B94" s="229"/>
      <c r="C94" s="179"/>
      <c r="D94" s="179"/>
      <c r="E94" s="180"/>
    </row>
    <row r="95" spans="1:5" ht="21.75" customHeight="1">
      <c r="A95" s="184" t="s">
        <v>422</v>
      </c>
      <c r="B95" s="229"/>
      <c r="C95" s="179"/>
      <c r="D95" s="179"/>
      <c r="E95" s="180"/>
    </row>
    <row r="96" spans="1:5" ht="21.75" customHeight="1">
      <c r="A96" s="184" t="s">
        <v>471</v>
      </c>
      <c r="B96" s="229"/>
      <c r="C96" s="179"/>
      <c r="D96" s="179"/>
      <c r="E96" s="180"/>
    </row>
    <row r="97" spans="1:5" ht="21.75" customHeight="1">
      <c r="A97" s="184" t="s">
        <v>29</v>
      </c>
      <c r="B97" s="229"/>
      <c r="C97" s="179"/>
      <c r="D97" s="179"/>
      <c r="E97" s="180"/>
    </row>
    <row r="98" spans="1:5" ht="21.75" customHeight="1">
      <c r="A98" s="184" t="s">
        <v>456</v>
      </c>
      <c r="B98" s="229"/>
      <c r="C98" s="179"/>
      <c r="D98" s="179"/>
      <c r="E98" s="180"/>
    </row>
    <row r="99" spans="1:5" ht="21.75" customHeight="1">
      <c r="A99" s="184" t="s">
        <v>30</v>
      </c>
      <c r="B99" s="229"/>
      <c r="C99" s="179"/>
      <c r="D99" s="179"/>
      <c r="E99" s="180"/>
    </row>
    <row r="100" spans="1:5" ht="21.75" customHeight="1">
      <c r="A100" s="184" t="s">
        <v>31</v>
      </c>
      <c r="B100" s="229"/>
      <c r="C100" s="179"/>
      <c r="D100" s="179"/>
      <c r="E100" s="180"/>
    </row>
    <row r="101" spans="1:5" ht="21.75" customHeight="1">
      <c r="A101" s="184" t="s">
        <v>32</v>
      </c>
      <c r="B101" s="229"/>
      <c r="C101" s="179"/>
      <c r="D101" s="179"/>
      <c r="E101" s="180"/>
    </row>
    <row r="102" spans="1:5" ht="21.75" customHeight="1">
      <c r="A102" s="184" t="s">
        <v>33</v>
      </c>
      <c r="B102" s="229"/>
      <c r="C102" s="179"/>
      <c r="D102" s="179"/>
      <c r="E102" s="180"/>
    </row>
    <row r="103" spans="1:5" ht="21.75" customHeight="1">
      <c r="A103" s="184" t="s">
        <v>426</v>
      </c>
      <c r="B103" s="229"/>
      <c r="C103" s="179"/>
      <c r="D103" s="179"/>
      <c r="E103" s="180"/>
    </row>
    <row r="104" spans="1:5" ht="21.75" customHeight="1">
      <c r="A104" s="184" t="s">
        <v>472</v>
      </c>
      <c r="B104" s="229"/>
      <c r="C104" s="179"/>
      <c r="D104" s="179"/>
      <c r="E104" s="180"/>
    </row>
    <row r="105" spans="1:5" ht="21.75" customHeight="1">
      <c r="A105" s="184" t="s">
        <v>473</v>
      </c>
      <c r="B105" s="229"/>
      <c r="C105" s="179"/>
      <c r="D105" s="179"/>
      <c r="E105" s="180"/>
    </row>
    <row r="106" spans="1:5" ht="21.75" customHeight="1">
      <c r="A106" s="184" t="s">
        <v>420</v>
      </c>
      <c r="B106" s="229"/>
      <c r="C106" s="179"/>
      <c r="D106" s="179"/>
      <c r="E106" s="180"/>
    </row>
    <row r="107" spans="1:5" ht="21.75" customHeight="1">
      <c r="A107" s="184" t="s">
        <v>421</v>
      </c>
      <c r="B107" s="229"/>
      <c r="C107" s="179"/>
      <c r="D107" s="179"/>
      <c r="E107" s="180"/>
    </row>
    <row r="108" spans="1:5" ht="21.75" customHeight="1">
      <c r="A108" s="184" t="s">
        <v>422</v>
      </c>
      <c r="B108" s="229"/>
      <c r="C108" s="179"/>
      <c r="D108" s="179"/>
      <c r="E108" s="180"/>
    </row>
    <row r="109" spans="1:5" ht="21.75" customHeight="1">
      <c r="A109" s="184" t="s">
        <v>474</v>
      </c>
      <c r="B109" s="229"/>
      <c r="C109" s="179"/>
      <c r="D109" s="179"/>
      <c r="E109" s="180"/>
    </row>
    <row r="110" spans="1:5" ht="21.75" customHeight="1">
      <c r="A110" s="184" t="s">
        <v>475</v>
      </c>
      <c r="B110" s="229"/>
      <c r="C110" s="179"/>
      <c r="D110" s="179"/>
      <c r="E110" s="180"/>
    </row>
    <row r="111" spans="1:5" ht="21.75" customHeight="1">
      <c r="A111" s="184" t="s">
        <v>477</v>
      </c>
      <c r="B111" s="229"/>
      <c r="C111" s="179"/>
      <c r="D111" s="179"/>
      <c r="E111" s="180"/>
    </row>
    <row r="112" spans="1:5" ht="21.75" customHeight="1">
      <c r="A112" s="184" t="s">
        <v>478</v>
      </c>
      <c r="B112" s="229"/>
      <c r="C112" s="179"/>
      <c r="D112" s="179"/>
      <c r="E112" s="180"/>
    </row>
    <row r="113" spans="1:5" ht="21.75" customHeight="1">
      <c r="A113" s="184" t="s">
        <v>426</v>
      </c>
      <c r="B113" s="229"/>
      <c r="C113" s="179"/>
      <c r="D113" s="179"/>
      <c r="E113" s="180"/>
    </row>
    <row r="114" spans="1:5" ht="21.75" customHeight="1">
      <c r="A114" s="184" t="s">
        <v>1316</v>
      </c>
      <c r="B114" s="229"/>
      <c r="C114" s="179"/>
      <c r="D114" s="179"/>
      <c r="E114" s="180"/>
    </row>
    <row r="115" spans="1:5" ht="21.75" customHeight="1">
      <c r="A115" s="184" t="s">
        <v>479</v>
      </c>
      <c r="B115" s="236">
        <f>SUM(B116:B123)</f>
        <v>1396975.62</v>
      </c>
      <c r="C115" s="181"/>
      <c r="D115" s="179"/>
      <c r="E115" s="180"/>
    </row>
    <row r="116" spans="1:5" ht="21.75" customHeight="1">
      <c r="A116" s="184" t="s">
        <v>420</v>
      </c>
      <c r="B116" s="237">
        <v>352575.62</v>
      </c>
      <c r="C116" s="179"/>
      <c r="D116" s="179"/>
      <c r="E116" s="180"/>
    </row>
    <row r="117" spans="1:5" ht="21.75" customHeight="1">
      <c r="A117" s="184" t="s">
        <v>421</v>
      </c>
      <c r="B117" s="237">
        <v>1044400</v>
      </c>
      <c r="C117" s="179"/>
      <c r="D117" s="179"/>
      <c r="E117" s="180"/>
    </row>
    <row r="118" spans="1:5" ht="21.75" customHeight="1">
      <c r="A118" s="184" t="s">
        <v>422</v>
      </c>
      <c r="B118" s="229"/>
      <c r="C118" s="179"/>
      <c r="D118" s="179"/>
      <c r="E118" s="180"/>
    </row>
    <row r="119" spans="1:5" ht="21.75" customHeight="1">
      <c r="A119" s="184" t="s">
        <v>480</v>
      </c>
      <c r="B119" s="229"/>
      <c r="C119" s="179"/>
      <c r="D119" s="179"/>
      <c r="E119" s="180"/>
    </row>
    <row r="120" spans="1:5" ht="21.75" customHeight="1">
      <c r="A120" s="184" t="s">
        <v>481</v>
      </c>
      <c r="B120" s="229"/>
      <c r="C120" s="179"/>
      <c r="D120" s="179"/>
      <c r="E120" s="180"/>
    </row>
    <row r="121" spans="1:5" ht="21.75" customHeight="1">
      <c r="A121" s="184" t="s">
        <v>482</v>
      </c>
      <c r="B121" s="229"/>
      <c r="C121" s="179"/>
      <c r="D121" s="179"/>
      <c r="E121" s="180"/>
    </row>
    <row r="122" spans="1:5" ht="21.75" customHeight="1">
      <c r="A122" s="184" t="s">
        <v>426</v>
      </c>
      <c r="B122" s="229"/>
      <c r="C122" s="179"/>
      <c r="D122" s="179"/>
      <c r="E122" s="180"/>
    </row>
    <row r="123" spans="1:5" ht="21.75" customHeight="1">
      <c r="A123" s="184" t="s">
        <v>483</v>
      </c>
      <c r="B123" s="229"/>
      <c r="C123" s="179"/>
      <c r="D123" s="179"/>
      <c r="E123" s="180"/>
    </row>
    <row r="124" spans="1:5" ht="21.75" customHeight="1">
      <c r="A124" s="184" t="s">
        <v>484</v>
      </c>
      <c r="B124" s="236">
        <f>SUM(B125:B134)</f>
        <v>100000</v>
      </c>
      <c r="C124" s="181"/>
      <c r="D124" s="179"/>
      <c r="E124" s="180"/>
    </row>
    <row r="125" spans="1:5" ht="21.75" customHeight="1">
      <c r="A125" s="184" t="s">
        <v>420</v>
      </c>
      <c r="B125" s="229"/>
      <c r="C125" s="179"/>
      <c r="D125" s="179"/>
      <c r="E125" s="180"/>
    </row>
    <row r="126" spans="1:5" ht="21.75" customHeight="1">
      <c r="A126" s="184" t="s">
        <v>421</v>
      </c>
      <c r="B126" s="229"/>
      <c r="C126" s="179"/>
      <c r="D126" s="179"/>
      <c r="E126" s="180"/>
    </row>
    <row r="127" spans="1:5" ht="21.75" customHeight="1">
      <c r="A127" s="184" t="s">
        <v>422</v>
      </c>
      <c r="B127" s="229"/>
      <c r="C127" s="179"/>
      <c r="D127" s="179"/>
      <c r="E127" s="180"/>
    </row>
    <row r="128" spans="1:5" ht="21.75" customHeight="1">
      <c r="A128" s="184" t="s">
        <v>485</v>
      </c>
      <c r="B128" s="229"/>
      <c r="C128" s="179"/>
      <c r="D128" s="179"/>
      <c r="E128" s="180"/>
    </row>
    <row r="129" spans="1:5" ht="21.75" customHeight="1">
      <c r="A129" s="184" t="s">
        <v>486</v>
      </c>
      <c r="B129" s="229"/>
      <c r="C129" s="179"/>
      <c r="D129" s="179"/>
      <c r="E129" s="180"/>
    </row>
    <row r="130" spans="1:5" ht="21.75" customHeight="1">
      <c r="A130" s="184" t="s">
        <v>487</v>
      </c>
      <c r="B130" s="229"/>
      <c r="C130" s="179"/>
      <c r="D130" s="179"/>
      <c r="E130" s="180"/>
    </row>
    <row r="131" spans="1:5" ht="21.75" customHeight="1">
      <c r="A131" s="184" t="s">
        <v>488</v>
      </c>
      <c r="B131" s="229"/>
      <c r="C131" s="179"/>
      <c r="D131" s="179"/>
      <c r="E131" s="180"/>
    </row>
    <row r="132" spans="1:5" ht="21.75" customHeight="1">
      <c r="A132" s="184" t="s">
        <v>489</v>
      </c>
      <c r="B132" s="237">
        <v>100000</v>
      </c>
      <c r="C132" s="179"/>
      <c r="D132" s="179"/>
      <c r="E132" s="180"/>
    </row>
    <row r="133" spans="1:5" ht="21.75" customHeight="1">
      <c r="A133" s="184" t="s">
        <v>426</v>
      </c>
      <c r="B133" s="229"/>
      <c r="C133" s="179"/>
      <c r="D133" s="179"/>
      <c r="E133" s="180"/>
    </row>
    <row r="134" spans="1:5" ht="21.75" customHeight="1">
      <c r="A134" s="184" t="s">
        <v>490</v>
      </c>
      <c r="B134" s="229"/>
      <c r="C134" s="179"/>
      <c r="D134" s="179"/>
      <c r="E134" s="180"/>
    </row>
    <row r="135" spans="1:5" ht="21.75" customHeight="1">
      <c r="A135" s="184" t="s">
        <v>491</v>
      </c>
      <c r="B135" s="229"/>
      <c r="C135" s="179"/>
      <c r="D135" s="179"/>
      <c r="E135" s="180"/>
    </row>
    <row r="136" spans="1:5" ht="21.75" customHeight="1">
      <c r="A136" s="184" t="s">
        <v>420</v>
      </c>
      <c r="B136" s="229"/>
      <c r="C136" s="179"/>
      <c r="D136" s="179"/>
      <c r="E136" s="180"/>
    </row>
    <row r="137" spans="1:5" ht="21.75" customHeight="1">
      <c r="A137" s="184" t="s">
        <v>421</v>
      </c>
      <c r="B137" s="229"/>
      <c r="C137" s="179"/>
      <c r="D137" s="179"/>
      <c r="E137" s="180"/>
    </row>
    <row r="138" spans="1:5" ht="21.75" customHeight="1">
      <c r="A138" s="184" t="s">
        <v>422</v>
      </c>
      <c r="B138" s="229"/>
      <c r="C138" s="179"/>
      <c r="D138" s="179"/>
      <c r="E138" s="180"/>
    </row>
    <row r="139" spans="1:5" ht="21.75" customHeight="1">
      <c r="A139" s="184" t="s">
        <v>492</v>
      </c>
      <c r="B139" s="229"/>
      <c r="C139" s="179"/>
      <c r="D139" s="179"/>
      <c r="E139" s="180"/>
    </row>
    <row r="140" spans="1:5" ht="21.75" customHeight="1">
      <c r="A140" s="184" t="s">
        <v>493</v>
      </c>
      <c r="B140" s="229"/>
      <c r="C140" s="179"/>
      <c r="D140" s="179"/>
      <c r="E140" s="180"/>
    </row>
    <row r="141" spans="1:5" ht="21.75" customHeight="1">
      <c r="A141" s="184" t="s">
        <v>494</v>
      </c>
      <c r="B141" s="229"/>
      <c r="C141" s="179"/>
      <c r="D141" s="179"/>
      <c r="E141" s="180"/>
    </row>
    <row r="142" spans="1:5" ht="21.75" customHeight="1">
      <c r="A142" s="184" t="s">
        <v>495</v>
      </c>
      <c r="B142" s="229"/>
      <c r="C142" s="179"/>
      <c r="D142" s="179"/>
      <c r="E142" s="180"/>
    </row>
    <row r="143" spans="1:5" ht="21.75" customHeight="1">
      <c r="A143" s="184" t="s">
        <v>496</v>
      </c>
      <c r="B143" s="229"/>
      <c r="C143" s="179"/>
      <c r="D143" s="179"/>
      <c r="E143" s="180"/>
    </row>
    <row r="144" spans="1:5" ht="21.75" customHeight="1">
      <c r="A144" s="184" t="s">
        <v>497</v>
      </c>
      <c r="B144" s="229"/>
      <c r="C144" s="179"/>
      <c r="D144" s="179"/>
      <c r="E144" s="180"/>
    </row>
    <row r="145" spans="1:5" ht="21.75" customHeight="1">
      <c r="A145" s="184" t="s">
        <v>34</v>
      </c>
      <c r="B145" s="229"/>
      <c r="C145" s="179"/>
      <c r="D145" s="179"/>
      <c r="E145" s="180"/>
    </row>
    <row r="146" spans="1:5" ht="21.75" customHeight="1">
      <c r="A146" s="184" t="s">
        <v>35</v>
      </c>
      <c r="B146" s="229"/>
      <c r="C146" s="179"/>
      <c r="D146" s="179"/>
      <c r="E146" s="180"/>
    </row>
    <row r="147" spans="1:5" ht="21.75" customHeight="1">
      <c r="A147" s="184" t="s">
        <v>426</v>
      </c>
      <c r="B147" s="229"/>
      <c r="C147" s="179"/>
      <c r="D147" s="179"/>
      <c r="E147" s="180"/>
    </row>
    <row r="148" spans="1:5" ht="21.75" customHeight="1">
      <c r="A148" s="184" t="s">
        <v>498</v>
      </c>
      <c r="B148" s="229"/>
      <c r="C148" s="179"/>
      <c r="D148" s="179"/>
      <c r="E148" s="180"/>
    </row>
    <row r="149" spans="1:5" ht="21.75" customHeight="1">
      <c r="A149" s="184" t="s">
        <v>502</v>
      </c>
      <c r="B149" s="229"/>
      <c r="C149" s="179"/>
      <c r="D149" s="179"/>
      <c r="E149" s="180"/>
    </row>
    <row r="150" spans="1:5" ht="21.75" customHeight="1">
      <c r="A150" s="184" t="s">
        <v>420</v>
      </c>
      <c r="B150" s="229"/>
      <c r="C150" s="179"/>
      <c r="D150" s="179"/>
      <c r="E150" s="180"/>
    </row>
    <row r="151" spans="1:5" ht="21.75" customHeight="1">
      <c r="A151" s="184" t="s">
        <v>421</v>
      </c>
      <c r="B151" s="229"/>
      <c r="C151" s="179"/>
      <c r="D151" s="179"/>
      <c r="E151" s="180"/>
    </row>
    <row r="152" spans="1:5" ht="21.75" customHeight="1">
      <c r="A152" s="184" t="s">
        <v>422</v>
      </c>
      <c r="B152" s="229"/>
      <c r="C152" s="179"/>
      <c r="D152" s="179"/>
      <c r="E152" s="180"/>
    </row>
    <row r="153" spans="1:5" ht="21.75" customHeight="1">
      <c r="A153" s="184" t="s">
        <v>503</v>
      </c>
      <c r="B153" s="229"/>
      <c r="C153" s="179"/>
      <c r="D153" s="179"/>
      <c r="E153" s="180"/>
    </row>
    <row r="154" spans="1:5" ht="21.75" customHeight="1">
      <c r="A154" s="184" t="s">
        <v>426</v>
      </c>
      <c r="B154" s="229"/>
      <c r="C154" s="179"/>
      <c r="D154" s="179"/>
      <c r="E154" s="180"/>
    </row>
    <row r="155" spans="1:5" ht="21.75" customHeight="1">
      <c r="A155" s="184" t="s">
        <v>504</v>
      </c>
      <c r="B155" s="229"/>
      <c r="C155" s="179"/>
      <c r="D155" s="179"/>
      <c r="E155" s="180"/>
    </row>
    <row r="156" spans="1:5" ht="21.75" customHeight="1">
      <c r="A156" s="184" t="s">
        <v>36</v>
      </c>
      <c r="B156" s="229"/>
      <c r="C156" s="179"/>
      <c r="D156" s="179"/>
      <c r="E156" s="180"/>
    </row>
    <row r="157" spans="1:5" ht="21.75" customHeight="1">
      <c r="A157" s="184" t="s">
        <v>420</v>
      </c>
      <c r="B157" s="229"/>
      <c r="C157" s="179"/>
      <c r="D157" s="179"/>
      <c r="E157" s="180"/>
    </row>
    <row r="158" spans="1:5" ht="21.75" customHeight="1">
      <c r="A158" s="184" t="s">
        <v>421</v>
      </c>
      <c r="B158" s="229"/>
      <c r="C158" s="179"/>
      <c r="D158" s="179"/>
      <c r="E158" s="180"/>
    </row>
    <row r="159" spans="1:5" ht="21.75" customHeight="1">
      <c r="A159" s="184" t="s">
        <v>422</v>
      </c>
      <c r="B159" s="229"/>
      <c r="C159" s="179"/>
      <c r="D159" s="179"/>
      <c r="E159" s="180"/>
    </row>
    <row r="160" spans="1:5" ht="21.75" customHeight="1">
      <c r="A160" s="184" t="s">
        <v>505</v>
      </c>
      <c r="B160" s="229"/>
      <c r="C160" s="179"/>
      <c r="D160" s="179"/>
      <c r="E160" s="180"/>
    </row>
    <row r="161" spans="1:5" ht="21.75" customHeight="1">
      <c r="A161" s="184" t="s">
        <v>506</v>
      </c>
      <c r="B161" s="229"/>
      <c r="C161" s="179"/>
      <c r="D161" s="179"/>
      <c r="E161" s="180"/>
    </row>
    <row r="162" spans="1:5" ht="21.75" customHeight="1">
      <c r="A162" s="184" t="s">
        <v>426</v>
      </c>
      <c r="B162" s="229"/>
      <c r="C162" s="179"/>
      <c r="D162" s="179"/>
      <c r="E162" s="180"/>
    </row>
    <row r="163" spans="1:5" ht="21.75" customHeight="1">
      <c r="A163" s="184" t="s">
        <v>37</v>
      </c>
      <c r="B163" s="229"/>
      <c r="C163" s="179"/>
      <c r="D163" s="179"/>
      <c r="E163" s="180"/>
    </row>
    <row r="164" spans="1:5" ht="21.75" customHeight="1">
      <c r="A164" s="184" t="s">
        <v>508</v>
      </c>
      <c r="B164" s="229"/>
      <c r="C164" s="179"/>
      <c r="D164" s="179"/>
      <c r="E164" s="180"/>
    </row>
    <row r="165" spans="1:5" ht="21.75" customHeight="1">
      <c r="A165" s="184" t="s">
        <v>420</v>
      </c>
      <c r="B165" s="229"/>
      <c r="C165" s="179"/>
      <c r="D165" s="179"/>
      <c r="E165" s="180"/>
    </row>
    <row r="166" spans="1:5" ht="21.75" customHeight="1">
      <c r="A166" s="184" t="s">
        <v>421</v>
      </c>
      <c r="B166" s="229"/>
      <c r="C166" s="179"/>
      <c r="D166" s="179"/>
      <c r="E166" s="180"/>
    </row>
    <row r="167" spans="1:2" ht="21.75" customHeight="1">
      <c r="A167" s="184" t="s">
        <v>422</v>
      </c>
      <c r="B167" s="229"/>
    </row>
    <row r="168" spans="1:2" ht="21.75" customHeight="1">
      <c r="A168" s="184" t="s">
        <v>509</v>
      </c>
      <c r="B168" s="229"/>
    </row>
    <row r="169" spans="1:2" ht="21.75" customHeight="1">
      <c r="A169" s="184" t="s">
        <v>510</v>
      </c>
      <c r="B169" s="229"/>
    </row>
    <row r="170" spans="1:2" ht="21.75" customHeight="1">
      <c r="A170" s="184" t="s">
        <v>511</v>
      </c>
      <c r="B170" s="229"/>
    </row>
    <row r="171" spans="1:2" ht="21.75" customHeight="1">
      <c r="A171" s="184" t="s">
        <v>420</v>
      </c>
      <c r="B171" s="229"/>
    </row>
    <row r="172" spans="1:2" ht="21.75" customHeight="1">
      <c r="A172" s="184" t="s">
        <v>421</v>
      </c>
      <c r="B172" s="229"/>
    </row>
    <row r="173" spans="1:2" ht="21.75" customHeight="1">
      <c r="A173" s="184" t="s">
        <v>422</v>
      </c>
      <c r="B173" s="229"/>
    </row>
    <row r="174" spans="1:2" ht="21.75" customHeight="1">
      <c r="A174" s="184" t="s">
        <v>429</v>
      </c>
      <c r="B174" s="229"/>
    </row>
    <row r="175" spans="1:2" ht="21.75" customHeight="1">
      <c r="A175" s="184" t="s">
        <v>426</v>
      </c>
      <c r="B175" s="229"/>
    </row>
    <row r="176" spans="1:2" ht="21.75" customHeight="1">
      <c r="A176" s="184" t="s">
        <v>512</v>
      </c>
      <c r="B176" s="229"/>
    </row>
    <row r="177" spans="1:3" ht="21.75" customHeight="1">
      <c r="A177" s="184" t="s">
        <v>513</v>
      </c>
      <c r="B177" s="236">
        <f>SUM(B178:B183)</f>
        <v>1485500</v>
      </c>
      <c r="C177" s="181"/>
    </row>
    <row r="178" spans="1:2" ht="21.75" customHeight="1">
      <c r="A178" s="184" t="s">
        <v>420</v>
      </c>
      <c r="B178" s="236"/>
    </row>
    <row r="179" spans="1:2" ht="21.75" customHeight="1">
      <c r="A179" s="184" t="s">
        <v>421</v>
      </c>
      <c r="B179" s="236"/>
    </row>
    <row r="180" spans="1:2" ht="21.75" customHeight="1">
      <c r="A180" s="184" t="s">
        <v>422</v>
      </c>
      <c r="B180" s="229"/>
    </row>
    <row r="181" spans="1:2" ht="21.75" customHeight="1">
      <c r="A181" s="184" t="s">
        <v>38</v>
      </c>
      <c r="B181" s="229"/>
    </row>
    <row r="182" spans="1:2" ht="21.75" customHeight="1">
      <c r="A182" s="184" t="s">
        <v>426</v>
      </c>
      <c r="B182" s="229"/>
    </row>
    <row r="183" spans="1:2" ht="21.75" customHeight="1">
      <c r="A183" s="184" t="s">
        <v>514</v>
      </c>
      <c r="B183" s="237">
        <v>1485500</v>
      </c>
    </row>
    <row r="184" spans="1:3" ht="21.75" customHeight="1">
      <c r="A184" s="184" t="s">
        <v>515</v>
      </c>
      <c r="B184" s="236">
        <f>SUM(B185:B190)</f>
        <v>752434.22</v>
      </c>
      <c r="C184" s="181"/>
    </row>
    <row r="185" spans="1:2" ht="21.75" customHeight="1">
      <c r="A185" s="184" t="s">
        <v>420</v>
      </c>
      <c r="B185" s="237">
        <v>752434.22</v>
      </c>
    </row>
    <row r="186" spans="1:2" ht="21.75" customHeight="1">
      <c r="A186" s="184" t="s">
        <v>421</v>
      </c>
      <c r="B186" s="236"/>
    </row>
    <row r="187" spans="1:2" ht="21.75" customHeight="1">
      <c r="A187" s="184" t="s">
        <v>422</v>
      </c>
      <c r="B187" s="229"/>
    </row>
    <row r="188" spans="1:2" ht="21.75" customHeight="1">
      <c r="A188" s="184" t="s">
        <v>516</v>
      </c>
      <c r="B188" s="229"/>
    </row>
    <row r="189" spans="1:2" ht="21.75" customHeight="1">
      <c r="A189" s="184" t="s">
        <v>426</v>
      </c>
      <c r="B189" s="229"/>
    </row>
    <row r="190" spans="1:2" ht="21.75" customHeight="1">
      <c r="A190" s="184" t="s">
        <v>517</v>
      </c>
      <c r="B190" s="229"/>
    </row>
    <row r="191" spans="1:3" ht="21.75" customHeight="1">
      <c r="A191" s="184" t="s">
        <v>518</v>
      </c>
      <c r="B191" s="229">
        <f>SUM(B192:B197)</f>
        <v>157009</v>
      </c>
      <c r="C191" s="182"/>
    </row>
    <row r="192" spans="1:2" ht="21.75" customHeight="1">
      <c r="A192" s="184" t="s">
        <v>420</v>
      </c>
      <c r="B192" s="229"/>
    </row>
    <row r="193" spans="1:2" ht="21.75" customHeight="1">
      <c r="A193" s="184" t="s">
        <v>421</v>
      </c>
      <c r="B193" s="229"/>
    </row>
    <row r="194" spans="1:2" ht="21.75" customHeight="1">
      <c r="A194" s="184" t="s">
        <v>422</v>
      </c>
      <c r="B194" s="229"/>
    </row>
    <row r="195" spans="1:2" ht="21.75" customHeight="1">
      <c r="A195" s="184" t="s">
        <v>39</v>
      </c>
      <c r="B195" s="229"/>
    </row>
    <row r="196" spans="1:2" ht="21.75" customHeight="1">
      <c r="A196" s="184" t="s">
        <v>426</v>
      </c>
      <c r="B196" s="229"/>
    </row>
    <row r="197" spans="1:2" ht="21.75" customHeight="1">
      <c r="A197" s="184" t="s">
        <v>519</v>
      </c>
      <c r="B197" s="237">
        <v>157009</v>
      </c>
    </row>
    <row r="198" spans="1:3" ht="21.75" customHeight="1">
      <c r="A198" s="184" t="s">
        <v>520</v>
      </c>
      <c r="B198" s="236">
        <f>SUM(B199:B203)</f>
        <v>0</v>
      </c>
      <c r="C198" s="181"/>
    </row>
    <row r="199" spans="1:2" ht="21.75" customHeight="1">
      <c r="A199" s="184" t="s">
        <v>420</v>
      </c>
      <c r="B199" s="236"/>
    </row>
    <row r="200" spans="1:2" ht="21.75" customHeight="1">
      <c r="A200" s="184" t="s">
        <v>421</v>
      </c>
      <c r="B200" s="236"/>
    </row>
    <row r="201" spans="1:2" ht="21.75" customHeight="1">
      <c r="A201" s="184" t="s">
        <v>422</v>
      </c>
      <c r="B201" s="229"/>
    </row>
    <row r="202" spans="1:2" ht="21.75" customHeight="1">
      <c r="A202" s="184" t="s">
        <v>426</v>
      </c>
      <c r="B202" s="229"/>
    </row>
    <row r="203" spans="1:2" ht="21.75" customHeight="1">
      <c r="A203" s="184" t="s">
        <v>521</v>
      </c>
      <c r="B203" s="229"/>
    </row>
    <row r="204" spans="1:3" ht="21.75" customHeight="1">
      <c r="A204" s="184" t="s">
        <v>522</v>
      </c>
      <c r="B204" s="229">
        <f>SUM(B205:B211)</f>
        <v>70000</v>
      </c>
      <c r="C204" s="182"/>
    </row>
    <row r="205" spans="1:2" ht="21.75" customHeight="1">
      <c r="A205" s="184" t="s">
        <v>420</v>
      </c>
      <c r="B205" s="229"/>
    </row>
    <row r="206" spans="1:2" ht="21.75" customHeight="1">
      <c r="A206" s="184" t="s">
        <v>421</v>
      </c>
      <c r="B206" s="229"/>
    </row>
    <row r="207" spans="1:2" ht="21.75" customHeight="1">
      <c r="A207" s="184" t="s">
        <v>422</v>
      </c>
      <c r="B207" s="229"/>
    </row>
    <row r="208" spans="1:2" ht="21.75" customHeight="1">
      <c r="A208" s="184" t="s">
        <v>40</v>
      </c>
      <c r="B208" s="229"/>
    </row>
    <row r="209" spans="1:2" ht="21.75" customHeight="1">
      <c r="A209" s="184" t="s">
        <v>507</v>
      </c>
      <c r="B209" s="229"/>
    </row>
    <row r="210" spans="1:2" ht="21.75" customHeight="1">
      <c r="A210" s="184" t="s">
        <v>426</v>
      </c>
      <c r="B210" s="229"/>
    </row>
    <row r="211" spans="1:2" ht="21.75" customHeight="1">
      <c r="A211" s="184" t="s">
        <v>523</v>
      </c>
      <c r="B211" s="237">
        <v>70000</v>
      </c>
    </row>
    <row r="212" spans="1:2" ht="21.75" customHeight="1">
      <c r="A212" s="184" t="s">
        <v>524</v>
      </c>
      <c r="B212" s="229"/>
    </row>
    <row r="213" spans="1:2" ht="21.75" customHeight="1">
      <c r="A213" s="184" t="s">
        <v>420</v>
      </c>
      <c r="B213" s="229"/>
    </row>
    <row r="214" spans="1:2" ht="21.75" customHeight="1">
      <c r="A214" s="184" t="s">
        <v>421</v>
      </c>
      <c r="B214" s="229"/>
    </row>
    <row r="215" spans="1:2" ht="21.75" customHeight="1">
      <c r="A215" s="184" t="s">
        <v>422</v>
      </c>
      <c r="B215" s="229"/>
    </row>
    <row r="216" spans="1:2" ht="21.75" customHeight="1">
      <c r="A216" s="184" t="s">
        <v>426</v>
      </c>
      <c r="B216" s="229"/>
    </row>
    <row r="217" spans="1:2" ht="21.75" customHeight="1">
      <c r="A217" s="184" t="s">
        <v>525</v>
      </c>
      <c r="B217" s="229"/>
    </row>
    <row r="218" spans="1:3" ht="21.75" customHeight="1">
      <c r="A218" s="184" t="s">
        <v>526</v>
      </c>
      <c r="B218" s="229">
        <f>SUM(B219:B223)</f>
        <v>720502.66</v>
      </c>
      <c r="C218" s="182"/>
    </row>
    <row r="219" spans="1:2" ht="21.75" customHeight="1">
      <c r="A219" s="184" t="s">
        <v>420</v>
      </c>
      <c r="B219" s="237">
        <v>720502.66</v>
      </c>
    </row>
    <row r="220" spans="1:2" ht="21.75" customHeight="1">
      <c r="A220" s="184" t="s">
        <v>421</v>
      </c>
      <c r="B220" s="229"/>
    </row>
    <row r="221" spans="1:2" ht="21.75" customHeight="1">
      <c r="A221" s="184" t="s">
        <v>422</v>
      </c>
      <c r="B221" s="229"/>
    </row>
    <row r="222" spans="1:2" ht="21.75" customHeight="1">
      <c r="A222" s="184" t="s">
        <v>426</v>
      </c>
      <c r="B222" s="229"/>
    </row>
    <row r="223" spans="1:2" ht="21.75" customHeight="1">
      <c r="A223" s="184" t="s">
        <v>527</v>
      </c>
      <c r="B223" s="229"/>
    </row>
    <row r="224" spans="1:2" ht="21.75" customHeight="1">
      <c r="A224" s="184" t="s">
        <v>41</v>
      </c>
      <c r="B224" s="229"/>
    </row>
    <row r="225" spans="1:2" ht="21.75" customHeight="1">
      <c r="A225" s="184" t="s">
        <v>420</v>
      </c>
      <c r="B225" s="229"/>
    </row>
    <row r="226" spans="1:2" ht="21.75" customHeight="1">
      <c r="A226" s="184" t="s">
        <v>421</v>
      </c>
      <c r="B226" s="229"/>
    </row>
    <row r="227" spans="1:2" ht="21.75" customHeight="1">
      <c r="A227" s="184" t="s">
        <v>422</v>
      </c>
      <c r="B227" s="229"/>
    </row>
    <row r="228" spans="1:2" ht="21.75" customHeight="1">
      <c r="A228" s="184" t="s">
        <v>426</v>
      </c>
      <c r="B228" s="229"/>
    </row>
    <row r="229" spans="1:2" ht="21.75" customHeight="1">
      <c r="A229" s="184" t="s">
        <v>42</v>
      </c>
      <c r="B229" s="229"/>
    </row>
    <row r="230" spans="1:3" ht="21.75" customHeight="1">
      <c r="A230" s="184" t="s">
        <v>43</v>
      </c>
      <c r="B230" s="229"/>
      <c r="C230" s="182"/>
    </row>
    <row r="231" spans="1:2" ht="21.75" customHeight="1">
      <c r="A231" s="184" t="s">
        <v>420</v>
      </c>
      <c r="B231" s="229"/>
    </row>
    <row r="232" spans="1:2" ht="21.75" customHeight="1">
      <c r="A232" s="184" t="s">
        <v>421</v>
      </c>
      <c r="B232" s="229"/>
    </row>
    <row r="233" spans="1:2" ht="21.75" customHeight="1">
      <c r="A233" s="184" t="s">
        <v>422</v>
      </c>
      <c r="B233" s="229"/>
    </row>
    <row r="234" spans="1:2" ht="21.75" customHeight="1">
      <c r="A234" s="184" t="s">
        <v>44</v>
      </c>
      <c r="B234" s="229"/>
    </row>
    <row r="235" spans="1:2" ht="21.75" customHeight="1">
      <c r="A235" s="184" t="s">
        <v>45</v>
      </c>
      <c r="B235" s="229"/>
    </row>
    <row r="236" spans="1:2" ht="21.75" customHeight="1">
      <c r="A236" s="184" t="s">
        <v>499</v>
      </c>
      <c r="B236" s="229"/>
    </row>
    <row r="237" spans="1:2" ht="21.75" customHeight="1">
      <c r="A237" s="184" t="s">
        <v>46</v>
      </c>
      <c r="B237" s="229"/>
    </row>
    <row r="238" spans="1:2" ht="21.75" customHeight="1">
      <c r="A238" s="184" t="s">
        <v>456</v>
      </c>
      <c r="B238" s="229"/>
    </row>
    <row r="239" spans="1:2" ht="21.75" customHeight="1">
      <c r="A239" s="184" t="s">
        <v>47</v>
      </c>
      <c r="B239" s="229"/>
    </row>
    <row r="240" spans="1:2" ht="21.75" customHeight="1">
      <c r="A240" s="184" t="s">
        <v>500</v>
      </c>
      <c r="B240" s="229"/>
    </row>
    <row r="241" spans="1:2" ht="21.75" customHeight="1">
      <c r="A241" s="184" t="s">
        <v>501</v>
      </c>
      <c r="B241" s="229"/>
    </row>
    <row r="242" spans="1:2" ht="21.75" customHeight="1">
      <c r="A242" s="184" t="s">
        <v>794</v>
      </c>
      <c r="B242" s="229"/>
    </row>
    <row r="243" spans="1:2" ht="21.75" customHeight="1">
      <c r="A243" s="184" t="s">
        <v>796</v>
      </c>
      <c r="B243" s="229"/>
    </row>
    <row r="244" spans="1:2" ht="21.75" customHeight="1">
      <c r="A244" s="184" t="s">
        <v>795</v>
      </c>
      <c r="B244" s="229"/>
    </row>
    <row r="245" spans="1:2" ht="21.75" customHeight="1">
      <c r="A245" s="184" t="s">
        <v>426</v>
      </c>
      <c r="B245" s="229"/>
    </row>
    <row r="246" spans="1:2" ht="21.75" customHeight="1">
      <c r="A246" s="184" t="s">
        <v>48</v>
      </c>
      <c r="B246" s="229"/>
    </row>
    <row r="247" spans="1:2" ht="21.75" customHeight="1">
      <c r="A247" s="184" t="s">
        <v>528</v>
      </c>
      <c r="B247" s="229"/>
    </row>
    <row r="248" spans="1:2" ht="21.75" customHeight="1">
      <c r="A248" s="184" t="s">
        <v>529</v>
      </c>
      <c r="B248" s="229"/>
    </row>
    <row r="249" spans="1:2" ht="21.75" customHeight="1">
      <c r="A249" s="184" t="s">
        <v>530</v>
      </c>
      <c r="B249" s="229"/>
    </row>
    <row r="250" spans="1:2" ht="21.75" customHeight="1">
      <c r="A250" s="184" t="s">
        <v>1317</v>
      </c>
      <c r="B250" s="229"/>
    </row>
    <row r="251" spans="1:2" ht="21.75" customHeight="1">
      <c r="A251" s="185" t="s">
        <v>181</v>
      </c>
      <c r="B251" s="229"/>
    </row>
    <row r="252" spans="1:2" ht="21.75" customHeight="1">
      <c r="A252" s="184" t="s">
        <v>1490</v>
      </c>
      <c r="B252" s="229"/>
    </row>
    <row r="253" spans="1:2" ht="21.75" customHeight="1">
      <c r="A253" s="184" t="s">
        <v>1318</v>
      </c>
      <c r="B253" s="229">
        <f>B254+B264</f>
        <v>0</v>
      </c>
    </row>
    <row r="254" spans="1:3" ht="21.75" customHeight="1">
      <c r="A254" s="184" t="s">
        <v>531</v>
      </c>
      <c r="B254" s="229">
        <f>SUM(B255:B263)</f>
        <v>0</v>
      </c>
      <c r="C254" s="182"/>
    </row>
    <row r="255" spans="1:2" ht="21.75" customHeight="1">
      <c r="A255" s="184" t="s">
        <v>532</v>
      </c>
      <c r="B255" s="229"/>
    </row>
    <row r="256" spans="1:2" ht="21.75" customHeight="1">
      <c r="A256" s="184" t="s">
        <v>533</v>
      </c>
      <c r="B256" s="229"/>
    </row>
    <row r="257" spans="1:2" ht="21.75" customHeight="1">
      <c r="A257" s="184" t="s">
        <v>534</v>
      </c>
      <c r="B257" s="229"/>
    </row>
    <row r="258" spans="1:2" ht="21.75" customHeight="1">
      <c r="A258" s="184" t="s">
        <v>535</v>
      </c>
      <c r="B258" s="229"/>
    </row>
    <row r="259" spans="1:2" ht="21.75" customHeight="1">
      <c r="A259" s="184" t="s">
        <v>536</v>
      </c>
      <c r="B259" s="229"/>
    </row>
    <row r="260" spans="1:2" ht="21.75" customHeight="1">
      <c r="A260" s="184" t="s">
        <v>1319</v>
      </c>
      <c r="B260" s="229"/>
    </row>
    <row r="261" spans="1:2" ht="21.75" customHeight="1">
      <c r="A261" s="184" t="s">
        <v>1320</v>
      </c>
      <c r="B261" s="229"/>
    </row>
    <row r="262" spans="1:2" ht="21.75" customHeight="1">
      <c r="A262" s="184" t="s">
        <v>49</v>
      </c>
      <c r="B262" s="229"/>
    </row>
    <row r="263" spans="1:2" ht="21.75" customHeight="1">
      <c r="A263" s="184" t="s">
        <v>537</v>
      </c>
      <c r="B263" s="229"/>
    </row>
    <row r="264" spans="1:2" ht="21.75" customHeight="1">
      <c r="A264" s="184" t="s">
        <v>538</v>
      </c>
      <c r="B264" s="229"/>
    </row>
    <row r="265" spans="1:2" ht="21.75" customHeight="1">
      <c r="A265" s="184" t="s">
        <v>1321</v>
      </c>
      <c r="B265" s="229">
        <f>B266+B269+B278+B285+B293+B302+B318+B328+B338+B346+B352</f>
        <v>3476913.39</v>
      </c>
    </row>
    <row r="266" spans="1:2" ht="21.75" customHeight="1">
      <c r="A266" s="184" t="s">
        <v>50</v>
      </c>
      <c r="B266" s="229"/>
    </row>
    <row r="267" spans="1:2" ht="21.75" customHeight="1">
      <c r="A267" s="184" t="s">
        <v>51</v>
      </c>
      <c r="B267" s="229"/>
    </row>
    <row r="268" spans="1:2" ht="21.75" customHeight="1">
      <c r="A268" s="184" t="s">
        <v>52</v>
      </c>
      <c r="B268" s="229"/>
    </row>
    <row r="269" spans="1:3" ht="21.75" customHeight="1">
      <c r="A269" s="184" t="s">
        <v>539</v>
      </c>
      <c r="B269" s="229"/>
      <c r="C269" s="182"/>
    </row>
    <row r="270" spans="1:2" ht="21.75" customHeight="1">
      <c r="A270" s="184" t="s">
        <v>420</v>
      </c>
      <c r="B270" s="229"/>
    </row>
    <row r="271" spans="1:2" ht="21.75" customHeight="1">
      <c r="A271" s="184" t="s">
        <v>421</v>
      </c>
      <c r="B271" s="229"/>
    </row>
    <row r="272" spans="1:2" ht="21.75" customHeight="1">
      <c r="A272" s="184" t="s">
        <v>422</v>
      </c>
      <c r="B272" s="229"/>
    </row>
    <row r="273" spans="1:2" ht="21.75" customHeight="1">
      <c r="A273" s="184" t="s">
        <v>456</v>
      </c>
      <c r="B273" s="229"/>
    </row>
    <row r="274" spans="1:2" ht="21.75" customHeight="1">
      <c r="A274" s="184" t="s">
        <v>53</v>
      </c>
      <c r="B274" s="229"/>
    </row>
    <row r="275" spans="1:2" ht="21.75" customHeight="1">
      <c r="A275" s="184" t="s">
        <v>54</v>
      </c>
      <c r="B275" s="229"/>
    </row>
    <row r="276" spans="1:2" ht="21.75" customHeight="1">
      <c r="A276" s="184" t="s">
        <v>426</v>
      </c>
      <c r="B276" s="229"/>
    </row>
    <row r="277" spans="1:2" ht="21.75" customHeight="1">
      <c r="A277" s="184" t="s">
        <v>540</v>
      </c>
      <c r="B277" s="229"/>
    </row>
    <row r="278" spans="1:2" ht="21.75" customHeight="1">
      <c r="A278" s="184" t="s">
        <v>541</v>
      </c>
      <c r="B278" s="229"/>
    </row>
    <row r="279" spans="1:2" ht="21.75" customHeight="1">
      <c r="A279" s="184" t="s">
        <v>420</v>
      </c>
      <c r="B279" s="229"/>
    </row>
    <row r="280" spans="1:2" ht="21.75" customHeight="1">
      <c r="A280" s="184" t="s">
        <v>421</v>
      </c>
      <c r="B280" s="229"/>
    </row>
    <row r="281" spans="1:2" ht="21.75" customHeight="1">
      <c r="A281" s="184" t="s">
        <v>422</v>
      </c>
      <c r="B281" s="229"/>
    </row>
    <row r="282" spans="1:2" ht="21.75" customHeight="1">
      <c r="A282" s="184" t="s">
        <v>542</v>
      </c>
      <c r="B282" s="229"/>
    </row>
    <row r="283" spans="1:2" ht="21.75" customHeight="1">
      <c r="A283" s="184" t="s">
        <v>426</v>
      </c>
      <c r="B283" s="229"/>
    </row>
    <row r="284" spans="1:2" ht="21.75" customHeight="1">
      <c r="A284" s="184" t="s">
        <v>543</v>
      </c>
      <c r="B284" s="229"/>
    </row>
    <row r="285" spans="1:2" ht="21.75" customHeight="1">
      <c r="A285" s="184" t="s">
        <v>544</v>
      </c>
      <c r="B285" s="229"/>
    </row>
    <row r="286" spans="1:2" ht="21.75" customHeight="1">
      <c r="A286" s="184" t="s">
        <v>420</v>
      </c>
      <c r="B286" s="229"/>
    </row>
    <row r="287" spans="1:2" ht="21.75" customHeight="1">
      <c r="A287" s="184" t="s">
        <v>421</v>
      </c>
      <c r="B287" s="229"/>
    </row>
    <row r="288" spans="1:2" ht="21.75" customHeight="1">
      <c r="A288" s="184" t="s">
        <v>422</v>
      </c>
      <c r="B288" s="229"/>
    </row>
    <row r="289" spans="1:2" ht="21.75" customHeight="1">
      <c r="A289" s="184" t="s">
        <v>545</v>
      </c>
      <c r="B289" s="229"/>
    </row>
    <row r="290" spans="1:2" ht="21.75" customHeight="1">
      <c r="A290" s="184" t="s">
        <v>55</v>
      </c>
      <c r="B290" s="229"/>
    </row>
    <row r="291" spans="1:2" ht="21.75" customHeight="1">
      <c r="A291" s="184" t="s">
        <v>426</v>
      </c>
      <c r="B291" s="229"/>
    </row>
    <row r="292" spans="1:2" ht="21.75" customHeight="1">
      <c r="A292" s="184" t="s">
        <v>546</v>
      </c>
      <c r="B292" s="229"/>
    </row>
    <row r="293" spans="1:2" ht="21.75" customHeight="1">
      <c r="A293" s="184" t="s">
        <v>547</v>
      </c>
      <c r="B293" s="229"/>
    </row>
    <row r="294" spans="1:2" ht="21.75" customHeight="1">
      <c r="A294" s="184" t="s">
        <v>420</v>
      </c>
      <c r="B294" s="229"/>
    </row>
    <row r="295" spans="1:2" ht="21.75" customHeight="1">
      <c r="A295" s="184" t="s">
        <v>421</v>
      </c>
      <c r="B295" s="229"/>
    </row>
    <row r="296" spans="1:2" ht="21.75" customHeight="1">
      <c r="A296" s="184" t="s">
        <v>422</v>
      </c>
      <c r="B296" s="229"/>
    </row>
    <row r="297" spans="1:2" ht="21.75" customHeight="1">
      <c r="A297" s="184" t="s">
        <v>548</v>
      </c>
      <c r="B297" s="229"/>
    </row>
    <row r="298" spans="1:2" ht="21.75" customHeight="1">
      <c r="A298" s="184" t="s">
        <v>549</v>
      </c>
      <c r="B298" s="229"/>
    </row>
    <row r="299" spans="1:2" ht="21.75" customHeight="1">
      <c r="A299" s="184" t="s">
        <v>550</v>
      </c>
      <c r="B299" s="229"/>
    </row>
    <row r="300" spans="1:2" ht="21.75" customHeight="1">
      <c r="A300" s="184" t="s">
        <v>426</v>
      </c>
      <c r="B300" s="229"/>
    </row>
    <row r="301" spans="1:2" ht="21.75" customHeight="1">
      <c r="A301" s="184" t="s">
        <v>551</v>
      </c>
      <c r="B301" s="229"/>
    </row>
    <row r="302" spans="1:3" ht="21.75" customHeight="1">
      <c r="A302" s="184" t="s">
        <v>552</v>
      </c>
      <c r="B302" s="229">
        <f>SUM(B303:B317)</f>
        <v>613818.4</v>
      </c>
      <c r="C302" s="182"/>
    </row>
    <row r="303" spans="1:2" ht="21.75" customHeight="1">
      <c r="A303" s="184" t="s">
        <v>420</v>
      </c>
      <c r="B303" s="237">
        <v>365818.4</v>
      </c>
    </row>
    <row r="304" spans="1:2" ht="21.75" customHeight="1">
      <c r="A304" s="184" t="s">
        <v>421</v>
      </c>
      <c r="B304" s="229"/>
    </row>
    <row r="305" spans="1:2" ht="21.75" customHeight="1">
      <c r="A305" s="184" t="s">
        <v>422</v>
      </c>
      <c r="B305" s="229"/>
    </row>
    <row r="306" spans="1:2" ht="21.75" customHeight="1">
      <c r="A306" s="184" t="s">
        <v>553</v>
      </c>
      <c r="B306" s="237">
        <v>168000</v>
      </c>
    </row>
    <row r="307" spans="1:2" ht="21.75" customHeight="1">
      <c r="A307" s="184" t="s">
        <v>554</v>
      </c>
      <c r="B307" s="237">
        <v>50000</v>
      </c>
    </row>
    <row r="308" spans="1:2" ht="21.75" customHeight="1">
      <c r="A308" s="184" t="s">
        <v>555</v>
      </c>
      <c r="B308" s="229"/>
    </row>
    <row r="309" spans="1:2" ht="21.75" customHeight="1">
      <c r="A309" s="184" t="s">
        <v>556</v>
      </c>
      <c r="B309" s="229"/>
    </row>
    <row r="310" spans="1:2" ht="21.75" customHeight="1">
      <c r="A310" s="184" t="s">
        <v>56</v>
      </c>
      <c r="B310" s="229"/>
    </row>
    <row r="311" spans="1:2" ht="21.75" customHeight="1">
      <c r="A311" s="184" t="s">
        <v>557</v>
      </c>
      <c r="B311" s="229"/>
    </row>
    <row r="312" spans="1:2" ht="21.75" customHeight="1">
      <c r="A312" s="184" t="s">
        <v>1322</v>
      </c>
      <c r="B312" s="237">
        <v>30000</v>
      </c>
    </row>
    <row r="313" spans="1:2" ht="21.75" customHeight="1">
      <c r="A313" s="184" t="s">
        <v>1323</v>
      </c>
      <c r="B313" s="229"/>
    </row>
    <row r="314" spans="1:2" ht="21.75" customHeight="1">
      <c r="A314" s="184" t="s">
        <v>434</v>
      </c>
      <c r="B314" s="229"/>
    </row>
    <row r="315" spans="1:2" ht="21.75" customHeight="1">
      <c r="A315" s="184" t="s">
        <v>456</v>
      </c>
      <c r="B315" s="229"/>
    </row>
    <row r="316" spans="1:2" ht="21.75" customHeight="1">
      <c r="A316" s="184" t="s">
        <v>426</v>
      </c>
      <c r="B316" s="229"/>
    </row>
    <row r="317" spans="1:2" ht="21.75" customHeight="1">
      <c r="A317" s="184" t="s">
        <v>558</v>
      </c>
      <c r="B317" s="229"/>
    </row>
    <row r="318" spans="1:2" ht="21.75" customHeight="1">
      <c r="A318" s="184" t="s">
        <v>559</v>
      </c>
      <c r="B318" s="229"/>
    </row>
    <row r="319" spans="1:2" ht="21.75" customHeight="1">
      <c r="A319" s="184" t="s">
        <v>420</v>
      </c>
      <c r="B319" s="229"/>
    </row>
    <row r="320" spans="1:2" ht="21.75" customHeight="1">
      <c r="A320" s="184" t="s">
        <v>421</v>
      </c>
      <c r="B320" s="229"/>
    </row>
    <row r="321" spans="1:2" ht="21.75" customHeight="1">
      <c r="A321" s="184" t="s">
        <v>422</v>
      </c>
      <c r="B321" s="229"/>
    </row>
    <row r="322" spans="1:2" ht="21.75" customHeight="1">
      <c r="A322" s="184" t="s">
        <v>560</v>
      </c>
      <c r="B322" s="229"/>
    </row>
    <row r="323" spans="1:2" ht="21.75" customHeight="1">
      <c r="A323" s="184" t="s">
        <v>561</v>
      </c>
      <c r="B323" s="229"/>
    </row>
    <row r="324" spans="1:2" ht="21.75" customHeight="1">
      <c r="A324" s="184" t="s">
        <v>562</v>
      </c>
      <c r="B324" s="229"/>
    </row>
    <row r="325" spans="1:2" ht="21.75" customHeight="1">
      <c r="A325" s="184" t="s">
        <v>456</v>
      </c>
      <c r="B325" s="229"/>
    </row>
    <row r="326" spans="1:2" ht="21.75" customHeight="1">
      <c r="A326" s="184" t="s">
        <v>426</v>
      </c>
      <c r="B326" s="229"/>
    </row>
    <row r="327" spans="1:2" ht="21.75" customHeight="1">
      <c r="A327" s="184" t="s">
        <v>563</v>
      </c>
      <c r="B327" s="229"/>
    </row>
    <row r="328" spans="1:2" ht="21.75" customHeight="1">
      <c r="A328" s="184" t="s">
        <v>1324</v>
      </c>
      <c r="B328" s="229"/>
    </row>
    <row r="329" spans="1:2" ht="21.75" customHeight="1">
      <c r="A329" s="184" t="s">
        <v>420</v>
      </c>
      <c r="B329" s="229"/>
    </row>
    <row r="330" spans="1:2" ht="21.75" customHeight="1">
      <c r="A330" s="184" t="s">
        <v>421</v>
      </c>
      <c r="B330" s="229"/>
    </row>
    <row r="331" spans="1:2" ht="21.75" customHeight="1">
      <c r="A331" s="184" t="s">
        <v>422</v>
      </c>
      <c r="B331" s="229"/>
    </row>
    <row r="332" spans="1:2" ht="21.75" customHeight="1">
      <c r="A332" s="184" t="s">
        <v>1325</v>
      </c>
      <c r="B332" s="229"/>
    </row>
    <row r="333" spans="1:2" ht="21.75" customHeight="1">
      <c r="A333" s="184" t="s">
        <v>1326</v>
      </c>
      <c r="B333" s="229"/>
    </row>
    <row r="334" spans="1:2" ht="21.75" customHeight="1">
      <c r="A334" s="184" t="s">
        <v>564</v>
      </c>
      <c r="B334" s="229"/>
    </row>
    <row r="335" spans="1:2" ht="21.75" customHeight="1">
      <c r="A335" s="184" t="s">
        <v>456</v>
      </c>
      <c r="B335" s="229"/>
    </row>
    <row r="336" spans="1:2" ht="21.75" customHeight="1">
      <c r="A336" s="184" t="s">
        <v>426</v>
      </c>
      <c r="B336" s="229"/>
    </row>
    <row r="337" spans="1:2" ht="21.75" customHeight="1">
      <c r="A337" s="184" t="s">
        <v>1327</v>
      </c>
      <c r="B337" s="229"/>
    </row>
    <row r="338" spans="1:2" ht="21.75" customHeight="1">
      <c r="A338" s="184" t="s">
        <v>565</v>
      </c>
      <c r="B338" s="229"/>
    </row>
    <row r="339" spans="1:2" ht="21.75" customHeight="1">
      <c r="A339" s="184" t="s">
        <v>420</v>
      </c>
      <c r="B339" s="229"/>
    </row>
    <row r="340" spans="1:2" ht="21.75" customHeight="1">
      <c r="A340" s="184" t="s">
        <v>421</v>
      </c>
      <c r="B340" s="229"/>
    </row>
    <row r="341" spans="1:2" ht="21.75" customHeight="1">
      <c r="A341" s="184" t="s">
        <v>422</v>
      </c>
      <c r="B341" s="229"/>
    </row>
    <row r="342" spans="1:2" ht="21.75" customHeight="1">
      <c r="A342" s="184" t="s">
        <v>566</v>
      </c>
      <c r="B342" s="229"/>
    </row>
    <row r="343" spans="1:2" ht="21.75" customHeight="1">
      <c r="A343" s="184" t="s">
        <v>567</v>
      </c>
      <c r="B343" s="229"/>
    </row>
    <row r="344" spans="1:2" ht="21.75" customHeight="1">
      <c r="A344" s="184" t="s">
        <v>426</v>
      </c>
      <c r="B344" s="229"/>
    </row>
    <row r="345" spans="1:2" ht="21.75" customHeight="1">
      <c r="A345" s="184" t="s">
        <v>568</v>
      </c>
      <c r="B345" s="229"/>
    </row>
    <row r="346" spans="1:2" ht="21.75" customHeight="1">
      <c r="A346" s="184" t="s">
        <v>569</v>
      </c>
      <c r="B346" s="229"/>
    </row>
    <row r="347" spans="1:2" ht="21.75" customHeight="1">
      <c r="A347" s="184" t="s">
        <v>420</v>
      </c>
      <c r="B347" s="229"/>
    </row>
    <row r="348" spans="1:2" ht="21.75" customHeight="1">
      <c r="A348" s="184" t="s">
        <v>421</v>
      </c>
      <c r="B348" s="229"/>
    </row>
    <row r="349" spans="1:2" ht="21.75" customHeight="1">
      <c r="A349" s="184" t="s">
        <v>456</v>
      </c>
      <c r="B349" s="229"/>
    </row>
    <row r="350" spans="1:2" ht="21.75" customHeight="1">
      <c r="A350" s="185" t="s">
        <v>182</v>
      </c>
      <c r="B350" s="229"/>
    </row>
    <row r="351" spans="1:2" ht="21.75" customHeight="1">
      <c r="A351" s="184" t="s">
        <v>570</v>
      </c>
      <c r="B351" s="229"/>
    </row>
    <row r="352" spans="1:3" ht="21.75" customHeight="1">
      <c r="A352" s="184" t="s">
        <v>1328</v>
      </c>
      <c r="B352" s="229">
        <f>SUM(B353)</f>
        <v>2863094.99</v>
      </c>
      <c r="C352" s="182"/>
    </row>
    <row r="353" spans="1:2" ht="21.75" customHeight="1">
      <c r="A353" s="184" t="s">
        <v>57</v>
      </c>
      <c r="B353" s="237">
        <v>2863094.99</v>
      </c>
    </row>
    <row r="354" spans="1:2" ht="21.75" customHeight="1">
      <c r="A354" s="184" t="s">
        <v>1329</v>
      </c>
      <c r="B354" s="229"/>
    </row>
    <row r="355" spans="1:2" ht="21.75" customHeight="1">
      <c r="A355" s="184" t="s">
        <v>571</v>
      </c>
      <c r="B355" s="229"/>
    </row>
    <row r="356" spans="1:2" ht="21.75" customHeight="1">
      <c r="A356" s="184" t="s">
        <v>420</v>
      </c>
      <c r="B356" s="229"/>
    </row>
    <row r="357" spans="1:2" ht="21.75" customHeight="1">
      <c r="A357" s="184" t="s">
        <v>421</v>
      </c>
      <c r="B357" s="229"/>
    </row>
    <row r="358" spans="1:2" ht="21.75" customHeight="1">
      <c r="A358" s="184" t="s">
        <v>422</v>
      </c>
      <c r="B358" s="229"/>
    </row>
    <row r="359" spans="1:2" ht="21.75" customHeight="1">
      <c r="A359" s="184" t="s">
        <v>572</v>
      </c>
      <c r="B359" s="229"/>
    </row>
    <row r="360" spans="1:2" ht="21.75" customHeight="1">
      <c r="A360" s="184" t="s">
        <v>573</v>
      </c>
      <c r="B360" s="229"/>
    </row>
    <row r="361" spans="1:2" ht="21.75" customHeight="1">
      <c r="A361" s="184" t="s">
        <v>574</v>
      </c>
      <c r="B361" s="229"/>
    </row>
    <row r="362" spans="1:2" ht="21.75" customHeight="1">
      <c r="A362" s="184" t="s">
        <v>575</v>
      </c>
      <c r="B362" s="229"/>
    </row>
    <row r="363" spans="1:2" ht="21.75" customHeight="1">
      <c r="A363" s="184" t="s">
        <v>576</v>
      </c>
      <c r="B363" s="229"/>
    </row>
    <row r="364" spans="1:2" ht="21.75" customHeight="1">
      <c r="A364" s="184" t="s">
        <v>577</v>
      </c>
      <c r="B364" s="229"/>
    </row>
    <row r="365" spans="1:2" ht="21.75" customHeight="1">
      <c r="A365" s="184" t="s">
        <v>578</v>
      </c>
      <c r="B365" s="229"/>
    </row>
    <row r="366" spans="1:2" ht="21.75" customHeight="1">
      <c r="A366" s="184" t="s">
        <v>579</v>
      </c>
      <c r="B366" s="229"/>
    </row>
    <row r="367" spans="1:2" ht="21.75" customHeight="1">
      <c r="A367" s="184" t="s">
        <v>1330</v>
      </c>
      <c r="B367" s="229"/>
    </row>
    <row r="368" spans="1:2" ht="21.75" customHeight="1">
      <c r="A368" s="184" t="s">
        <v>580</v>
      </c>
      <c r="B368" s="229"/>
    </row>
    <row r="369" spans="1:2" ht="21.75" customHeight="1">
      <c r="A369" s="184" t="s">
        <v>581</v>
      </c>
      <c r="B369" s="229"/>
    </row>
    <row r="370" spans="1:2" ht="21.75" customHeight="1">
      <c r="A370" s="184" t="s">
        <v>582</v>
      </c>
      <c r="B370" s="229"/>
    </row>
    <row r="371" spans="1:2" ht="21.75" customHeight="1">
      <c r="A371" s="184" t="s">
        <v>583</v>
      </c>
      <c r="B371" s="229"/>
    </row>
    <row r="372" spans="1:2" ht="21.75" customHeight="1">
      <c r="A372" s="184" t="s">
        <v>584</v>
      </c>
      <c r="B372" s="229"/>
    </row>
    <row r="373" spans="1:2" ht="21.75" customHeight="1">
      <c r="A373" s="184" t="s">
        <v>585</v>
      </c>
      <c r="B373" s="229"/>
    </row>
    <row r="374" spans="1:2" ht="21.75" customHeight="1">
      <c r="A374" s="184" t="s">
        <v>586</v>
      </c>
      <c r="B374" s="229"/>
    </row>
    <row r="375" spans="1:2" ht="21.75" customHeight="1">
      <c r="A375" s="184" t="s">
        <v>587</v>
      </c>
      <c r="B375" s="229"/>
    </row>
    <row r="376" spans="1:2" ht="21.75" customHeight="1">
      <c r="A376" s="184" t="s">
        <v>588</v>
      </c>
      <c r="B376" s="229"/>
    </row>
    <row r="377" spans="1:2" ht="21.75" customHeight="1">
      <c r="A377" s="184" t="s">
        <v>589</v>
      </c>
      <c r="B377" s="229"/>
    </row>
    <row r="378" spans="1:2" ht="21.75" customHeight="1">
      <c r="A378" s="184" t="s">
        <v>590</v>
      </c>
      <c r="B378" s="229"/>
    </row>
    <row r="379" spans="1:2" ht="21.75" customHeight="1">
      <c r="A379" s="184" t="s">
        <v>591</v>
      </c>
      <c r="B379" s="229"/>
    </row>
    <row r="380" spans="1:2" ht="21.75" customHeight="1">
      <c r="A380" s="184" t="s">
        <v>592</v>
      </c>
      <c r="B380" s="229"/>
    </row>
    <row r="381" spans="1:2" ht="21.75" customHeight="1">
      <c r="A381" s="184" t="s">
        <v>593</v>
      </c>
      <c r="B381" s="229"/>
    </row>
    <row r="382" spans="1:2" ht="21.75" customHeight="1">
      <c r="A382" s="184" t="s">
        <v>594</v>
      </c>
      <c r="B382" s="229"/>
    </row>
    <row r="383" spans="1:2" ht="21.75" customHeight="1">
      <c r="A383" s="184" t="s">
        <v>595</v>
      </c>
      <c r="B383" s="229"/>
    </row>
    <row r="384" spans="1:2" ht="21.75" customHeight="1">
      <c r="A384" s="184" t="s">
        <v>596</v>
      </c>
      <c r="B384" s="229"/>
    </row>
    <row r="385" spans="1:2" ht="21.75" customHeight="1">
      <c r="A385" s="184" t="s">
        <v>597</v>
      </c>
      <c r="B385" s="229"/>
    </row>
    <row r="386" spans="1:2" ht="21.75" customHeight="1">
      <c r="A386" s="184" t="s">
        <v>598</v>
      </c>
      <c r="B386" s="229"/>
    </row>
    <row r="387" spans="1:2" ht="21.75" customHeight="1">
      <c r="A387" s="184" t="s">
        <v>599</v>
      </c>
      <c r="B387" s="229"/>
    </row>
    <row r="388" spans="1:2" ht="21.75" customHeight="1">
      <c r="A388" s="184" t="s">
        <v>600</v>
      </c>
      <c r="B388" s="229"/>
    </row>
    <row r="389" spans="1:2" ht="21.75" customHeight="1">
      <c r="A389" s="184" t="s">
        <v>601</v>
      </c>
      <c r="B389" s="229"/>
    </row>
    <row r="390" spans="1:2" ht="21.75" customHeight="1">
      <c r="A390" s="184" t="s">
        <v>602</v>
      </c>
      <c r="B390" s="229"/>
    </row>
    <row r="391" spans="1:2" ht="21.75" customHeight="1">
      <c r="A391" s="184" t="s">
        <v>603</v>
      </c>
      <c r="B391" s="229"/>
    </row>
    <row r="392" spans="1:2" ht="21.75" customHeight="1">
      <c r="A392" s="184" t="s">
        <v>604</v>
      </c>
      <c r="B392" s="229"/>
    </row>
    <row r="393" spans="1:2" ht="21.75" customHeight="1">
      <c r="A393" s="184" t="s">
        <v>605</v>
      </c>
      <c r="B393" s="229"/>
    </row>
    <row r="394" spans="1:2" ht="21.75" customHeight="1">
      <c r="A394" s="184" t="s">
        <v>1331</v>
      </c>
      <c r="B394" s="229"/>
    </row>
    <row r="395" spans="1:2" ht="21.75" customHeight="1">
      <c r="A395" s="184" t="s">
        <v>606</v>
      </c>
      <c r="B395" s="229"/>
    </row>
    <row r="396" spans="1:2" ht="21.75" customHeight="1">
      <c r="A396" s="184" t="s">
        <v>607</v>
      </c>
      <c r="B396" s="229"/>
    </row>
    <row r="397" spans="1:2" ht="21.75" customHeight="1">
      <c r="A397" s="184" t="s">
        <v>1332</v>
      </c>
      <c r="B397" s="229"/>
    </row>
    <row r="398" spans="1:2" ht="21.75" customHeight="1">
      <c r="A398" s="184" t="s">
        <v>1333</v>
      </c>
      <c r="B398" s="229"/>
    </row>
    <row r="399" spans="1:2" ht="21.75" customHeight="1">
      <c r="A399" s="184" t="s">
        <v>1334</v>
      </c>
      <c r="B399" s="229"/>
    </row>
    <row r="400" spans="1:2" ht="21.75" customHeight="1">
      <c r="A400" s="184" t="s">
        <v>608</v>
      </c>
      <c r="B400" s="229"/>
    </row>
    <row r="401" spans="1:2" ht="21.75" customHeight="1">
      <c r="A401" s="184" t="s">
        <v>609</v>
      </c>
      <c r="B401" s="229"/>
    </row>
    <row r="402" spans="1:2" ht="21.75" customHeight="1">
      <c r="A402" s="184" t="s">
        <v>610</v>
      </c>
      <c r="B402" s="229"/>
    </row>
    <row r="403" spans="1:2" ht="21.75" customHeight="1">
      <c r="A403" s="184" t="s">
        <v>611</v>
      </c>
      <c r="B403" s="229"/>
    </row>
    <row r="404" spans="1:2" ht="21.75" customHeight="1">
      <c r="A404" s="184" t="s">
        <v>612</v>
      </c>
      <c r="B404" s="229"/>
    </row>
    <row r="405" spans="1:2" ht="21.75" customHeight="1">
      <c r="A405" s="184" t="s">
        <v>613</v>
      </c>
      <c r="B405" s="229"/>
    </row>
    <row r="406" spans="1:2" ht="21.75" customHeight="1">
      <c r="A406" s="184" t="s">
        <v>614</v>
      </c>
      <c r="B406" s="229"/>
    </row>
    <row r="407" spans="1:2" ht="21.75" customHeight="1">
      <c r="A407" s="184" t="s">
        <v>615</v>
      </c>
      <c r="B407" s="229"/>
    </row>
    <row r="408" spans="1:2" ht="21.75" customHeight="1">
      <c r="A408" s="184" t="s">
        <v>1335</v>
      </c>
      <c r="B408" s="229"/>
    </row>
    <row r="409" spans="1:2" ht="21.75" customHeight="1">
      <c r="A409" s="184" t="s">
        <v>616</v>
      </c>
      <c r="B409" s="229"/>
    </row>
    <row r="410" spans="1:2" ht="21.75" customHeight="1">
      <c r="A410" s="184" t="s">
        <v>420</v>
      </c>
      <c r="B410" s="229"/>
    </row>
    <row r="411" spans="1:2" ht="21.75" customHeight="1">
      <c r="A411" s="184" t="s">
        <v>421</v>
      </c>
      <c r="B411" s="229"/>
    </row>
    <row r="412" spans="1:2" ht="21.75" customHeight="1">
      <c r="A412" s="184" t="s">
        <v>422</v>
      </c>
      <c r="B412" s="229"/>
    </row>
    <row r="413" spans="1:2" ht="21.75" customHeight="1">
      <c r="A413" s="184" t="s">
        <v>617</v>
      </c>
      <c r="B413" s="229"/>
    </row>
    <row r="414" spans="1:2" ht="21.75" customHeight="1">
      <c r="A414" s="184" t="s">
        <v>618</v>
      </c>
      <c r="B414" s="229"/>
    </row>
    <row r="415" spans="1:2" ht="21.75" customHeight="1">
      <c r="A415" s="184" t="s">
        <v>619</v>
      </c>
      <c r="B415" s="229"/>
    </row>
    <row r="416" spans="1:2" ht="21.75" customHeight="1">
      <c r="A416" s="184" t="s">
        <v>620</v>
      </c>
      <c r="B416" s="229"/>
    </row>
    <row r="417" spans="1:2" ht="21.75" customHeight="1">
      <c r="A417" s="184" t="s">
        <v>621</v>
      </c>
      <c r="B417" s="229"/>
    </row>
    <row r="418" spans="1:2" ht="21.75" customHeight="1">
      <c r="A418" s="184" t="s">
        <v>622</v>
      </c>
      <c r="B418" s="229"/>
    </row>
    <row r="419" spans="1:2" ht="21.75" customHeight="1">
      <c r="A419" s="184" t="s">
        <v>623</v>
      </c>
      <c r="B419" s="229"/>
    </row>
    <row r="420" spans="1:2" ht="21.75" customHeight="1">
      <c r="A420" s="184" t="s">
        <v>624</v>
      </c>
      <c r="B420" s="229"/>
    </row>
    <row r="421" spans="1:2" ht="21.75" customHeight="1">
      <c r="A421" s="184" t="s">
        <v>625</v>
      </c>
      <c r="B421" s="229"/>
    </row>
    <row r="422" spans="1:2" ht="21.75" customHeight="1">
      <c r="A422" s="184" t="s">
        <v>626</v>
      </c>
      <c r="B422" s="229"/>
    </row>
    <row r="423" spans="1:2" ht="21.75" customHeight="1">
      <c r="A423" s="184" t="s">
        <v>627</v>
      </c>
      <c r="B423" s="229"/>
    </row>
    <row r="424" spans="1:2" ht="21.75" customHeight="1">
      <c r="A424" s="184" t="s">
        <v>619</v>
      </c>
      <c r="B424" s="229"/>
    </row>
    <row r="425" spans="1:2" ht="21.75" customHeight="1">
      <c r="A425" s="184" t="s">
        <v>628</v>
      </c>
      <c r="B425" s="229"/>
    </row>
    <row r="426" spans="1:2" ht="21.75" customHeight="1">
      <c r="A426" s="184" t="s">
        <v>629</v>
      </c>
      <c r="B426" s="229"/>
    </row>
    <row r="427" spans="1:2" ht="21.75" customHeight="1">
      <c r="A427" s="184" t="s">
        <v>630</v>
      </c>
      <c r="B427" s="229"/>
    </row>
    <row r="428" spans="1:2" ht="21.75" customHeight="1">
      <c r="A428" s="184" t="s">
        <v>631</v>
      </c>
      <c r="B428" s="229"/>
    </row>
    <row r="429" spans="1:2" ht="21.75" customHeight="1">
      <c r="A429" s="184" t="s">
        <v>632</v>
      </c>
      <c r="B429" s="229"/>
    </row>
    <row r="430" spans="1:2" ht="21.75" customHeight="1">
      <c r="A430" s="184" t="s">
        <v>619</v>
      </c>
      <c r="B430" s="229"/>
    </row>
    <row r="431" spans="1:2" ht="21.75" customHeight="1">
      <c r="A431" s="184" t="s">
        <v>633</v>
      </c>
      <c r="B431" s="229"/>
    </row>
    <row r="432" spans="1:2" ht="21.75" customHeight="1">
      <c r="A432" s="184" t="s">
        <v>634</v>
      </c>
      <c r="B432" s="229"/>
    </row>
    <row r="433" spans="1:2" ht="21.75" customHeight="1">
      <c r="A433" s="184" t="s">
        <v>635</v>
      </c>
      <c r="B433" s="229"/>
    </row>
    <row r="434" spans="1:2" ht="21.75" customHeight="1">
      <c r="A434" s="184" t="s">
        <v>636</v>
      </c>
      <c r="B434" s="229"/>
    </row>
    <row r="435" spans="1:2" ht="21.75" customHeight="1">
      <c r="A435" s="184" t="s">
        <v>637</v>
      </c>
      <c r="B435" s="229"/>
    </row>
    <row r="436" spans="1:2" ht="21.75" customHeight="1">
      <c r="A436" s="184" t="s">
        <v>619</v>
      </c>
      <c r="B436" s="229"/>
    </row>
    <row r="437" spans="1:2" ht="21.75" customHeight="1">
      <c r="A437" s="184" t="s">
        <v>638</v>
      </c>
      <c r="B437" s="229"/>
    </row>
    <row r="438" spans="1:2" ht="21.75" customHeight="1">
      <c r="A438" s="184" t="s">
        <v>639</v>
      </c>
      <c r="B438" s="229"/>
    </row>
    <row r="439" spans="1:2" ht="21.75" customHeight="1">
      <c r="A439" s="184" t="s">
        <v>640</v>
      </c>
      <c r="B439" s="229"/>
    </row>
    <row r="440" spans="1:2" ht="21.75" customHeight="1">
      <c r="A440" s="184" t="s">
        <v>641</v>
      </c>
      <c r="B440" s="229"/>
    </row>
    <row r="441" spans="1:2" ht="21.75" customHeight="1">
      <c r="A441" s="184" t="s">
        <v>642</v>
      </c>
      <c r="B441" s="229"/>
    </row>
    <row r="442" spans="1:2" ht="21.75" customHeight="1">
      <c r="A442" s="184" t="s">
        <v>643</v>
      </c>
      <c r="B442" s="229"/>
    </row>
    <row r="443" spans="1:2" ht="21.75" customHeight="1">
      <c r="A443" s="184" t="s">
        <v>644</v>
      </c>
      <c r="B443" s="229"/>
    </row>
    <row r="444" spans="1:2" ht="21.75" customHeight="1">
      <c r="A444" s="184" t="s">
        <v>645</v>
      </c>
      <c r="B444" s="229"/>
    </row>
    <row r="445" spans="1:2" ht="21.75" customHeight="1">
      <c r="A445" s="184" t="s">
        <v>646</v>
      </c>
      <c r="B445" s="229"/>
    </row>
    <row r="446" spans="1:2" ht="21.75" customHeight="1">
      <c r="A446" s="184" t="s">
        <v>619</v>
      </c>
      <c r="B446" s="229"/>
    </row>
    <row r="447" spans="1:2" ht="21.75" customHeight="1">
      <c r="A447" s="184" t="s">
        <v>647</v>
      </c>
      <c r="B447" s="229"/>
    </row>
    <row r="448" spans="1:2" ht="21.75" customHeight="1">
      <c r="A448" s="184" t="s">
        <v>648</v>
      </c>
      <c r="B448" s="229"/>
    </row>
    <row r="449" spans="1:2" ht="21.75" customHeight="1">
      <c r="A449" s="184" t="s">
        <v>649</v>
      </c>
      <c r="B449" s="229"/>
    </row>
    <row r="450" spans="1:2" ht="21.75" customHeight="1">
      <c r="A450" s="184" t="s">
        <v>650</v>
      </c>
      <c r="B450" s="229"/>
    </row>
    <row r="451" spans="1:2" ht="21.75" customHeight="1">
      <c r="A451" s="184" t="s">
        <v>651</v>
      </c>
      <c r="B451" s="229"/>
    </row>
    <row r="452" spans="1:2" ht="21.75" customHeight="1">
      <c r="A452" s="184" t="s">
        <v>652</v>
      </c>
      <c r="B452" s="229"/>
    </row>
    <row r="453" spans="1:2" ht="21.75" customHeight="1">
      <c r="A453" s="184" t="s">
        <v>653</v>
      </c>
      <c r="B453" s="229"/>
    </row>
    <row r="454" spans="1:2" ht="21.75" customHeight="1">
      <c r="A454" s="184" t="s">
        <v>654</v>
      </c>
      <c r="B454" s="229"/>
    </row>
    <row r="455" spans="1:2" ht="21.75" customHeight="1">
      <c r="A455" s="184" t="s">
        <v>655</v>
      </c>
      <c r="B455" s="229"/>
    </row>
    <row r="456" spans="1:2" ht="21.75" customHeight="1">
      <c r="A456" s="184" t="s">
        <v>1336</v>
      </c>
      <c r="B456" s="229"/>
    </row>
    <row r="457" spans="1:2" ht="21.75" customHeight="1">
      <c r="A457" s="184" t="s">
        <v>1337</v>
      </c>
      <c r="B457" s="229"/>
    </row>
    <row r="458" spans="1:2" ht="21.75" customHeight="1">
      <c r="A458" s="184" t="s">
        <v>1338</v>
      </c>
      <c r="B458" s="229"/>
    </row>
    <row r="459" spans="1:2" ht="21.75" customHeight="1">
      <c r="A459" s="184" t="s">
        <v>656</v>
      </c>
      <c r="B459" s="229"/>
    </row>
    <row r="460" spans="1:2" ht="21.75" customHeight="1">
      <c r="A460" s="184" t="s">
        <v>657</v>
      </c>
      <c r="B460" s="229"/>
    </row>
    <row r="461" spans="1:2" ht="21.75" customHeight="1">
      <c r="A461" s="184" t="s">
        <v>658</v>
      </c>
      <c r="B461" s="229"/>
    </row>
    <row r="462" spans="1:2" ht="21.75" customHeight="1">
      <c r="A462" s="184" t="s">
        <v>659</v>
      </c>
      <c r="B462" s="229"/>
    </row>
    <row r="463" spans="1:2" ht="21.75" customHeight="1">
      <c r="A463" s="184" t="s">
        <v>660</v>
      </c>
      <c r="B463" s="229"/>
    </row>
    <row r="464" spans="1:2" ht="21.75" customHeight="1">
      <c r="A464" s="184" t="s">
        <v>58</v>
      </c>
      <c r="B464" s="229">
        <f>B465+B481+B489+B509+B516</f>
        <v>2673336.9</v>
      </c>
    </row>
    <row r="465" spans="1:3" ht="21.75" customHeight="1">
      <c r="A465" s="184" t="s">
        <v>59</v>
      </c>
      <c r="B465" s="229">
        <f>SUM(B466:B480)</f>
        <v>2069836.9</v>
      </c>
      <c r="C465" s="182"/>
    </row>
    <row r="466" spans="1:2" ht="21.75" customHeight="1">
      <c r="A466" s="184" t="s">
        <v>420</v>
      </c>
      <c r="B466" s="229"/>
    </row>
    <row r="467" spans="1:2" ht="21.75" customHeight="1">
      <c r="A467" s="184" t="s">
        <v>421</v>
      </c>
      <c r="B467" s="229"/>
    </row>
    <row r="468" spans="1:2" ht="21.75" customHeight="1">
      <c r="A468" s="184" t="s">
        <v>422</v>
      </c>
      <c r="B468" s="229"/>
    </row>
    <row r="469" spans="1:2" ht="21.75" customHeight="1">
      <c r="A469" s="184" t="s">
        <v>661</v>
      </c>
      <c r="B469" s="229"/>
    </row>
    <row r="470" spans="1:2" ht="21.75" customHeight="1">
      <c r="A470" s="184" t="s">
        <v>662</v>
      </c>
      <c r="B470" s="229"/>
    </row>
    <row r="471" spans="1:2" ht="21.75" customHeight="1">
      <c r="A471" s="184" t="s">
        <v>663</v>
      </c>
      <c r="B471" s="229"/>
    </row>
    <row r="472" spans="1:2" ht="21.75" customHeight="1">
      <c r="A472" s="184" t="s">
        <v>664</v>
      </c>
      <c r="B472" s="229"/>
    </row>
    <row r="473" spans="1:2" ht="21.75" customHeight="1">
      <c r="A473" s="184" t="s">
        <v>665</v>
      </c>
      <c r="B473" s="229"/>
    </row>
    <row r="474" spans="1:2" ht="21.75" customHeight="1">
      <c r="A474" s="184" t="s">
        <v>666</v>
      </c>
      <c r="B474" s="237">
        <v>2019836.9</v>
      </c>
    </row>
    <row r="475" spans="1:2" ht="21.75" customHeight="1">
      <c r="A475" s="184" t="s">
        <v>60</v>
      </c>
      <c r="B475" s="229"/>
    </row>
    <row r="476" spans="1:2" ht="21.75" customHeight="1">
      <c r="A476" s="184" t="s">
        <v>667</v>
      </c>
      <c r="B476" s="229"/>
    </row>
    <row r="477" spans="1:2" ht="21.75" customHeight="1">
      <c r="A477" s="184" t="s">
        <v>61</v>
      </c>
      <c r="B477" s="229"/>
    </row>
    <row r="478" spans="1:2" ht="21.75" customHeight="1">
      <c r="A478" s="184" t="s">
        <v>62</v>
      </c>
      <c r="B478" s="229"/>
    </row>
    <row r="479" spans="1:2" ht="21.75" customHeight="1">
      <c r="A479" s="184" t="s">
        <v>63</v>
      </c>
      <c r="B479" s="229"/>
    </row>
    <row r="480" spans="1:2" ht="21.75" customHeight="1">
      <c r="A480" s="184" t="s">
        <v>64</v>
      </c>
      <c r="B480" s="237">
        <v>50000</v>
      </c>
    </row>
    <row r="481" spans="1:2" ht="21.75" customHeight="1">
      <c r="A481" s="184" t="s">
        <v>668</v>
      </c>
      <c r="B481" s="229">
        <f>SUM(B482:B488)</f>
        <v>20000</v>
      </c>
    </row>
    <row r="482" spans="1:2" ht="21.75" customHeight="1">
      <c r="A482" s="184" t="s">
        <v>420</v>
      </c>
      <c r="B482" s="229"/>
    </row>
    <row r="483" spans="1:2" ht="21.75" customHeight="1">
      <c r="A483" s="184" t="s">
        <v>421</v>
      </c>
      <c r="B483" s="229"/>
    </row>
    <row r="484" spans="1:2" ht="21.75" customHeight="1">
      <c r="A484" s="184" t="s">
        <v>422</v>
      </c>
      <c r="B484" s="229"/>
    </row>
    <row r="485" spans="1:2" ht="21.75" customHeight="1">
      <c r="A485" s="184" t="s">
        <v>669</v>
      </c>
      <c r="B485" s="237">
        <v>20000</v>
      </c>
    </row>
    <row r="486" spans="1:2" ht="21.75" customHeight="1">
      <c r="A486" s="184" t="s">
        <v>670</v>
      </c>
      <c r="B486" s="229"/>
    </row>
    <row r="487" spans="1:2" ht="21.75" customHeight="1">
      <c r="A487" s="184" t="s">
        <v>671</v>
      </c>
      <c r="B487" s="229"/>
    </row>
    <row r="488" spans="1:2" ht="21.75" customHeight="1">
      <c r="A488" s="184" t="s">
        <v>672</v>
      </c>
      <c r="B488" s="229"/>
    </row>
    <row r="489" spans="1:2" ht="21.75" customHeight="1">
      <c r="A489" s="184" t="s">
        <v>673</v>
      </c>
      <c r="B489" s="229">
        <f>SUM(B490:B499)</f>
        <v>490000</v>
      </c>
    </row>
    <row r="490" spans="1:2" ht="21.75" customHeight="1">
      <c r="A490" s="184" t="s">
        <v>420</v>
      </c>
      <c r="B490" s="229"/>
    </row>
    <row r="491" spans="1:2" ht="21.75" customHeight="1">
      <c r="A491" s="184" t="s">
        <v>421</v>
      </c>
      <c r="B491" s="229"/>
    </row>
    <row r="492" spans="1:2" ht="21.75" customHeight="1">
      <c r="A492" s="184" t="s">
        <v>422</v>
      </c>
      <c r="B492" s="229"/>
    </row>
    <row r="493" spans="1:2" ht="21.75" customHeight="1">
      <c r="A493" s="184" t="s">
        <v>674</v>
      </c>
      <c r="B493" s="229"/>
    </row>
    <row r="494" spans="1:2" ht="21.75" customHeight="1">
      <c r="A494" s="184" t="s">
        <v>675</v>
      </c>
      <c r="B494" s="229"/>
    </row>
    <row r="495" spans="1:2" ht="21.75" customHeight="1">
      <c r="A495" s="184" t="s">
        <v>676</v>
      </c>
      <c r="B495" s="229"/>
    </row>
    <row r="496" spans="1:2" ht="21.75" customHeight="1">
      <c r="A496" s="184" t="s">
        <v>677</v>
      </c>
      <c r="B496" s="229"/>
    </row>
    <row r="497" spans="1:2" ht="21.75" customHeight="1">
      <c r="A497" s="184" t="s">
        <v>678</v>
      </c>
      <c r="B497" s="237">
        <v>440000</v>
      </c>
    </row>
    <row r="498" spans="1:2" ht="21.75" customHeight="1">
      <c r="A498" s="184" t="s">
        <v>679</v>
      </c>
      <c r="B498" s="229"/>
    </row>
    <row r="499" spans="1:2" ht="21.75" customHeight="1">
      <c r="A499" s="184" t="s">
        <v>680</v>
      </c>
      <c r="B499" s="237">
        <v>50000</v>
      </c>
    </row>
    <row r="500" spans="1:2" ht="21.75" customHeight="1">
      <c r="A500" s="184" t="s">
        <v>65</v>
      </c>
      <c r="B500" s="229"/>
    </row>
    <row r="501" spans="1:2" ht="21.75" customHeight="1">
      <c r="A501" s="184" t="s">
        <v>420</v>
      </c>
      <c r="B501" s="229"/>
    </row>
    <row r="502" spans="1:2" ht="21.75" customHeight="1">
      <c r="A502" s="184" t="s">
        <v>66</v>
      </c>
      <c r="B502" s="229"/>
    </row>
    <row r="503" spans="1:2" ht="21.75" customHeight="1">
      <c r="A503" s="184" t="s">
        <v>422</v>
      </c>
      <c r="B503" s="229"/>
    </row>
    <row r="504" spans="1:2" ht="21.75" customHeight="1">
      <c r="A504" s="184" t="s">
        <v>684</v>
      </c>
      <c r="B504" s="229"/>
    </row>
    <row r="505" spans="1:2" ht="21.75" customHeight="1">
      <c r="A505" s="184" t="s">
        <v>685</v>
      </c>
      <c r="B505" s="229"/>
    </row>
    <row r="506" spans="1:2" ht="21.75" customHeight="1">
      <c r="A506" s="184" t="s">
        <v>686</v>
      </c>
      <c r="B506" s="229"/>
    </row>
    <row r="507" spans="1:2" ht="21.75" customHeight="1">
      <c r="A507" s="184" t="s">
        <v>683</v>
      </c>
      <c r="B507" s="229"/>
    </row>
    <row r="508" spans="1:2" ht="21.75" customHeight="1">
      <c r="A508" s="184" t="s">
        <v>67</v>
      </c>
      <c r="B508" s="229"/>
    </row>
    <row r="509" spans="1:2" ht="21.75" customHeight="1">
      <c r="A509" s="184" t="s">
        <v>68</v>
      </c>
      <c r="B509" s="229"/>
    </row>
    <row r="510" spans="1:2" ht="21.75" customHeight="1">
      <c r="A510" s="184" t="s">
        <v>420</v>
      </c>
      <c r="B510" s="229"/>
    </row>
    <row r="511" spans="1:2" ht="21.75" customHeight="1">
      <c r="A511" s="184" t="s">
        <v>421</v>
      </c>
      <c r="B511" s="229"/>
    </row>
    <row r="512" spans="1:2" ht="21.75" customHeight="1">
      <c r="A512" s="184" t="s">
        <v>422</v>
      </c>
      <c r="B512" s="229"/>
    </row>
    <row r="513" spans="1:2" ht="21.75" customHeight="1">
      <c r="A513" s="184" t="s">
        <v>681</v>
      </c>
      <c r="B513" s="229"/>
    </row>
    <row r="514" spans="1:2" ht="21.75" customHeight="1">
      <c r="A514" s="184" t="s">
        <v>682</v>
      </c>
      <c r="B514" s="229"/>
    </row>
    <row r="515" spans="1:2" ht="21.75" customHeight="1">
      <c r="A515" s="184" t="s">
        <v>69</v>
      </c>
      <c r="B515" s="229"/>
    </row>
    <row r="516" spans="1:2" ht="21.75" customHeight="1">
      <c r="A516" s="184" t="s">
        <v>687</v>
      </c>
      <c r="B516" s="229">
        <f>B517+B518+B519</f>
        <v>93500</v>
      </c>
    </row>
    <row r="517" spans="1:2" ht="21.75" customHeight="1">
      <c r="A517" s="184" t="s">
        <v>688</v>
      </c>
      <c r="B517" s="229"/>
    </row>
    <row r="518" spans="1:2" ht="21.75" customHeight="1">
      <c r="A518" s="184" t="s">
        <v>1339</v>
      </c>
      <c r="B518" s="229"/>
    </row>
    <row r="519" spans="1:2" ht="21.75" customHeight="1">
      <c r="A519" s="184" t="s">
        <v>689</v>
      </c>
      <c r="B519" s="237">
        <v>93500</v>
      </c>
    </row>
    <row r="520" spans="1:2" ht="21.75" customHeight="1">
      <c r="A520" s="184" t="s">
        <v>1340</v>
      </c>
      <c r="B520" s="229">
        <f>B521+B535+B543+B545+B553+B557+B567+B575+B582+B589+B598+B603+B606+B609+B612+B615+B618+B622+B627+B635</f>
        <v>35393332.07</v>
      </c>
    </row>
    <row r="521" spans="1:3" ht="21.75" customHeight="1">
      <c r="A521" s="184" t="s">
        <v>690</v>
      </c>
      <c r="B521" s="229">
        <f>SUM(B522:B534)</f>
        <v>2204942.4</v>
      </c>
      <c r="C521" s="182"/>
    </row>
    <row r="522" spans="1:2" ht="21.75" customHeight="1">
      <c r="A522" s="184" t="s">
        <v>420</v>
      </c>
      <c r="B522" s="229"/>
    </row>
    <row r="523" spans="1:2" ht="21.75" customHeight="1">
      <c r="A523" s="184" t="s">
        <v>421</v>
      </c>
      <c r="B523" s="237">
        <v>90000</v>
      </c>
    </row>
    <row r="524" spans="1:2" ht="21.75" customHeight="1">
      <c r="A524" s="184" t="s">
        <v>422</v>
      </c>
      <c r="B524" s="229"/>
    </row>
    <row r="525" spans="1:2" ht="21.75" customHeight="1">
      <c r="A525" s="184" t="s">
        <v>691</v>
      </c>
      <c r="B525" s="229"/>
    </row>
    <row r="526" spans="1:2" ht="21.75" customHeight="1">
      <c r="A526" s="184" t="s">
        <v>692</v>
      </c>
      <c r="B526" s="229"/>
    </row>
    <row r="527" spans="1:2" ht="21.75" customHeight="1">
      <c r="A527" s="184" t="s">
        <v>693</v>
      </c>
      <c r="B527" s="229"/>
    </row>
    <row r="528" spans="1:2" ht="21.75" customHeight="1">
      <c r="A528" s="184" t="s">
        <v>694</v>
      </c>
      <c r="B528" s="229"/>
    </row>
    <row r="529" spans="1:2" ht="21.75" customHeight="1">
      <c r="A529" s="184" t="s">
        <v>456</v>
      </c>
      <c r="B529" s="229"/>
    </row>
    <row r="530" spans="1:2" ht="21.75" customHeight="1">
      <c r="A530" s="184" t="s">
        <v>695</v>
      </c>
      <c r="B530" s="229"/>
    </row>
    <row r="531" spans="1:2" ht="21.75" customHeight="1">
      <c r="A531" s="184" t="s">
        <v>696</v>
      </c>
      <c r="B531" s="229"/>
    </row>
    <row r="532" spans="1:2" ht="21.75" customHeight="1">
      <c r="A532" s="184" t="s">
        <v>697</v>
      </c>
      <c r="B532" s="229"/>
    </row>
    <row r="533" spans="1:2" ht="21.75" customHeight="1">
      <c r="A533" s="184" t="s">
        <v>698</v>
      </c>
      <c r="B533" s="229"/>
    </row>
    <row r="534" spans="1:2" ht="21.75" customHeight="1">
      <c r="A534" s="184" t="s">
        <v>699</v>
      </c>
      <c r="B534" s="237">
        <v>2114942.4</v>
      </c>
    </row>
    <row r="535" spans="1:3" ht="21.75" customHeight="1">
      <c r="A535" s="184" t="s">
        <v>700</v>
      </c>
      <c r="B535" s="229">
        <f>SUM(B536:B542)</f>
        <v>14902769.11</v>
      </c>
      <c r="C535" s="182"/>
    </row>
    <row r="536" spans="1:2" ht="21.75" customHeight="1">
      <c r="A536" s="184" t="s">
        <v>420</v>
      </c>
      <c r="B536" s="237">
        <v>561930.33</v>
      </c>
    </row>
    <row r="537" spans="1:2" ht="21.75" customHeight="1">
      <c r="A537" s="184" t="s">
        <v>421</v>
      </c>
      <c r="B537" s="237">
        <v>3125488.78</v>
      </c>
    </row>
    <row r="538" spans="1:2" ht="21.75" customHeight="1">
      <c r="A538" s="184" t="s">
        <v>422</v>
      </c>
      <c r="B538" s="229"/>
    </row>
    <row r="539" spans="1:2" ht="21.75" customHeight="1">
      <c r="A539" s="184" t="s">
        <v>702</v>
      </c>
      <c r="B539" s="229"/>
    </row>
    <row r="540" spans="1:2" ht="21.75" customHeight="1">
      <c r="A540" s="184" t="s">
        <v>703</v>
      </c>
      <c r="B540" s="229"/>
    </row>
    <row r="541" spans="1:2" ht="21.75" customHeight="1">
      <c r="A541" s="184" t="s">
        <v>704</v>
      </c>
      <c r="B541" s="237">
        <v>11145350</v>
      </c>
    </row>
    <row r="542" spans="1:2" ht="21.75" customHeight="1">
      <c r="A542" s="184" t="s">
        <v>706</v>
      </c>
      <c r="B542" s="237">
        <v>70000</v>
      </c>
    </row>
    <row r="543" spans="1:2" ht="21.75" customHeight="1">
      <c r="A543" s="184" t="s">
        <v>1341</v>
      </c>
      <c r="B543" s="229"/>
    </row>
    <row r="544" spans="1:2" ht="21.75" customHeight="1">
      <c r="A544" s="184" t="s">
        <v>1342</v>
      </c>
      <c r="B544" s="229"/>
    </row>
    <row r="545" spans="1:3" ht="21.75" customHeight="1">
      <c r="A545" s="204" t="s">
        <v>1605</v>
      </c>
      <c r="B545" s="229">
        <f>SUM(B546:B552)</f>
        <v>3463665.92</v>
      </c>
      <c r="C545" s="182"/>
    </row>
    <row r="546" spans="1:2" ht="21.75" customHeight="1">
      <c r="A546" s="204" t="s">
        <v>1606</v>
      </c>
      <c r="B546" s="229"/>
    </row>
    <row r="547" spans="1:2" ht="21.75" customHeight="1">
      <c r="A547" s="184" t="s">
        <v>711</v>
      </c>
      <c r="B547" s="229"/>
    </row>
    <row r="548" spans="1:2" ht="21.75" customHeight="1">
      <c r="A548" s="184" t="s">
        <v>712</v>
      </c>
      <c r="B548" s="229"/>
    </row>
    <row r="549" spans="1:2" ht="21.75" customHeight="1">
      <c r="A549" s="184" t="s">
        <v>1343</v>
      </c>
      <c r="B549" s="237">
        <v>1295777.28</v>
      </c>
    </row>
    <row r="550" spans="1:2" ht="21.75" customHeight="1">
      <c r="A550" s="184" t="s">
        <v>1344</v>
      </c>
      <c r="B550" s="237">
        <v>647888.64</v>
      </c>
    </row>
    <row r="551" spans="1:2" ht="21.75" customHeight="1">
      <c r="A551" s="184" t="s">
        <v>1345</v>
      </c>
      <c r="B551" s="229"/>
    </row>
    <row r="552" spans="1:2" ht="21.75" customHeight="1">
      <c r="A552" s="204" t="s">
        <v>1607</v>
      </c>
      <c r="B552" s="237">
        <v>1520000</v>
      </c>
    </row>
    <row r="553" spans="1:2" ht="21.75" customHeight="1">
      <c r="A553" s="184" t="s">
        <v>715</v>
      </c>
      <c r="B553" s="229"/>
    </row>
    <row r="554" spans="1:2" ht="21.75" customHeight="1">
      <c r="A554" s="184" t="s">
        <v>716</v>
      </c>
      <c r="B554" s="229"/>
    </row>
    <row r="555" spans="1:2" ht="21.75" customHeight="1">
      <c r="A555" s="184" t="s">
        <v>717</v>
      </c>
      <c r="B555" s="229"/>
    </row>
    <row r="556" spans="1:2" ht="21.75" customHeight="1">
      <c r="A556" s="184" t="s">
        <v>718</v>
      </c>
      <c r="B556" s="229"/>
    </row>
    <row r="557" spans="1:2" ht="21.75" customHeight="1">
      <c r="A557" s="184" t="s">
        <v>719</v>
      </c>
      <c r="B557" s="229"/>
    </row>
    <row r="558" spans="1:2" ht="21.75" customHeight="1">
      <c r="A558" s="184" t="s">
        <v>1346</v>
      </c>
      <c r="B558" s="229"/>
    </row>
    <row r="559" spans="1:2" ht="21.75" customHeight="1">
      <c r="A559" s="184" t="s">
        <v>720</v>
      </c>
      <c r="B559" s="229"/>
    </row>
    <row r="560" spans="1:2" ht="21.75" customHeight="1">
      <c r="A560" s="184" t="s">
        <v>721</v>
      </c>
      <c r="B560" s="229"/>
    </row>
    <row r="561" spans="1:2" ht="21.75" customHeight="1">
      <c r="A561" s="184" t="s">
        <v>722</v>
      </c>
      <c r="B561" s="229"/>
    </row>
    <row r="562" spans="1:2" ht="21.75" customHeight="1">
      <c r="A562" s="184" t="s">
        <v>723</v>
      </c>
      <c r="B562" s="229"/>
    </row>
    <row r="563" spans="1:2" ht="21.75" customHeight="1">
      <c r="A563" s="184" t="s">
        <v>724</v>
      </c>
      <c r="B563" s="229"/>
    </row>
    <row r="564" spans="1:2" ht="21.75" customHeight="1">
      <c r="A564" s="184" t="s">
        <v>725</v>
      </c>
      <c r="B564" s="229"/>
    </row>
    <row r="565" spans="1:2" ht="21.75" customHeight="1">
      <c r="A565" s="184" t="s">
        <v>1347</v>
      </c>
      <c r="B565" s="229"/>
    </row>
    <row r="566" spans="1:2" ht="21.75" customHeight="1">
      <c r="A566" s="184" t="s">
        <v>726</v>
      </c>
      <c r="B566" s="229"/>
    </row>
    <row r="567" spans="1:3" ht="21.75" customHeight="1">
      <c r="A567" s="184" t="s">
        <v>727</v>
      </c>
      <c r="B567" s="229">
        <f>SUM(B568:B574)</f>
        <v>3300000</v>
      </c>
      <c r="C567" s="182"/>
    </row>
    <row r="568" spans="1:2" ht="21.75" customHeight="1">
      <c r="A568" s="184" t="s">
        <v>728</v>
      </c>
      <c r="B568" s="229"/>
    </row>
    <row r="569" spans="1:2" ht="21.75" customHeight="1">
      <c r="A569" s="184" t="s">
        <v>729</v>
      </c>
      <c r="B569" s="229"/>
    </row>
    <row r="570" spans="1:2" ht="21.75" customHeight="1">
      <c r="A570" s="184" t="s">
        <v>730</v>
      </c>
      <c r="B570" s="237">
        <v>3300000</v>
      </c>
    </row>
    <row r="571" spans="1:2" ht="21.75" customHeight="1">
      <c r="A571" s="184" t="s">
        <v>731</v>
      </c>
      <c r="B571" s="229"/>
    </row>
    <row r="572" spans="1:2" ht="21.75" customHeight="1">
      <c r="A572" s="184" t="s">
        <v>732</v>
      </c>
      <c r="B572" s="229"/>
    </row>
    <row r="573" spans="1:2" ht="21.75" customHeight="1">
      <c r="A573" s="184" t="s">
        <v>733</v>
      </c>
      <c r="B573" s="229"/>
    </row>
    <row r="574" spans="1:2" ht="21.75" customHeight="1">
      <c r="A574" s="184" t="s">
        <v>734</v>
      </c>
      <c r="B574" s="229"/>
    </row>
    <row r="575" spans="1:2" ht="21.75" customHeight="1">
      <c r="A575" s="184" t="s">
        <v>735</v>
      </c>
      <c r="B575" s="229"/>
    </row>
    <row r="576" spans="1:2" ht="21.75" customHeight="1">
      <c r="A576" s="184" t="s">
        <v>736</v>
      </c>
      <c r="B576" s="229"/>
    </row>
    <row r="577" spans="1:2" ht="21.75" customHeight="1">
      <c r="A577" s="184" t="s">
        <v>737</v>
      </c>
      <c r="B577" s="229"/>
    </row>
    <row r="578" spans="1:2" ht="21.75" customHeight="1">
      <c r="A578" s="184" t="s">
        <v>738</v>
      </c>
      <c r="B578" s="229"/>
    </row>
    <row r="579" spans="1:2" ht="21.75" customHeight="1">
      <c r="A579" s="184" t="s">
        <v>1348</v>
      </c>
      <c r="B579" s="229"/>
    </row>
    <row r="580" spans="1:2" ht="21.75" customHeight="1">
      <c r="A580" s="184" t="s">
        <v>476</v>
      </c>
      <c r="B580" s="229"/>
    </row>
    <row r="581" spans="1:2" ht="21.75" customHeight="1">
      <c r="A581" s="184" t="s">
        <v>739</v>
      </c>
      <c r="B581" s="229"/>
    </row>
    <row r="582" spans="1:3" ht="21.75" customHeight="1">
      <c r="A582" s="184" t="s">
        <v>740</v>
      </c>
      <c r="B582" s="229">
        <f>SUM(B583:B588)</f>
        <v>855220</v>
      </c>
      <c r="C582" s="182"/>
    </row>
    <row r="583" spans="1:2" ht="21.75" customHeight="1">
      <c r="A583" s="184" t="s">
        <v>741</v>
      </c>
      <c r="B583" s="237">
        <v>46300</v>
      </c>
    </row>
    <row r="584" spans="1:2" ht="21.75" customHeight="1">
      <c r="A584" s="184" t="s">
        <v>742</v>
      </c>
      <c r="B584" s="237">
        <v>808920</v>
      </c>
    </row>
    <row r="585" spans="1:2" ht="21.75" customHeight="1">
      <c r="A585" s="184" t="s">
        <v>743</v>
      </c>
      <c r="B585" s="229"/>
    </row>
    <row r="586" spans="1:2" ht="21.75" customHeight="1">
      <c r="A586" s="184" t="s">
        <v>744</v>
      </c>
      <c r="B586" s="229"/>
    </row>
    <row r="587" spans="1:2" ht="21.75" customHeight="1">
      <c r="A587" s="184" t="s">
        <v>745</v>
      </c>
      <c r="B587" s="229"/>
    </row>
    <row r="588" spans="1:2" ht="21.75" customHeight="1">
      <c r="A588" s="184" t="s">
        <v>746</v>
      </c>
      <c r="B588" s="229"/>
    </row>
    <row r="589" spans="1:3" ht="21.75" customHeight="1">
      <c r="A589" s="184" t="s">
        <v>747</v>
      </c>
      <c r="B589" s="229">
        <f>SUM(B590:B597)</f>
        <v>615000</v>
      </c>
      <c r="C589" s="182"/>
    </row>
    <row r="590" spans="1:2" ht="21.75" customHeight="1">
      <c r="A590" s="184" t="s">
        <v>420</v>
      </c>
      <c r="B590" s="229"/>
    </row>
    <row r="591" spans="1:2" ht="21.75" customHeight="1">
      <c r="A591" s="184" t="s">
        <v>421</v>
      </c>
      <c r="B591" s="229"/>
    </row>
    <row r="592" spans="1:2" ht="21.75" customHeight="1">
      <c r="A592" s="184" t="s">
        <v>422</v>
      </c>
      <c r="B592" s="229"/>
    </row>
    <row r="593" spans="1:2" ht="21.75" customHeight="1">
      <c r="A593" s="184" t="s">
        <v>748</v>
      </c>
      <c r="B593" s="229"/>
    </row>
    <row r="594" spans="1:2" ht="21.75" customHeight="1">
      <c r="A594" s="184" t="s">
        <v>749</v>
      </c>
      <c r="B594" s="229"/>
    </row>
    <row r="595" spans="1:2" ht="21.75" customHeight="1">
      <c r="A595" s="184" t="s">
        <v>750</v>
      </c>
      <c r="B595" s="229"/>
    </row>
    <row r="596" spans="1:2" ht="21.75" customHeight="1">
      <c r="A596" s="184" t="s">
        <v>1349</v>
      </c>
      <c r="B596" s="237">
        <v>615000</v>
      </c>
    </row>
    <row r="597" spans="1:2" ht="21.75" customHeight="1">
      <c r="A597" s="184" t="s">
        <v>751</v>
      </c>
      <c r="B597" s="229"/>
    </row>
    <row r="598" spans="1:2" ht="21.75" customHeight="1">
      <c r="A598" s="184" t="s">
        <v>752</v>
      </c>
      <c r="B598" s="229"/>
    </row>
    <row r="599" spans="1:2" ht="21.75" customHeight="1">
      <c r="A599" s="184" t="s">
        <v>420</v>
      </c>
      <c r="B599" s="229"/>
    </row>
    <row r="600" spans="1:2" ht="21.75" customHeight="1">
      <c r="A600" s="184" t="s">
        <v>421</v>
      </c>
      <c r="B600" s="229"/>
    </row>
    <row r="601" spans="1:2" ht="21.75" customHeight="1">
      <c r="A601" s="184" t="s">
        <v>422</v>
      </c>
      <c r="B601" s="229"/>
    </row>
    <row r="602" spans="1:2" ht="21.75" customHeight="1">
      <c r="A602" s="184" t="s">
        <v>753</v>
      </c>
      <c r="B602" s="229"/>
    </row>
    <row r="603" spans="1:3" ht="21.75" customHeight="1">
      <c r="A603" s="184" t="s">
        <v>1350</v>
      </c>
      <c r="B603" s="229">
        <f>SUM(B604:B605)</f>
        <v>4533000</v>
      </c>
      <c r="C603" s="182"/>
    </row>
    <row r="604" spans="1:2" ht="21.75" customHeight="1">
      <c r="A604" s="184" t="s">
        <v>1351</v>
      </c>
      <c r="B604" s="237">
        <v>662000</v>
      </c>
    </row>
    <row r="605" spans="1:2" ht="21.75" customHeight="1">
      <c r="A605" s="184" t="s">
        <v>754</v>
      </c>
      <c r="B605" s="237">
        <v>3871000</v>
      </c>
    </row>
    <row r="606" spans="1:3" ht="21.75" customHeight="1">
      <c r="A606" s="184" t="s">
        <v>1352</v>
      </c>
      <c r="B606" s="229">
        <f>SUM(B607:B608)</f>
        <v>1366500</v>
      </c>
      <c r="C606" s="182"/>
    </row>
    <row r="607" spans="1:2" ht="21.75" customHeight="1">
      <c r="A607" s="184" t="s">
        <v>1353</v>
      </c>
      <c r="B607" s="237">
        <v>1366500</v>
      </c>
    </row>
    <row r="608" spans="1:2" ht="21.75" customHeight="1">
      <c r="A608" s="184" t="s">
        <v>1354</v>
      </c>
      <c r="B608" s="229"/>
    </row>
    <row r="609" spans="1:3" ht="21.75" customHeight="1">
      <c r="A609" s="184" t="s">
        <v>1355</v>
      </c>
      <c r="B609" s="229">
        <f>SUM(B610:B611)</f>
        <v>3141734.37</v>
      </c>
      <c r="C609" s="182"/>
    </row>
    <row r="610" spans="1:2" ht="21.75" customHeight="1">
      <c r="A610" s="184" t="s">
        <v>1356</v>
      </c>
      <c r="B610" s="229"/>
    </row>
    <row r="611" spans="1:2" ht="21.75" customHeight="1">
      <c r="A611" s="184" t="s">
        <v>1357</v>
      </c>
      <c r="B611" s="237">
        <v>3141734.37</v>
      </c>
    </row>
    <row r="612" spans="1:2" ht="21.75" customHeight="1">
      <c r="A612" s="184" t="s">
        <v>755</v>
      </c>
      <c r="B612" s="229"/>
    </row>
    <row r="613" spans="1:2" ht="21.75" customHeight="1">
      <c r="A613" s="184" t="s">
        <v>70</v>
      </c>
      <c r="B613" s="229"/>
    </row>
    <row r="614" spans="1:2" ht="21.75" customHeight="1">
      <c r="A614" s="184" t="s">
        <v>756</v>
      </c>
      <c r="B614" s="229"/>
    </row>
    <row r="615" spans="1:2" ht="21.75" customHeight="1">
      <c r="A615" s="184" t="s">
        <v>1358</v>
      </c>
      <c r="B615" s="229">
        <f>SUM(B616:B617)</f>
        <v>328600</v>
      </c>
    </row>
    <row r="616" spans="1:2" ht="21.75" customHeight="1">
      <c r="A616" s="184" t="s">
        <v>1359</v>
      </c>
      <c r="B616" s="229"/>
    </row>
    <row r="617" spans="1:2" ht="21.75" customHeight="1">
      <c r="A617" s="184" t="s">
        <v>1360</v>
      </c>
      <c r="B617" s="237">
        <v>328600</v>
      </c>
    </row>
    <row r="618" spans="1:2" ht="21.75" customHeight="1">
      <c r="A618" s="184" t="s">
        <v>1361</v>
      </c>
      <c r="B618" s="229"/>
    </row>
    <row r="619" spans="1:2" ht="21.75" customHeight="1">
      <c r="A619" s="184" t="s">
        <v>1362</v>
      </c>
      <c r="B619" s="229"/>
    </row>
    <row r="620" spans="1:2" ht="21.75" customHeight="1">
      <c r="A620" s="184" t="s">
        <v>1363</v>
      </c>
      <c r="B620" s="229"/>
    </row>
    <row r="621" spans="1:2" ht="21.75" customHeight="1">
      <c r="A621" s="184" t="s">
        <v>1364</v>
      </c>
      <c r="B621" s="229"/>
    </row>
    <row r="622" spans="1:2" ht="21.75" customHeight="1">
      <c r="A622" s="184" t="s">
        <v>1365</v>
      </c>
      <c r="B622" s="229"/>
    </row>
    <row r="623" spans="1:2" ht="21.75" customHeight="1">
      <c r="A623" s="184" t="s">
        <v>707</v>
      </c>
      <c r="B623" s="229"/>
    </row>
    <row r="624" spans="1:2" ht="21.75" customHeight="1">
      <c r="A624" s="184" t="s">
        <v>708</v>
      </c>
      <c r="B624" s="229"/>
    </row>
    <row r="625" spans="1:2" ht="21.75" customHeight="1">
      <c r="A625" s="184" t="s">
        <v>709</v>
      </c>
      <c r="B625" s="229"/>
    </row>
    <row r="626" spans="1:2" ht="21.75" customHeight="1">
      <c r="A626" s="184" t="s">
        <v>1366</v>
      </c>
      <c r="B626" s="229"/>
    </row>
    <row r="627" spans="1:2" ht="21.75" customHeight="1">
      <c r="A627" s="184" t="s">
        <v>71</v>
      </c>
      <c r="B627" s="229">
        <f>SUM(B628:B634)</f>
        <v>681900.27</v>
      </c>
    </row>
    <row r="628" spans="1:2" ht="21.75" customHeight="1">
      <c r="A628" s="184" t="s">
        <v>420</v>
      </c>
      <c r="B628" s="229"/>
    </row>
    <row r="629" spans="1:2" ht="21.75" customHeight="1">
      <c r="A629" s="184" t="s">
        <v>421</v>
      </c>
      <c r="B629" s="229"/>
    </row>
    <row r="630" spans="1:2" ht="21.75" customHeight="1">
      <c r="A630" s="184" t="s">
        <v>422</v>
      </c>
      <c r="B630" s="229"/>
    </row>
    <row r="631" spans="1:2" ht="21.75" customHeight="1">
      <c r="A631" s="184" t="s">
        <v>701</v>
      </c>
      <c r="B631" s="229"/>
    </row>
    <row r="632" spans="1:2" ht="21.75" customHeight="1">
      <c r="A632" s="184" t="s">
        <v>705</v>
      </c>
      <c r="B632" s="229"/>
    </row>
    <row r="633" spans="1:2" ht="21.75" customHeight="1">
      <c r="A633" s="184" t="s">
        <v>426</v>
      </c>
      <c r="B633" s="237">
        <v>458040.27</v>
      </c>
    </row>
    <row r="634" spans="1:2" ht="21.75" customHeight="1">
      <c r="A634" s="184" t="s">
        <v>72</v>
      </c>
      <c r="B634" s="237">
        <v>223860</v>
      </c>
    </row>
    <row r="635" spans="1:3" ht="21.75" customHeight="1">
      <c r="A635" s="184" t="s">
        <v>757</v>
      </c>
      <c r="B635" s="229"/>
      <c r="C635" s="182"/>
    </row>
    <row r="636" spans="1:2" ht="21.75" customHeight="1">
      <c r="A636" s="184" t="s">
        <v>73</v>
      </c>
      <c r="B636" s="229">
        <f>B637+B642+B655+B659+B674+B678+B691</f>
        <v>5138498.8</v>
      </c>
    </row>
    <row r="637" spans="1:3" ht="21.75" customHeight="1">
      <c r="A637" s="184" t="s">
        <v>74</v>
      </c>
      <c r="B637" s="229"/>
      <c r="C637" s="182"/>
    </row>
    <row r="638" spans="1:2" ht="21.75" customHeight="1">
      <c r="A638" s="184" t="s">
        <v>420</v>
      </c>
      <c r="B638" s="229"/>
    </row>
    <row r="639" spans="1:2" ht="21.75" customHeight="1">
      <c r="A639" s="184" t="s">
        <v>421</v>
      </c>
      <c r="B639" s="229"/>
    </row>
    <row r="640" spans="1:2" ht="21.75" customHeight="1">
      <c r="A640" s="184" t="s">
        <v>422</v>
      </c>
      <c r="B640" s="229"/>
    </row>
    <row r="641" spans="1:2" ht="21.75" customHeight="1">
      <c r="A641" s="184" t="s">
        <v>75</v>
      </c>
      <c r="B641" s="229"/>
    </row>
    <row r="642" spans="1:2" ht="21.75" customHeight="1">
      <c r="A642" s="184" t="s">
        <v>758</v>
      </c>
      <c r="B642" s="229"/>
    </row>
    <row r="643" spans="1:2" ht="21.75" customHeight="1">
      <c r="A643" s="184" t="s">
        <v>759</v>
      </c>
      <c r="B643" s="229"/>
    </row>
    <row r="644" spans="1:2" ht="21.75" customHeight="1">
      <c r="A644" s="184" t="s">
        <v>760</v>
      </c>
      <c r="B644" s="229"/>
    </row>
    <row r="645" spans="1:2" ht="21.75" customHeight="1">
      <c r="A645" s="184" t="s">
        <v>761</v>
      </c>
      <c r="B645" s="229"/>
    </row>
    <row r="646" spans="1:2" ht="21.75" customHeight="1">
      <c r="A646" s="184" t="s">
        <v>762</v>
      </c>
      <c r="B646" s="229"/>
    </row>
    <row r="647" spans="1:2" ht="21.75" customHeight="1">
      <c r="A647" s="184" t="s">
        <v>763</v>
      </c>
      <c r="B647" s="229"/>
    </row>
    <row r="648" spans="1:2" ht="21.75" customHeight="1">
      <c r="A648" s="184" t="s">
        <v>764</v>
      </c>
      <c r="B648" s="229"/>
    </row>
    <row r="649" spans="1:2" ht="21.75" customHeight="1">
      <c r="A649" s="184" t="s">
        <v>765</v>
      </c>
      <c r="B649" s="229"/>
    </row>
    <row r="650" spans="1:2" ht="21.75" customHeight="1">
      <c r="A650" s="184" t="s">
        <v>766</v>
      </c>
      <c r="B650" s="229"/>
    </row>
    <row r="651" spans="1:2" ht="21.75" customHeight="1">
      <c r="A651" s="184" t="s">
        <v>767</v>
      </c>
      <c r="B651" s="229"/>
    </row>
    <row r="652" spans="1:2" ht="21.75" customHeight="1">
      <c r="A652" s="184" t="s">
        <v>768</v>
      </c>
      <c r="B652" s="229"/>
    </row>
    <row r="653" spans="1:2" ht="21.75" customHeight="1">
      <c r="A653" s="184" t="s">
        <v>769</v>
      </c>
      <c r="B653" s="229"/>
    </row>
    <row r="654" spans="1:2" ht="21.75" customHeight="1">
      <c r="A654" s="184" t="s">
        <v>770</v>
      </c>
      <c r="B654" s="229"/>
    </row>
    <row r="655" spans="1:2" ht="21.75" customHeight="1">
      <c r="A655" s="184" t="s">
        <v>771</v>
      </c>
      <c r="B655" s="229"/>
    </row>
    <row r="656" spans="1:2" ht="21.75" customHeight="1">
      <c r="A656" s="184" t="s">
        <v>772</v>
      </c>
      <c r="B656" s="229"/>
    </row>
    <row r="657" spans="1:2" ht="21.75" customHeight="1">
      <c r="A657" s="184" t="s">
        <v>773</v>
      </c>
      <c r="B657" s="229"/>
    </row>
    <row r="658" spans="1:2" ht="21.75" customHeight="1">
      <c r="A658" s="184" t="s">
        <v>774</v>
      </c>
      <c r="B658" s="229"/>
    </row>
    <row r="659" spans="1:3" ht="21.75" customHeight="1">
      <c r="A659" s="184" t="s">
        <v>775</v>
      </c>
      <c r="B659" s="229">
        <f>SUM(B660:B670)</f>
        <v>0</v>
      </c>
      <c r="C659" s="182"/>
    </row>
    <row r="660" spans="1:2" ht="21.75" customHeight="1">
      <c r="A660" s="184" t="s">
        <v>776</v>
      </c>
      <c r="B660" s="229"/>
    </row>
    <row r="661" spans="1:2" ht="21.75" customHeight="1">
      <c r="A661" s="184" t="s">
        <v>777</v>
      </c>
      <c r="B661" s="229"/>
    </row>
    <row r="662" spans="1:2" ht="21.75" customHeight="1">
      <c r="A662" s="184" t="s">
        <v>778</v>
      </c>
      <c r="B662" s="229"/>
    </row>
    <row r="663" spans="1:2" ht="21.75" customHeight="1">
      <c r="A663" s="184" t="s">
        <v>779</v>
      </c>
      <c r="B663" s="229"/>
    </row>
    <row r="664" spans="1:2" ht="21.75" customHeight="1">
      <c r="A664" s="184" t="s">
        <v>780</v>
      </c>
      <c r="B664" s="229"/>
    </row>
    <row r="665" spans="1:2" ht="21.75" customHeight="1">
      <c r="A665" s="184" t="s">
        <v>781</v>
      </c>
      <c r="B665" s="229"/>
    </row>
    <row r="666" spans="1:2" ht="21.75" customHeight="1">
      <c r="A666" s="184" t="s">
        <v>782</v>
      </c>
      <c r="B666" s="229"/>
    </row>
    <row r="667" spans="1:2" ht="21.75" customHeight="1">
      <c r="A667" s="184" t="s">
        <v>783</v>
      </c>
      <c r="B667" s="229"/>
    </row>
    <row r="668" spans="1:2" ht="21.75" customHeight="1">
      <c r="A668" s="184" t="s">
        <v>784</v>
      </c>
      <c r="B668" s="229"/>
    </row>
    <row r="669" spans="1:2" ht="21.75" customHeight="1">
      <c r="A669" s="184" t="s">
        <v>785</v>
      </c>
      <c r="B669" s="229"/>
    </row>
    <row r="670" spans="1:2" ht="21.75" customHeight="1">
      <c r="A670" s="184" t="s">
        <v>786</v>
      </c>
      <c r="B670" s="229"/>
    </row>
    <row r="671" spans="1:2" ht="21.75" customHeight="1">
      <c r="A671" s="204" t="s">
        <v>1580</v>
      </c>
      <c r="B671" s="229"/>
    </row>
    <row r="672" spans="1:2" ht="21.75" customHeight="1">
      <c r="A672" s="184" t="s">
        <v>792</v>
      </c>
      <c r="B672" s="229"/>
    </row>
    <row r="673" spans="1:2" ht="21.75" customHeight="1">
      <c r="A673" s="184" t="s">
        <v>793</v>
      </c>
      <c r="B673" s="229"/>
    </row>
    <row r="674" spans="1:3" ht="21.75" customHeight="1">
      <c r="A674" s="184" t="s">
        <v>1367</v>
      </c>
      <c r="B674" s="229">
        <f>SUM(B675:B677)</f>
        <v>3000000</v>
      </c>
      <c r="C674" s="182"/>
    </row>
    <row r="675" spans="1:2" ht="21.75" customHeight="1">
      <c r="A675" s="184" t="s">
        <v>1368</v>
      </c>
      <c r="B675" s="229"/>
    </row>
    <row r="676" spans="1:2" ht="21.75" customHeight="1">
      <c r="A676" s="184" t="s">
        <v>1369</v>
      </c>
      <c r="B676" s="237">
        <v>2900000</v>
      </c>
    </row>
    <row r="677" spans="1:2" ht="21.75" customHeight="1">
      <c r="A677" s="184" t="s">
        <v>1370</v>
      </c>
      <c r="B677" s="237">
        <v>100000</v>
      </c>
    </row>
    <row r="678" spans="1:3" ht="21.75" customHeight="1">
      <c r="A678" s="184" t="s">
        <v>1371</v>
      </c>
      <c r="B678" s="229">
        <f>SUM(B679:B682)</f>
        <v>1501918.7999999998</v>
      </c>
      <c r="C678" s="182"/>
    </row>
    <row r="679" spans="1:2" ht="21.75" customHeight="1">
      <c r="A679" s="184" t="s">
        <v>787</v>
      </c>
      <c r="B679" s="237">
        <v>678384.32</v>
      </c>
    </row>
    <row r="680" spans="1:2" ht="21.75" customHeight="1">
      <c r="A680" s="184" t="s">
        <v>788</v>
      </c>
      <c r="B680" s="237">
        <v>608276.37</v>
      </c>
    </row>
    <row r="681" spans="1:2" ht="21.75" customHeight="1">
      <c r="A681" s="184" t="s">
        <v>789</v>
      </c>
      <c r="B681" s="237">
        <v>215258.11</v>
      </c>
    </row>
    <row r="682" spans="1:2" ht="21.75" customHeight="1">
      <c r="A682" s="184" t="s">
        <v>1372</v>
      </c>
      <c r="B682" s="229"/>
    </row>
    <row r="683" spans="1:2" ht="21.75" customHeight="1">
      <c r="A683" s="184" t="s">
        <v>1373</v>
      </c>
      <c r="B683" s="229"/>
    </row>
    <row r="684" spans="1:2" ht="21.75" customHeight="1">
      <c r="A684" s="184" t="s">
        <v>76</v>
      </c>
      <c r="B684" s="229"/>
    </row>
    <row r="685" spans="1:2" ht="21.75" customHeight="1">
      <c r="A685" s="184" t="s">
        <v>1374</v>
      </c>
      <c r="B685" s="229"/>
    </row>
    <row r="686" spans="1:2" ht="21.75" customHeight="1">
      <c r="A686" s="184" t="s">
        <v>1375</v>
      </c>
      <c r="B686" s="229"/>
    </row>
    <row r="687" spans="1:2" ht="21.75" customHeight="1">
      <c r="A687" s="184" t="s">
        <v>1376</v>
      </c>
      <c r="B687" s="229"/>
    </row>
    <row r="688" spans="1:2" ht="21.75" customHeight="1">
      <c r="A688" s="184" t="s">
        <v>1377</v>
      </c>
      <c r="B688" s="229"/>
    </row>
    <row r="689" spans="1:2" ht="21.75" customHeight="1">
      <c r="A689" s="184" t="s">
        <v>1378</v>
      </c>
      <c r="B689" s="229"/>
    </row>
    <row r="690" spans="1:2" ht="21.75" customHeight="1">
      <c r="A690" s="184" t="s">
        <v>1379</v>
      </c>
      <c r="B690" s="229"/>
    </row>
    <row r="691" spans="1:2" ht="21.75" customHeight="1">
      <c r="A691" s="184" t="s">
        <v>1380</v>
      </c>
      <c r="B691" s="229">
        <f>SUM(B692:B693)</f>
        <v>636580</v>
      </c>
    </row>
    <row r="692" spans="1:2" ht="21.75" customHeight="1">
      <c r="A692" s="184" t="s">
        <v>790</v>
      </c>
      <c r="B692" s="237">
        <v>636580</v>
      </c>
    </row>
    <row r="693" spans="1:2" ht="21.75" customHeight="1">
      <c r="A693" s="184" t="s">
        <v>1381</v>
      </c>
      <c r="B693" s="229"/>
    </row>
    <row r="694" spans="1:2" ht="21.75" customHeight="1">
      <c r="A694" s="184" t="s">
        <v>77</v>
      </c>
      <c r="B694" s="229"/>
    </row>
    <row r="695" spans="1:2" ht="21.75" customHeight="1">
      <c r="A695" s="184" t="s">
        <v>420</v>
      </c>
      <c r="B695" s="229"/>
    </row>
    <row r="696" spans="1:2" ht="21.75" customHeight="1">
      <c r="A696" s="184" t="s">
        <v>421</v>
      </c>
      <c r="B696" s="229"/>
    </row>
    <row r="697" spans="1:2" ht="21.75" customHeight="1">
      <c r="A697" s="184" t="s">
        <v>422</v>
      </c>
      <c r="B697" s="229"/>
    </row>
    <row r="698" spans="1:2" ht="21.75" customHeight="1">
      <c r="A698" s="184" t="s">
        <v>456</v>
      </c>
      <c r="B698" s="229"/>
    </row>
    <row r="699" spans="1:2" ht="21.75" customHeight="1">
      <c r="A699" s="184" t="s">
        <v>78</v>
      </c>
      <c r="B699" s="229"/>
    </row>
    <row r="700" spans="1:2" ht="21.75" customHeight="1">
      <c r="A700" s="184" t="s">
        <v>79</v>
      </c>
      <c r="B700" s="229"/>
    </row>
    <row r="701" spans="1:2" ht="21.75" customHeight="1">
      <c r="A701" s="184" t="s">
        <v>426</v>
      </c>
      <c r="B701" s="229"/>
    </row>
    <row r="702" spans="1:2" ht="21.75" customHeight="1">
      <c r="A702" s="184" t="s">
        <v>80</v>
      </c>
      <c r="B702" s="229"/>
    </row>
    <row r="703" spans="1:2" ht="21.75" customHeight="1">
      <c r="A703" s="184" t="s">
        <v>81</v>
      </c>
      <c r="B703" s="229"/>
    </row>
    <row r="704" spans="1:2" ht="21.75" customHeight="1">
      <c r="A704" s="184" t="s">
        <v>82</v>
      </c>
      <c r="B704" s="229"/>
    </row>
    <row r="705" spans="1:2" ht="21.75" customHeight="1">
      <c r="A705" s="184" t="s">
        <v>83</v>
      </c>
      <c r="B705" s="229"/>
    </row>
    <row r="706" spans="1:2" ht="21.75" customHeight="1">
      <c r="A706" s="184" t="s">
        <v>84</v>
      </c>
      <c r="B706" s="229"/>
    </row>
    <row r="707" spans="1:2" ht="21.75" customHeight="1">
      <c r="A707" s="184" t="s">
        <v>1382</v>
      </c>
      <c r="B707" s="229">
        <f>B708+B721+B729+B735</f>
        <v>4295845.45</v>
      </c>
    </row>
    <row r="708" spans="1:3" ht="21.75" customHeight="1">
      <c r="A708" s="184" t="s">
        <v>797</v>
      </c>
      <c r="B708" s="229"/>
      <c r="C708" s="182"/>
    </row>
    <row r="709" spans="1:2" ht="21.75" customHeight="1">
      <c r="A709" s="184" t="s">
        <v>420</v>
      </c>
      <c r="B709" s="229"/>
    </row>
    <row r="710" spans="1:2" ht="21.75" customHeight="1">
      <c r="A710" s="184" t="s">
        <v>421</v>
      </c>
      <c r="B710" s="229"/>
    </row>
    <row r="711" spans="1:2" ht="21.75" customHeight="1">
      <c r="A711" s="184" t="s">
        <v>422</v>
      </c>
      <c r="B711" s="229"/>
    </row>
    <row r="712" spans="1:2" ht="21.75" customHeight="1">
      <c r="A712" s="184" t="s">
        <v>85</v>
      </c>
      <c r="B712" s="229"/>
    </row>
    <row r="713" spans="1:2" ht="21.75" customHeight="1">
      <c r="A713" s="184" t="s">
        <v>798</v>
      </c>
      <c r="B713" s="229"/>
    </row>
    <row r="714" spans="1:2" ht="21.75" customHeight="1">
      <c r="A714" s="184" t="s">
        <v>86</v>
      </c>
      <c r="B714" s="229"/>
    </row>
    <row r="715" spans="1:2" ht="21.75" customHeight="1">
      <c r="A715" s="184" t="s">
        <v>87</v>
      </c>
      <c r="B715" s="229"/>
    </row>
    <row r="716" spans="1:2" ht="21.75" customHeight="1">
      <c r="A716" s="184" t="s">
        <v>799</v>
      </c>
      <c r="B716" s="229"/>
    </row>
    <row r="717" spans="1:2" ht="21.75" customHeight="1">
      <c r="A717" s="184" t="s">
        <v>800</v>
      </c>
      <c r="B717" s="229"/>
    </row>
    <row r="718" spans="1:2" ht="21.75" customHeight="1">
      <c r="A718" s="184" t="s">
        <v>801</v>
      </c>
      <c r="B718" s="229"/>
    </row>
    <row r="719" spans="1:2" ht="21.75" customHeight="1">
      <c r="A719" s="184" t="s">
        <v>802</v>
      </c>
      <c r="B719" s="229"/>
    </row>
    <row r="720" spans="1:2" ht="21.75" customHeight="1">
      <c r="A720" s="184" t="s">
        <v>803</v>
      </c>
      <c r="B720" s="229"/>
    </row>
    <row r="721" spans="1:2" ht="21.75" customHeight="1">
      <c r="A721" s="184" t="s">
        <v>804</v>
      </c>
      <c r="B721" s="229">
        <f>SUM(B722:B728)</f>
        <v>329285.45</v>
      </c>
    </row>
    <row r="722" spans="1:2" ht="21.75" customHeight="1">
      <c r="A722" s="184" t="s">
        <v>805</v>
      </c>
      <c r="B722" s="237">
        <v>31899.6</v>
      </c>
    </row>
    <row r="723" spans="1:2" ht="21.75" customHeight="1">
      <c r="A723" s="184" t="s">
        <v>806</v>
      </c>
      <c r="B723" s="237">
        <v>247385.85</v>
      </c>
    </row>
    <row r="724" spans="1:2" ht="21.75" customHeight="1">
      <c r="A724" s="184" t="s">
        <v>807</v>
      </c>
      <c r="B724" s="229"/>
    </row>
    <row r="725" spans="1:2" ht="21.75" customHeight="1">
      <c r="A725" s="184" t="s">
        <v>808</v>
      </c>
      <c r="B725" s="229"/>
    </row>
    <row r="726" spans="1:2" ht="21.75" customHeight="1">
      <c r="A726" s="184" t="s">
        <v>809</v>
      </c>
      <c r="B726" s="229"/>
    </row>
    <row r="727" spans="1:2" ht="21.75" customHeight="1">
      <c r="A727" s="184" t="s">
        <v>810</v>
      </c>
      <c r="B727" s="229"/>
    </row>
    <row r="728" spans="1:2" ht="21.75" customHeight="1">
      <c r="A728" s="184" t="s">
        <v>811</v>
      </c>
      <c r="B728" s="237">
        <v>50000</v>
      </c>
    </row>
    <row r="729" spans="1:3" ht="21.75" customHeight="1">
      <c r="A729" s="184" t="s">
        <v>812</v>
      </c>
      <c r="B729" s="229">
        <f>SUM(B730:B734)</f>
        <v>3966560</v>
      </c>
      <c r="C729" s="182"/>
    </row>
    <row r="730" spans="1:2" ht="21.75" customHeight="1">
      <c r="A730" s="184" t="s">
        <v>813</v>
      </c>
      <c r="B730" s="229"/>
    </row>
    <row r="731" spans="1:2" ht="21.75" customHeight="1">
      <c r="A731" s="184" t="s">
        <v>814</v>
      </c>
      <c r="B731" s="237">
        <v>3966560</v>
      </c>
    </row>
    <row r="732" spans="1:2" ht="21.75" customHeight="1">
      <c r="A732" s="184" t="s">
        <v>815</v>
      </c>
      <c r="B732" s="229"/>
    </row>
    <row r="733" spans="1:2" ht="21.75" customHeight="1">
      <c r="A733" s="184" t="s">
        <v>816</v>
      </c>
      <c r="B733" s="229"/>
    </row>
    <row r="734" spans="1:2" ht="21.75" customHeight="1">
      <c r="A734" s="184" t="s">
        <v>817</v>
      </c>
      <c r="B734" s="229"/>
    </row>
    <row r="735" spans="1:2" ht="21.75" customHeight="1">
      <c r="A735" s="184" t="s">
        <v>818</v>
      </c>
      <c r="B735" s="229"/>
    </row>
    <row r="736" spans="1:2" ht="21.75" customHeight="1">
      <c r="A736" s="184" t="s">
        <v>819</v>
      </c>
      <c r="B736" s="229"/>
    </row>
    <row r="737" spans="1:2" ht="21.75" customHeight="1">
      <c r="A737" s="184" t="s">
        <v>820</v>
      </c>
      <c r="B737" s="229"/>
    </row>
    <row r="738" spans="1:2" ht="21.75" customHeight="1">
      <c r="A738" s="184" t="s">
        <v>821</v>
      </c>
      <c r="B738" s="229"/>
    </row>
    <row r="739" spans="1:2" ht="21.75" customHeight="1">
      <c r="A739" s="184" t="s">
        <v>822</v>
      </c>
      <c r="B739" s="229"/>
    </row>
    <row r="740" spans="1:2" ht="21.75" customHeight="1">
      <c r="A740" s="184" t="s">
        <v>88</v>
      </c>
      <c r="B740" s="229"/>
    </row>
    <row r="741" spans="1:2" ht="21.75" customHeight="1">
      <c r="A741" s="184" t="s">
        <v>823</v>
      </c>
      <c r="B741" s="229"/>
    </row>
    <row r="742" spans="1:2" ht="21.75" customHeight="1">
      <c r="A742" s="184" t="s">
        <v>824</v>
      </c>
      <c r="B742" s="229"/>
    </row>
    <row r="743" spans="1:2" ht="21.75" customHeight="1">
      <c r="A743" s="184" t="s">
        <v>825</v>
      </c>
      <c r="B743" s="229"/>
    </row>
    <row r="744" spans="1:2" ht="21.75" customHeight="1">
      <c r="A744" s="184" t="s">
        <v>826</v>
      </c>
      <c r="B744" s="229"/>
    </row>
    <row r="745" spans="1:2" ht="21.75" customHeight="1">
      <c r="A745" s="184" t="s">
        <v>827</v>
      </c>
      <c r="B745" s="229"/>
    </row>
    <row r="746" spans="1:2" ht="21.75" customHeight="1">
      <c r="A746" s="184" t="s">
        <v>828</v>
      </c>
      <c r="B746" s="229"/>
    </row>
    <row r="747" spans="1:2" ht="21.75" customHeight="1">
      <c r="A747" s="184" t="s">
        <v>829</v>
      </c>
      <c r="B747" s="229"/>
    </row>
    <row r="748" spans="1:2" ht="21.75" customHeight="1">
      <c r="A748" s="184" t="s">
        <v>830</v>
      </c>
      <c r="B748" s="229"/>
    </row>
    <row r="749" spans="1:2" ht="21.75" customHeight="1">
      <c r="A749" s="184" t="s">
        <v>831</v>
      </c>
      <c r="B749" s="229"/>
    </row>
    <row r="750" spans="1:2" ht="21.75" customHeight="1">
      <c r="A750" s="184" t="s">
        <v>832</v>
      </c>
      <c r="B750" s="229"/>
    </row>
    <row r="751" spans="1:2" ht="21.75" customHeight="1">
      <c r="A751" s="184" t="s">
        <v>833</v>
      </c>
      <c r="B751" s="229"/>
    </row>
    <row r="752" spans="1:2" ht="21.75" customHeight="1">
      <c r="A752" s="184" t="s">
        <v>834</v>
      </c>
      <c r="B752" s="229"/>
    </row>
    <row r="753" spans="1:2" ht="21.75" customHeight="1">
      <c r="A753" s="184" t="s">
        <v>835</v>
      </c>
      <c r="B753" s="229"/>
    </row>
    <row r="754" spans="1:2" ht="21.75" customHeight="1">
      <c r="A754" s="184" t="s">
        <v>836</v>
      </c>
      <c r="B754" s="229"/>
    </row>
    <row r="755" spans="1:2" ht="21.75" customHeight="1">
      <c r="A755" s="184" t="s">
        <v>837</v>
      </c>
      <c r="B755" s="229"/>
    </row>
    <row r="756" spans="1:2" ht="21.75" customHeight="1">
      <c r="A756" s="184" t="s">
        <v>838</v>
      </c>
      <c r="B756" s="229"/>
    </row>
    <row r="757" spans="1:2" ht="21.75" customHeight="1">
      <c r="A757" s="184" t="s">
        <v>89</v>
      </c>
      <c r="B757" s="229"/>
    </row>
    <row r="758" spans="1:2" ht="21.75" customHeight="1">
      <c r="A758" s="184" t="s">
        <v>90</v>
      </c>
      <c r="B758" s="229"/>
    </row>
    <row r="759" spans="1:2" ht="21.75" customHeight="1">
      <c r="A759" s="184" t="s">
        <v>839</v>
      </c>
      <c r="B759" s="229"/>
    </row>
    <row r="760" spans="1:2" ht="21.75" customHeight="1">
      <c r="A760" s="184" t="s">
        <v>840</v>
      </c>
      <c r="B760" s="229"/>
    </row>
    <row r="761" spans="1:2" ht="21.75" customHeight="1">
      <c r="A761" s="184" t="s">
        <v>841</v>
      </c>
      <c r="B761" s="229"/>
    </row>
    <row r="762" spans="1:2" ht="21.75" customHeight="1">
      <c r="A762" s="184" t="s">
        <v>842</v>
      </c>
      <c r="B762" s="229"/>
    </row>
    <row r="763" spans="1:2" ht="21.75" customHeight="1">
      <c r="A763" s="184" t="s">
        <v>1383</v>
      </c>
      <c r="B763" s="229"/>
    </row>
    <row r="764" spans="1:2" ht="21.75" customHeight="1">
      <c r="A764" s="184" t="s">
        <v>843</v>
      </c>
      <c r="B764" s="229"/>
    </row>
    <row r="765" spans="1:2" ht="21.75" customHeight="1">
      <c r="A765" s="184" t="s">
        <v>420</v>
      </c>
      <c r="B765" s="229"/>
    </row>
    <row r="766" spans="1:2" ht="21.75" customHeight="1">
      <c r="A766" s="184" t="s">
        <v>421</v>
      </c>
      <c r="B766" s="229"/>
    </row>
    <row r="767" spans="1:2" ht="21.75" customHeight="1">
      <c r="A767" s="184" t="s">
        <v>422</v>
      </c>
      <c r="B767" s="229"/>
    </row>
    <row r="768" spans="1:2" ht="21.75" customHeight="1">
      <c r="A768" s="184" t="s">
        <v>844</v>
      </c>
      <c r="B768" s="229"/>
    </row>
    <row r="769" spans="1:2" ht="21.75" customHeight="1">
      <c r="A769" s="184" t="s">
        <v>845</v>
      </c>
      <c r="B769" s="229"/>
    </row>
    <row r="770" spans="1:2" ht="21.75" customHeight="1">
      <c r="A770" s="184" t="s">
        <v>846</v>
      </c>
      <c r="B770" s="229"/>
    </row>
    <row r="771" spans="1:2" ht="21.75" customHeight="1">
      <c r="A771" s="184" t="s">
        <v>847</v>
      </c>
      <c r="B771" s="229"/>
    </row>
    <row r="772" spans="1:2" ht="21.75" customHeight="1">
      <c r="A772" s="184" t="s">
        <v>848</v>
      </c>
      <c r="B772" s="229"/>
    </row>
    <row r="773" spans="1:2" ht="21.75" customHeight="1">
      <c r="A773" s="184" t="s">
        <v>849</v>
      </c>
      <c r="B773" s="229"/>
    </row>
    <row r="774" spans="1:2" ht="21.75" customHeight="1">
      <c r="A774" s="184" t="s">
        <v>850</v>
      </c>
      <c r="B774" s="229"/>
    </row>
    <row r="775" spans="1:2" ht="21.75" customHeight="1">
      <c r="A775" s="184" t="s">
        <v>456</v>
      </c>
      <c r="B775" s="229"/>
    </row>
    <row r="776" spans="1:2" ht="21.75" customHeight="1">
      <c r="A776" s="184" t="s">
        <v>1384</v>
      </c>
      <c r="B776" s="229"/>
    </row>
    <row r="777" spans="1:2" ht="21.75" customHeight="1">
      <c r="A777" s="184" t="s">
        <v>426</v>
      </c>
      <c r="B777" s="229"/>
    </row>
    <row r="778" spans="1:2" ht="21.75" customHeight="1">
      <c r="A778" s="184" t="s">
        <v>851</v>
      </c>
      <c r="B778" s="229"/>
    </row>
    <row r="779" spans="1:2" ht="21.75" customHeight="1">
      <c r="A779" s="184" t="s">
        <v>852</v>
      </c>
      <c r="B779" s="229"/>
    </row>
    <row r="780" spans="1:2" ht="21.75" customHeight="1">
      <c r="A780" s="184" t="s">
        <v>1385</v>
      </c>
      <c r="B780" s="229">
        <f>B781+B792+B793+B796+B798+B800</f>
        <v>11783969.74</v>
      </c>
    </row>
    <row r="781" spans="1:3" ht="21.75" customHeight="1">
      <c r="A781" s="184" t="s">
        <v>853</v>
      </c>
      <c r="B781" s="229">
        <f>SUM(B782:B791)</f>
        <v>7125583.0200000005</v>
      </c>
      <c r="C781" s="182"/>
    </row>
    <row r="782" spans="1:2" ht="21.75" customHeight="1">
      <c r="A782" s="184" t="s">
        <v>854</v>
      </c>
      <c r="B782" s="237">
        <v>1183111.84</v>
      </c>
    </row>
    <row r="783" spans="1:2" ht="21.75" customHeight="1">
      <c r="A783" s="184" t="s">
        <v>855</v>
      </c>
      <c r="B783" s="237">
        <v>3326937.28</v>
      </c>
    </row>
    <row r="784" spans="1:2" ht="21.75" customHeight="1">
      <c r="A784" s="184" t="s">
        <v>856</v>
      </c>
      <c r="B784" s="229"/>
    </row>
    <row r="785" spans="1:2" ht="21.75" customHeight="1">
      <c r="A785" s="184" t="s">
        <v>857</v>
      </c>
      <c r="B785" s="237">
        <v>812919.9</v>
      </c>
    </row>
    <row r="786" spans="1:2" ht="21.75" customHeight="1">
      <c r="A786" s="184" t="s">
        <v>91</v>
      </c>
      <c r="B786" s="229"/>
    </row>
    <row r="787" spans="1:2" ht="21.75" customHeight="1">
      <c r="A787" s="184" t="s">
        <v>858</v>
      </c>
      <c r="B787" s="229"/>
    </row>
    <row r="788" spans="1:2" ht="21.75" customHeight="1">
      <c r="A788" s="184" t="s">
        <v>859</v>
      </c>
      <c r="B788" s="229"/>
    </row>
    <row r="789" spans="1:2" ht="21.75" customHeight="1">
      <c r="A789" s="184" t="s">
        <v>860</v>
      </c>
      <c r="B789" s="229"/>
    </row>
    <row r="790" spans="1:2" ht="21.75" customHeight="1">
      <c r="A790" s="184" t="s">
        <v>861</v>
      </c>
      <c r="B790" s="229"/>
    </row>
    <row r="791" spans="1:2" ht="21.75" customHeight="1">
      <c r="A791" s="184" t="s">
        <v>862</v>
      </c>
      <c r="B791" s="237">
        <v>1802614</v>
      </c>
    </row>
    <row r="792" spans="1:3" ht="21.75" customHeight="1">
      <c r="A792" s="184" t="s">
        <v>863</v>
      </c>
      <c r="B792" s="229"/>
      <c r="C792" s="182"/>
    </row>
    <row r="793" spans="1:3" ht="21.75" customHeight="1">
      <c r="A793" s="184" t="s">
        <v>864</v>
      </c>
      <c r="B793" s="229">
        <f>SUM(B794:B795)</f>
        <v>1030000</v>
      </c>
      <c r="C793" s="182"/>
    </row>
    <row r="794" spans="1:2" ht="21.75" customHeight="1">
      <c r="A794" s="184" t="s">
        <v>865</v>
      </c>
      <c r="B794" s="229"/>
    </row>
    <row r="795" spans="1:2" ht="21.75" customHeight="1">
      <c r="A795" s="185" t="s">
        <v>180</v>
      </c>
      <c r="B795" s="237">
        <v>1030000</v>
      </c>
    </row>
    <row r="796" spans="1:3" ht="21.75" customHeight="1">
      <c r="A796" s="204" t="s">
        <v>1583</v>
      </c>
      <c r="B796" s="229">
        <f>SUM(B797)</f>
        <v>2350000</v>
      </c>
      <c r="C796" s="182"/>
    </row>
    <row r="797" spans="1:3" ht="21.75" customHeight="1">
      <c r="A797" s="204" t="s">
        <v>1584</v>
      </c>
      <c r="B797" s="237">
        <v>2350000</v>
      </c>
      <c r="C797" s="182"/>
    </row>
    <row r="798" spans="1:3" ht="21.75" customHeight="1">
      <c r="A798" s="185" t="s">
        <v>179</v>
      </c>
      <c r="B798" s="229">
        <f>SUM(B799)</f>
        <v>744671.72</v>
      </c>
      <c r="C798" s="182"/>
    </row>
    <row r="799" spans="1:2" ht="21.75" customHeight="1">
      <c r="A799" s="204" t="s">
        <v>1585</v>
      </c>
      <c r="B799" s="237">
        <v>744671.72</v>
      </c>
    </row>
    <row r="800" spans="1:3" ht="21.75" customHeight="1">
      <c r="A800" s="204" t="s">
        <v>1586</v>
      </c>
      <c r="B800" s="229">
        <f>SUM(B801)</f>
        <v>533715</v>
      </c>
      <c r="C800" s="182"/>
    </row>
    <row r="801" spans="1:3" ht="21.75" customHeight="1">
      <c r="A801" s="204" t="s">
        <v>1587</v>
      </c>
      <c r="B801" s="237">
        <v>533715</v>
      </c>
      <c r="C801" s="182"/>
    </row>
    <row r="802" spans="1:2" ht="21.75" customHeight="1">
      <c r="A802" s="184" t="s">
        <v>1387</v>
      </c>
      <c r="B802" s="229">
        <f>B803+B828+B853+B890+B901+B907+B924</f>
        <v>51958787.91</v>
      </c>
    </row>
    <row r="803" spans="1:3" ht="21.75" customHeight="1">
      <c r="A803" s="204" t="s">
        <v>1588</v>
      </c>
      <c r="B803" s="229">
        <f>SUM(B804:B827)</f>
        <v>14482583.53</v>
      </c>
      <c r="C803" s="182"/>
    </row>
    <row r="804" spans="1:2" ht="21.75" customHeight="1">
      <c r="A804" s="184" t="s">
        <v>854</v>
      </c>
      <c r="B804" s="237">
        <v>734622.34</v>
      </c>
    </row>
    <row r="805" spans="1:2" ht="21.75" customHeight="1">
      <c r="A805" s="184" t="s">
        <v>855</v>
      </c>
      <c r="B805" s="237">
        <v>305015.6</v>
      </c>
    </row>
    <row r="806" spans="1:2" ht="21.75" customHeight="1">
      <c r="A806" s="184" t="s">
        <v>856</v>
      </c>
      <c r="B806" s="229"/>
    </row>
    <row r="807" spans="1:2" ht="21.75" customHeight="1">
      <c r="A807" s="184" t="s">
        <v>868</v>
      </c>
      <c r="B807" s="237">
        <v>2325440.09</v>
      </c>
    </row>
    <row r="808" spans="1:2" ht="21.75" customHeight="1">
      <c r="A808" s="184" t="s">
        <v>869</v>
      </c>
      <c r="B808" s="229"/>
    </row>
    <row r="809" spans="1:2" ht="21.75" customHeight="1">
      <c r="A809" s="184" t="s">
        <v>1388</v>
      </c>
      <c r="B809" s="237">
        <v>2704</v>
      </c>
    </row>
    <row r="810" spans="1:2" ht="21.75" customHeight="1">
      <c r="A810" s="184" t="s">
        <v>870</v>
      </c>
      <c r="B810" s="237">
        <v>54000</v>
      </c>
    </row>
    <row r="811" spans="1:2" ht="21.75" customHeight="1">
      <c r="A811" s="184" t="s">
        <v>871</v>
      </c>
      <c r="B811" s="237">
        <v>41010</v>
      </c>
    </row>
    <row r="812" spans="1:2" ht="21.75" customHeight="1">
      <c r="A812" s="184" t="s">
        <v>872</v>
      </c>
      <c r="B812" s="229"/>
    </row>
    <row r="813" spans="1:2" ht="21.75" customHeight="1">
      <c r="A813" s="184" t="s">
        <v>873</v>
      </c>
      <c r="B813" s="229"/>
    </row>
    <row r="814" spans="1:2" ht="21.75" customHeight="1">
      <c r="A814" s="204" t="s">
        <v>1589</v>
      </c>
      <c r="B814" s="229"/>
    </row>
    <row r="815" spans="1:2" ht="21.75" customHeight="1">
      <c r="A815" s="184" t="s">
        <v>875</v>
      </c>
      <c r="B815" s="229"/>
    </row>
    <row r="816" spans="1:2" ht="21.75" customHeight="1">
      <c r="A816" s="184" t="s">
        <v>1389</v>
      </c>
      <c r="B816" s="237">
        <v>60000</v>
      </c>
    </row>
    <row r="817" spans="1:2" ht="21.75" customHeight="1">
      <c r="A817" s="184" t="s">
        <v>876</v>
      </c>
      <c r="B817" s="229"/>
    </row>
    <row r="818" spans="1:2" ht="21.75" customHeight="1">
      <c r="A818" s="184" t="s">
        <v>877</v>
      </c>
      <c r="B818" s="229"/>
    </row>
    <row r="819" spans="1:2" ht="21.75" customHeight="1">
      <c r="A819" s="204" t="s">
        <v>1590</v>
      </c>
      <c r="B819" s="237">
        <v>8854500</v>
      </c>
    </row>
    <row r="820" spans="1:2" ht="21.75" customHeight="1">
      <c r="A820" s="204" t="s">
        <v>1591</v>
      </c>
      <c r="B820" s="237">
        <v>260591.5</v>
      </c>
    </row>
    <row r="821" spans="1:2" ht="21.75" customHeight="1">
      <c r="A821" s="184" t="s">
        <v>878</v>
      </c>
      <c r="B821" s="229"/>
    </row>
    <row r="822" spans="1:2" ht="21.75" customHeight="1">
      <c r="A822" s="204" t="s">
        <v>1592</v>
      </c>
      <c r="B822" s="237">
        <v>1778000</v>
      </c>
    </row>
    <row r="823" spans="1:2" ht="21.75" customHeight="1">
      <c r="A823" s="184" t="s">
        <v>1390</v>
      </c>
      <c r="B823" s="237">
        <v>66700</v>
      </c>
    </row>
    <row r="824" spans="1:2" ht="21.75" customHeight="1">
      <c r="A824" s="184" t="s">
        <v>879</v>
      </c>
      <c r="B824" s="229"/>
    </row>
    <row r="825" spans="1:2" ht="21.75" customHeight="1">
      <c r="A825" s="184" t="s">
        <v>1391</v>
      </c>
      <c r="B825" s="229"/>
    </row>
    <row r="826" spans="1:2" ht="21.75" customHeight="1">
      <c r="A826" s="184" t="s">
        <v>880</v>
      </c>
      <c r="B826" s="229"/>
    </row>
    <row r="827" spans="1:2" ht="21.75" customHeight="1">
      <c r="A827" s="204" t="s">
        <v>1593</v>
      </c>
      <c r="B827" s="229"/>
    </row>
    <row r="828" spans="1:3" ht="21.75" customHeight="1">
      <c r="A828" s="184" t="s">
        <v>92</v>
      </c>
      <c r="B828" s="229">
        <f>SUM(B829:B852)</f>
        <v>15835862.53</v>
      </c>
      <c r="C828" s="182"/>
    </row>
    <row r="829" spans="1:2" ht="21.75" customHeight="1">
      <c r="A829" s="184" t="s">
        <v>854</v>
      </c>
      <c r="B829" s="229"/>
    </row>
    <row r="830" spans="1:2" ht="21.75" customHeight="1">
      <c r="A830" s="184" t="s">
        <v>855</v>
      </c>
      <c r="B830" s="229"/>
    </row>
    <row r="831" spans="1:2" ht="21.75" customHeight="1">
      <c r="A831" s="184" t="s">
        <v>856</v>
      </c>
      <c r="B831" s="229"/>
    </row>
    <row r="832" spans="1:2" ht="21.75" customHeight="1">
      <c r="A832" s="184" t="s">
        <v>93</v>
      </c>
      <c r="B832" s="229"/>
    </row>
    <row r="833" spans="1:2" ht="21.75" customHeight="1">
      <c r="A833" s="204" t="s">
        <v>1594</v>
      </c>
      <c r="B833" s="237">
        <v>13947150.35</v>
      </c>
    </row>
    <row r="834" spans="1:2" ht="21.75" customHeight="1">
      <c r="A834" s="184" t="s">
        <v>94</v>
      </c>
      <c r="B834" s="229"/>
    </row>
    <row r="835" spans="1:2" ht="21.75" customHeight="1">
      <c r="A835" s="184" t="s">
        <v>882</v>
      </c>
      <c r="B835" s="237">
        <v>64798</v>
      </c>
    </row>
    <row r="836" spans="1:2" ht="21.75" customHeight="1">
      <c r="A836" s="184" t="s">
        <v>883</v>
      </c>
      <c r="B836" s="237">
        <v>207349.37</v>
      </c>
    </row>
    <row r="837" spans="1:2" ht="21.75" customHeight="1">
      <c r="A837" s="184" t="s">
        <v>95</v>
      </c>
      <c r="B837" s="229"/>
    </row>
    <row r="838" spans="1:2" ht="21.75" customHeight="1">
      <c r="A838" s="184" t="s">
        <v>884</v>
      </c>
      <c r="B838" s="229"/>
    </row>
    <row r="839" spans="1:2" ht="21.75" customHeight="1">
      <c r="A839" s="184" t="s">
        <v>885</v>
      </c>
      <c r="B839" s="229"/>
    </row>
    <row r="840" spans="1:2" ht="21.75" customHeight="1">
      <c r="A840" s="184" t="s">
        <v>96</v>
      </c>
      <c r="B840" s="229"/>
    </row>
    <row r="841" spans="1:2" ht="21.75" customHeight="1">
      <c r="A841" s="184" t="s">
        <v>886</v>
      </c>
      <c r="B841" s="229"/>
    </row>
    <row r="842" spans="1:2" ht="21.75" customHeight="1">
      <c r="A842" s="184" t="s">
        <v>97</v>
      </c>
      <c r="B842" s="229"/>
    </row>
    <row r="843" spans="1:2" ht="21.75" customHeight="1">
      <c r="A843" s="184" t="s">
        <v>98</v>
      </c>
      <c r="B843" s="229"/>
    </row>
    <row r="844" spans="1:2" ht="21.75" customHeight="1">
      <c r="A844" s="184" t="s">
        <v>887</v>
      </c>
      <c r="B844" s="229"/>
    </row>
    <row r="845" spans="1:2" ht="21.75" customHeight="1">
      <c r="A845" s="184" t="s">
        <v>888</v>
      </c>
      <c r="B845" s="229"/>
    </row>
    <row r="846" spans="1:2" ht="21.75" customHeight="1">
      <c r="A846" s="184" t="s">
        <v>99</v>
      </c>
      <c r="B846" s="229"/>
    </row>
    <row r="847" spans="1:2" ht="21.75" customHeight="1">
      <c r="A847" s="184" t="s">
        <v>1392</v>
      </c>
      <c r="B847" s="229"/>
    </row>
    <row r="848" spans="1:2" ht="21.75" customHeight="1">
      <c r="A848" s="204" t="s">
        <v>1595</v>
      </c>
      <c r="B848" s="237">
        <v>1616564.81</v>
      </c>
    </row>
    <row r="849" spans="1:2" ht="21.75" customHeight="1">
      <c r="A849" s="184" t="s">
        <v>100</v>
      </c>
      <c r="B849" s="229"/>
    </row>
    <row r="850" spans="1:2" ht="21.75" customHeight="1">
      <c r="A850" s="184" t="s">
        <v>101</v>
      </c>
      <c r="B850" s="229"/>
    </row>
    <row r="851" spans="1:2" ht="21.75" customHeight="1">
      <c r="A851" s="184" t="s">
        <v>102</v>
      </c>
      <c r="B851" s="229"/>
    </row>
    <row r="852" spans="1:2" ht="21.75" customHeight="1">
      <c r="A852" s="184" t="s">
        <v>103</v>
      </c>
      <c r="B852" s="229"/>
    </row>
    <row r="853" spans="1:3" ht="21.75" customHeight="1">
      <c r="A853" s="184" t="s">
        <v>889</v>
      </c>
      <c r="B853" s="229">
        <f>SUM(B854:B866)</f>
        <v>8708458.85</v>
      </c>
      <c r="C853" s="182"/>
    </row>
    <row r="854" spans="1:2" ht="21.75" customHeight="1">
      <c r="A854" s="184" t="s">
        <v>854</v>
      </c>
      <c r="B854" s="229"/>
    </row>
    <row r="855" spans="1:2" ht="21.75" customHeight="1">
      <c r="A855" s="184" t="s">
        <v>855</v>
      </c>
      <c r="B855" s="229"/>
    </row>
    <row r="856" spans="1:2" ht="21.75" customHeight="1">
      <c r="A856" s="184" t="s">
        <v>856</v>
      </c>
      <c r="B856" s="229"/>
    </row>
    <row r="857" spans="1:2" ht="21.75" customHeight="1">
      <c r="A857" s="184" t="s">
        <v>890</v>
      </c>
      <c r="B857" s="237">
        <v>145600</v>
      </c>
    </row>
    <row r="858" spans="1:2" ht="21.75" customHeight="1">
      <c r="A858" s="184" t="s">
        <v>891</v>
      </c>
      <c r="B858" s="237">
        <v>195360</v>
      </c>
    </row>
    <row r="859" spans="1:2" ht="21.75" customHeight="1">
      <c r="A859" s="184" t="s">
        <v>892</v>
      </c>
      <c r="B859" s="237">
        <v>1103696.05</v>
      </c>
    </row>
    <row r="860" spans="1:2" ht="21.75" customHeight="1">
      <c r="A860" s="184" t="s">
        <v>893</v>
      </c>
      <c r="B860" s="229"/>
    </row>
    <row r="861" spans="1:2" ht="21.75" customHeight="1">
      <c r="A861" s="184" t="s">
        <v>894</v>
      </c>
      <c r="B861" s="229"/>
    </row>
    <row r="862" spans="1:2" ht="21.75" customHeight="1">
      <c r="A862" s="184" t="s">
        <v>895</v>
      </c>
      <c r="B862" s="229"/>
    </row>
    <row r="863" spans="1:2" ht="21.75" customHeight="1">
      <c r="A863" s="184" t="s">
        <v>896</v>
      </c>
      <c r="B863" s="237">
        <v>6919202.8</v>
      </c>
    </row>
    <row r="864" spans="1:2" ht="21.75" customHeight="1">
      <c r="A864" s="184" t="s">
        <v>897</v>
      </c>
      <c r="B864" s="237">
        <v>344600</v>
      </c>
    </row>
    <row r="865" spans="1:2" ht="21.75" customHeight="1">
      <c r="A865" s="184" t="s">
        <v>898</v>
      </c>
      <c r="B865" s="229"/>
    </row>
    <row r="866" spans="1:2" ht="21.75" customHeight="1">
      <c r="A866" s="184" t="s">
        <v>899</v>
      </c>
      <c r="B866" s="229"/>
    </row>
    <row r="867" spans="1:2" ht="21.75" customHeight="1">
      <c r="A867" s="184" t="s">
        <v>900</v>
      </c>
      <c r="B867" s="229"/>
    </row>
    <row r="868" spans="1:2" ht="21.75" customHeight="1">
      <c r="A868" s="184" t="s">
        <v>901</v>
      </c>
      <c r="B868" s="229"/>
    </row>
    <row r="869" spans="1:2" ht="21.75" customHeight="1">
      <c r="A869" s="184" t="s">
        <v>902</v>
      </c>
      <c r="B869" s="229"/>
    </row>
    <row r="870" spans="1:2" ht="21.75" customHeight="1">
      <c r="A870" s="184" t="s">
        <v>1393</v>
      </c>
      <c r="B870" s="229"/>
    </row>
    <row r="871" spans="1:2" ht="21.75" customHeight="1">
      <c r="A871" s="184" t="s">
        <v>903</v>
      </c>
      <c r="B871" s="229"/>
    </row>
    <row r="872" spans="1:2" ht="21.75" customHeight="1">
      <c r="A872" s="184" t="s">
        <v>1394</v>
      </c>
      <c r="B872" s="229"/>
    </row>
    <row r="873" spans="1:2" ht="21.75" customHeight="1">
      <c r="A873" s="184" t="s">
        <v>904</v>
      </c>
      <c r="B873" s="229"/>
    </row>
    <row r="874" spans="1:2" ht="21.75" customHeight="1">
      <c r="A874" s="184" t="s">
        <v>905</v>
      </c>
      <c r="B874" s="229"/>
    </row>
    <row r="875" spans="1:2" ht="21.75" customHeight="1">
      <c r="A875" s="184" t="s">
        <v>887</v>
      </c>
      <c r="B875" s="229"/>
    </row>
    <row r="876" spans="1:2" ht="21.75" customHeight="1">
      <c r="A876" s="184" t="s">
        <v>906</v>
      </c>
      <c r="B876" s="229"/>
    </row>
    <row r="877" spans="1:2" ht="21.75" customHeight="1">
      <c r="A877" s="184" t="s">
        <v>907</v>
      </c>
      <c r="B877" s="229"/>
    </row>
    <row r="878" spans="1:2" ht="21.75" customHeight="1">
      <c r="A878" s="184" t="s">
        <v>908</v>
      </c>
      <c r="B878" s="229"/>
    </row>
    <row r="879" spans="1:2" ht="21.75" customHeight="1">
      <c r="A879" s="184" t="s">
        <v>909</v>
      </c>
      <c r="B879" s="229"/>
    </row>
    <row r="880" spans="1:2" ht="21.75" customHeight="1">
      <c r="A880" s="184" t="s">
        <v>854</v>
      </c>
      <c r="B880" s="229"/>
    </row>
    <row r="881" spans="1:2" ht="21.75" customHeight="1">
      <c r="A881" s="184" t="s">
        <v>855</v>
      </c>
      <c r="B881" s="229"/>
    </row>
    <row r="882" spans="1:2" ht="21.75" customHeight="1">
      <c r="A882" s="184" t="s">
        <v>856</v>
      </c>
      <c r="B882" s="229"/>
    </row>
    <row r="883" spans="1:2" ht="21.75" customHeight="1">
      <c r="A883" s="184" t="s">
        <v>910</v>
      </c>
      <c r="B883" s="229"/>
    </row>
    <row r="884" spans="1:2" ht="21.75" customHeight="1">
      <c r="A884" s="184" t="s">
        <v>911</v>
      </c>
      <c r="B884" s="229"/>
    </row>
    <row r="885" spans="1:2" ht="21.75" customHeight="1">
      <c r="A885" s="184" t="s">
        <v>912</v>
      </c>
      <c r="B885" s="229"/>
    </row>
    <row r="886" spans="1:2" ht="21.75" customHeight="1">
      <c r="A886" s="184" t="s">
        <v>913</v>
      </c>
      <c r="B886" s="229"/>
    </row>
    <row r="887" spans="1:2" ht="21.75" customHeight="1">
      <c r="A887" s="184" t="s">
        <v>1395</v>
      </c>
      <c r="B887" s="229"/>
    </row>
    <row r="888" spans="1:2" ht="21.75" customHeight="1">
      <c r="A888" s="184" t="s">
        <v>914</v>
      </c>
      <c r="B888" s="229"/>
    </row>
    <row r="889" spans="1:2" ht="21.75" customHeight="1">
      <c r="A889" s="184" t="s">
        <v>915</v>
      </c>
      <c r="B889" s="229"/>
    </row>
    <row r="890" spans="1:3" ht="21.75" customHeight="1">
      <c r="A890" s="184" t="s">
        <v>916</v>
      </c>
      <c r="B890" s="229">
        <f>SUM(B891:B900)</f>
        <v>86000</v>
      </c>
      <c r="C890" s="182"/>
    </row>
    <row r="891" spans="1:2" ht="21.75" customHeight="1">
      <c r="A891" s="184" t="s">
        <v>854</v>
      </c>
      <c r="B891" s="229"/>
    </row>
    <row r="892" spans="1:2" ht="21.75" customHeight="1">
      <c r="A892" s="184" t="s">
        <v>855</v>
      </c>
      <c r="B892" s="229"/>
    </row>
    <row r="893" spans="1:2" ht="21.75" customHeight="1">
      <c r="A893" s="184" t="s">
        <v>856</v>
      </c>
      <c r="B893" s="229"/>
    </row>
    <row r="894" spans="1:2" ht="21.75" customHeight="1">
      <c r="A894" s="184" t="s">
        <v>917</v>
      </c>
      <c r="B894" s="229"/>
    </row>
    <row r="895" spans="1:2" ht="21.75" customHeight="1">
      <c r="A895" s="184" t="s">
        <v>918</v>
      </c>
      <c r="B895" s="237">
        <v>86000</v>
      </c>
    </row>
    <row r="896" spans="1:2" ht="21.75" customHeight="1">
      <c r="A896" s="184" t="s">
        <v>919</v>
      </c>
      <c r="B896" s="229"/>
    </row>
    <row r="897" spans="1:2" ht="21.75" customHeight="1">
      <c r="A897" s="184" t="s">
        <v>920</v>
      </c>
      <c r="B897" s="229"/>
    </row>
    <row r="898" spans="1:2" ht="21.75" customHeight="1">
      <c r="A898" s="184" t="s">
        <v>921</v>
      </c>
      <c r="B898" s="229"/>
    </row>
    <row r="899" spans="1:2" ht="21.75" customHeight="1">
      <c r="A899" s="184" t="s">
        <v>922</v>
      </c>
      <c r="B899" s="229"/>
    </row>
    <row r="900" spans="1:2" ht="21.75" customHeight="1">
      <c r="A900" s="184" t="s">
        <v>923</v>
      </c>
      <c r="B900" s="229"/>
    </row>
    <row r="901" spans="1:2" ht="21.75" customHeight="1">
      <c r="A901" s="184" t="s">
        <v>924</v>
      </c>
      <c r="B901" s="229"/>
    </row>
    <row r="902" spans="1:2" ht="21.75" customHeight="1">
      <c r="A902" s="184" t="s">
        <v>925</v>
      </c>
      <c r="B902" s="229"/>
    </row>
    <row r="903" spans="1:2" ht="21.75" customHeight="1">
      <c r="A903" s="184" t="s">
        <v>926</v>
      </c>
      <c r="B903" s="229"/>
    </row>
    <row r="904" spans="1:2" ht="21.75" customHeight="1">
      <c r="A904" s="184" t="s">
        <v>104</v>
      </c>
      <c r="B904" s="229"/>
    </row>
    <row r="905" spans="1:2" ht="21.75" customHeight="1">
      <c r="A905" s="184" t="s">
        <v>105</v>
      </c>
      <c r="B905" s="229"/>
    </row>
    <row r="906" spans="1:2" ht="21.75" customHeight="1">
      <c r="A906" s="184" t="s">
        <v>927</v>
      </c>
      <c r="B906" s="229"/>
    </row>
    <row r="907" spans="1:3" ht="21.75" customHeight="1">
      <c r="A907" s="184" t="s">
        <v>928</v>
      </c>
      <c r="B907" s="229">
        <f>SUM(B908:B913)</f>
        <v>12745883</v>
      </c>
      <c r="C907" s="182"/>
    </row>
    <row r="908" spans="1:2" ht="21.75" customHeight="1">
      <c r="A908" s="204" t="s">
        <v>1608</v>
      </c>
      <c r="B908" s="237">
        <v>501200</v>
      </c>
    </row>
    <row r="909" spans="1:2" ht="21.75" customHeight="1">
      <c r="A909" s="184" t="s">
        <v>1396</v>
      </c>
      <c r="B909" s="229"/>
    </row>
    <row r="910" spans="1:2" ht="21.75" customHeight="1">
      <c r="A910" s="184" t="s">
        <v>929</v>
      </c>
      <c r="B910" s="237">
        <v>12244683</v>
      </c>
    </row>
    <row r="911" spans="1:2" ht="21.75" customHeight="1">
      <c r="A911" s="184" t="s">
        <v>930</v>
      </c>
      <c r="B911" s="229"/>
    </row>
    <row r="912" spans="1:2" ht="21.75" customHeight="1">
      <c r="A912" s="184" t="s">
        <v>931</v>
      </c>
      <c r="B912" s="229"/>
    </row>
    <row r="913" spans="1:2" ht="21.75" customHeight="1">
      <c r="A913" s="184" t="s">
        <v>932</v>
      </c>
      <c r="B913" s="229"/>
    </row>
    <row r="914" spans="1:2" ht="21.75" customHeight="1">
      <c r="A914" s="184" t="s">
        <v>1397</v>
      </c>
      <c r="B914" s="229"/>
    </row>
    <row r="915" spans="1:2" ht="21.75" customHeight="1">
      <c r="A915" s="184" t="s">
        <v>1398</v>
      </c>
      <c r="B915" s="229"/>
    </row>
    <row r="916" spans="1:2" ht="21.75" customHeight="1">
      <c r="A916" s="184" t="s">
        <v>1399</v>
      </c>
      <c r="B916" s="229"/>
    </row>
    <row r="917" spans="1:2" ht="21.75" customHeight="1">
      <c r="A917" s="184" t="s">
        <v>1400</v>
      </c>
      <c r="B917" s="229"/>
    </row>
    <row r="918" spans="1:2" ht="21.75" customHeight="1">
      <c r="A918" s="184" t="s">
        <v>1401</v>
      </c>
      <c r="B918" s="229"/>
    </row>
    <row r="919" spans="1:2" ht="21.75" customHeight="1">
      <c r="A919" s="184" t="s">
        <v>1402</v>
      </c>
      <c r="B919" s="229"/>
    </row>
    <row r="920" spans="1:2" ht="21.75" customHeight="1">
      <c r="A920" s="184" t="s">
        <v>1403</v>
      </c>
      <c r="B920" s="229"/>
    </row>
    <row r="921" spans="1:2" ht="21.75" customHeight="1">
      <c r="A921" s="184" t="s">
        <v>1404</v>
      </c>
      <c r="B921" s="229"/>
    </row>
    <row r="922" spans="1:2" ht="21.75" customHeight="1">
      <c r="A922" s="184" t="s">
        <v>1405</v>
      </c>
      <c r="B922" s="229"/>
    </row>
    <row r="923" spans="1:2" ht="21.75" customHeight="1">
      <c r="A923" s="184" t="s">
        <v>1406</v>
      </c>
      <c r="B923" s="229"/>
    </row>
    <row r="924" spans="1:2" ht="21.75" customHeight="1">
      <c r="A924" s="184" t="s">
        <v>106</v>
      </c>
      <c r="B924" s="229">
        <f>SUM(B925:B926)</f>
        <v>100000</v>
      </c>
    </row>
    <row r="925" spans="1:2" ht="21.75" customHeight="1">
      <c r="A925" s="184" t="s">
        <v>933</v>
      </c>
      <c r="B925" s="229"/>
    </row>
    <row r="926" spans="1:2" ht="21.75" customHeight="1">
      <c r="A926" s="184" t="s">
        <v>107</v>
      </c>
      <c r="B926" s="237">
        <v>100000</v>
      </c>
    </row>
    <row r="927" spans="1:2" ht="21.75" customHeight="1">
      <c r="A927" s="184" t="s">
        <v>1407</v>
      </c>
      <c r="B927" s="229">
        <f>B928+B983</f>
        <v>1068604.3599999999</v>
      </c>
    </row>
    <row r="928" spans="1:2" ht="21.75" customHeight="1">
      <c r="A928" s="184" t="s">
        <v>934</v>
      </c>
      <c r="B928" s="229">
        <f>B929+B930+B931+B932+B933+B934+B935+B936+B937+B938++B939+B940+B941+B944+B946++B947+B948+B949+B950</f>
        <v>703914.36</v>
      </c>
    </row>
    <row r="929" spans="1:2" ht="21.75" customHeight="1">
      <c r="A929" s="184" t="s">
        <v>854</v>
      </c>
      <c r="B929" s="229"/>
    </row>
    <row r="930" spans="1:2" ht="21.75" customHeight="1">
      <c r="A930" s="184" t="s">
        <v>855</v>
      </c>
      <c r="B930" s="229"/>
    </row>
    <row r="931" spans="1:2" ht="21.75" customHeight="1">
      <c r="A931" s="184" t="s">
        <v>856</v>
      </c>
      <c r="B931" s="229"/>
    </row>
    <row r="932" spans="1:2" ht="21.75" customHeight="1">
      <c r="A932" s="184" t="s">
        <v>1408</v>
      </c>
      <c r="B932" s="237">
        <v>531969.36</v>
      </c>
    </row>
    <row r="933" spans="1:2" ht="21.75" customHeight="1">
      <c r="A933" s="184" t="s">
        <v>935</v>
      </c>
      <c r="B933" s="237">
        <v>171945</v>
      </c>
    </row>
    <row r="934" spans="1:2" ht="21.75" customHeight="1">
      <c r="A934" s="184" t="s">
        <v>1409</v>
      </c>
      <c r="B934" s="229"/>
    </row>
    <row r="935" spans="1:2" ht="21.75" customHeight="1">
      <c r="A935" s="184" t="s">
        <v>936</v>
      </c>
      <c r="B935" s="229"/>
    </row>
    <row r="936" spans="1:2" ht="21.75" customHeight="1">
      <c r="A936" s="184" t="s">
        <v>937</v>
      </c>
      <c r="B936" s="229"/>
    </row>
    <row r="937" spans="1:2" ht="21.75" customHeight="1">
      <c r="A937" s="184" t="s">
        <v>938</v>
      </c>
      <c r="B937" s="229"/>
    </row>
    <row r="938" spans="1:2" ht="21.75" customHeight="1">
      <c r="A938" s="184" t="s">
        <v>939</v>
      </c>
      <c r="B938" s="229"/>
    </row>
    <row r="939" spans="1:2" ht="21.75" customHeight="1">
      <c r="A939" s="184" t="s">
        <v>940</v>
      </c>
      <c r="B939" s="229"/>
    </row>
    <row r="940" spans="1:2" ht="21.75" customHeight="1">
      <c r="A940" s="184" t="s">
        <v>941</v>
      </c>
      <c r="B940" s="229"/>
    </row>
    <row r="941" spans="1:2" ht="21.75" customHeight="1">
      <c r="A941" s="184" t="s">
        <v>942</v>
      </c>
      <c r="B941" s="229"/>
    </row>
    <row r="942" spans="1:2" ht="21.75" customHeight="1">
      <c r="A942" s="184" t="s">
        <v>943</v>
      </c>
      <c r="B942" s="229"/>
    </row>
    <row r="943" spans="1:2" ht="21.75" customHeight="1">
      <c r="A943" s="184" t="s">
        <v>944</v>
      </c>
      <c r="B943" s="229"/>
    </row>
    <row r="944" spans="1:2" ht="21.75" customHeight="1">
      <c r="A944" s="184" t="s">
        <v>945</v>
      </c>
      <c r="B944" s="229"/>
    </row>
    <row r="945" spans="1:2" ht="21.75" customHeight="1">
      <c r="A945" s="184" t="s">
        <v>946</v>
      </c>
      <c r="B945" s="229"/>
    </row>
    <row r="946" spans="1:2" ht="21.75" customHeight="1">
      <c r="A946" s="184" t="s">
        <v>947</v>
      </c>
      <c r="B946" s="229"/>
    </row>
    <row r="947" spans="1:2" ht="21.75" customHeight="1">
      <c r="A947" s="184" t="s">
        <v>948</v>
      </c>
      <c r="B947" s="229"/>
    </row>
    <row r="948" spans="1:2" ht="21.75" customHeight="1">
      <c r="A948" s="184" t="s">
        <v>949</v>
      </c>
      <c r="B948" s="229"/>
    </row>
    <row r="949" spans="1:2" ht="21.75" customHeight="1">
      <c r="A949" s="184" t="s">
        <v>950</v>
      </c>
      <c r="B949" s="229"/>
    </row>
    <row r="950" spans="1:2" ht="21.75" customHeight="1">
      <c r="A950" s="184" t="s">
        <v>951</v>
      </c>
      <c r="B950" s="229"/>
    </row>
    <row r="951" spans="1:2" ht="21.75" customHeight="1">
      <c r="A951" s="184" t="s">
        <v>952</v>
      </c>
      <c r="B951" s="229"/>
    </row>
    <row r="952" spans="1:2" ht="21.75" customHeight="1">
      <c r="A952" s="184" t="s">
        <v>854</v>
      </c>
      <c r="B952" s="229"/>
    </row>
    <row r="953" spans="1:2" ht="21.75" customHeight="1">
      <c r="A953" s="184" t="s">
        <v>855</v>
      </c>
      <c r="B953" s="229"/>
    </row>
    <row r="954" spans="1:2" ht="21.75" customHeight="1">
      <c r="A954" s="184" t="s">
        <v>856</v>
      </c>
      <c r="B954" s="229"/>
    </row>
    <row r="955" spans="1:2" ht="21.75" customHeight="1">
      <c r="A955" s="184" t="s">
        <v>953</v>
      </c>
      <c r="B955" s="229"/>
    </row>
    <row r="956" spans="1:2" ht="21.75" customHeight="1">
      <c r="A956" s="184" t="s">
        <v>954</v>
      </c>
      <c r="B956" s="229"/>
    </row>
    <row r="957" spans="1:2" ht="21.75" customHeight="1">
      <c r="A957" s="184" t="s">
        <v>955</v>
      </c>
      <c r="B957" s="229"/>
    </row>
    <row r="958" spans="1:2" ht="21.75" customHeight="1">
      <c r="A958" s="184" t="s">
        <v>956</v>
      </c>
      <c r="B958" s="229"/>
    </row>
    <row r="959" spans="1:2" ht="21.75" customHeight="1">
      <c r="A959" s="184" t="s">
        <v>957</v>
      </c>
      <c r="B959" s="229"/>
    </row>
    <row r="960" spans="1:2" ht="21.75" customHeight="1">
      <c r="A960" s="184" t="s">
        <v>958</v>
      </c>
      <c r="B960" s="229"/>
    </row>
    <row r="961" spans="1:2" ht="21.75" customHeight="1">
      <c r="A961" s="184" t="s">
        <v>959</v>
      </c>
      <c r="B961" s="229"/>
    </row>
    <row r="962" spans="1:2" ht="21.75" customHeight="1">
      <c r="A962" s="184" t="s">
        <v>854</v>
      </c>
      <c r="B962" s="229"/>
    </row>
    <row r="963" spans="1:2" ht="21.75" customHeight="1">
      <c r="A963" s="184" t="s">
        <v>855</v>
      </c>
      <c r="B963" s="229"/>
    </row>
    <row r="964" spans="1:2" ht="21.75" customHeight="1">
      <c r="A964" s="184" t="s">
        <v>856</v>
      </c>
      <c r="B964" s="229"/>
    </row>
    <row r="965" spans="1:2" ht="21.75" customHeight="1">
      <c r="A965" s="184" t="s">
        <v>960</v>
      </c>
      <c r="B965" s="229"/>
    </row>
    <row r="966" spans="1:2" ht="21.75" customHeight="1">
      <c r="A966" s="184" t="s">
        <v>961</v>
      </c>
      <c r="B966" s="229"/>
    </row>
    <row r="967" spans="1:2" ht="21.75" customHeight="1">
      <c r="A967" s="184" t="s">
        <v>962</v>
      </c>
      <c r="B967" s="229"/>
    </row>
    <row r="968" spans="1:2" ht="21.75" customHeight="1">
      <c r="A968" s="184" t="s">
        <v>963</v>
      </c>
      <c r="B968" s="229"/>
    </row>
    <row r="969" spans="1:2" ht="21.75" customHeight="1">
      <c r="A969" s="184" t="s">
        <v>964</v>
      </c>
      <c r="B969" s="229"/>
    </row>
    <row r="970" spans="1:2" ht="21.75" customHeight="1">
      <c r="A970" s="184" t="s">
        <v>965</v>
      </c>
      <c r="B970" s="229"/>
    </row>
    <row r="971" spans="1:2" ht="21.75" customHeight="1">
      <c r="A971" s="184" t="s">
        <v>1410</v>
      </c>
      <c r="B971" s="229"/>
    </row>
    <row r="972" spans="1:2" ht="21.75" customHeight="1">
      <c r="A972" s="184" t="s">
        <v>966</v>
      </c>
      <c r="B972" s="229"/>
    </row>
    <row r="973" spans="1:2" ht="21.75" customHeight="1">
      <c r="A973" s="184" t="s">
        <v>967</v>
      </c>
      <c r="B973" s="229"/>
    </row>
    <row r="974" spans="1:2" ht="21.75" customHeight="1">
      <c r="A974" s="184" t="s">
        <v>968</v>
      </c>
      <c r="B974" s="229"/>
    </row>
    <row r="975" spans="1:2" ht="21.75" customHeight="1">
      <c r="A975" s="184" t="s">
        <v>1411</v>
      </c>
      <c r="B975" s="229"/>
    </row>
    <row r="976" spans="1:2" ht="21.75" customHeight="1">
      <c r="A976" s="184" t="s">
        <v>969</v>
      </c>
      <c r="B976" s="229"/>
    </row>
    <row r="977" spans="1:2" ht="21.75" customHeight="1">
      <c r="A977" s="184" t="s">
        <v>854</v>
      </c>
      <c r="B977" s="229"/>
    </row>
    <row r="978" spans="1:2" ht="21.75" customHeight="1">
      <c r="A978" s="184" t="s">
        <v>855</v>
      </c>
      <c r="B978" s="229"/>
    </row>
    <row r="979" spans="1:2" ht="21.75" customHeight="1">
      <c r="A979" s="184" t="s">
        <v>856</v>
      </c>
      <c r="B979" s="229"/>
    </row>
    <row r="980" spans="1:2" ht="21.75" customHeight="1">
      <c r="A980" s="184" t="s">
        <v>957</v>
      </c>
      <c r="B980" s="229"/>
    </row>
    <row r="981" spans="1:2" ht="21.75" customHeight="1">
      <c r="A981" s="184" t="s">
        <v>970</v>
      </c>
      <c r="B981" s="229"/>
    </row>
    <row r="982" spans="1:2" ht="21.75" customHeight="1">
      <c r="A982" s="184" t="s">
        <v>971</v>
      </c>
      <c r="B982" s="229"/>
    </row>
    <row r="983" spans="1:2" ht="21.75" customHeight="1">
      <c r="A983" s="184" t="s">
        <v>972</v>
      </c>
      <c r="B983" s="229">
        <f>SUM(B984:B987)</f>
        <v>364690</v>
      </c>
    </row>
    <row r="984" spans="1:2" ht="21.75" customHeight="1">
      <c r="A984" s="184" t="s">
        <v>973</v>
      </c>
      <c r="B984" s="229"/>
    </row>
    <row r="985" spans="1:2" ht="21.75" customHeight="1">
      <c r="A985" s="184" t="s">
        <v>974</v>
      </c>
      <c r="B985" s="229">
        <v>364690</v>
      </c>
    </row>
    <row r="986" spans="1:2" ht="21.75" customHeight="1">
      <c r="A986" s="184" t="s">
        <v>1412</v>
      </c>
      <c r="B986" s="229"/>
    </row>
    <row r="987" spans="1:2" ht="21.75" customHeight="1">
      <c r="A987" s="184" t="s">
        <v>975</v>
      </c>
      <c r="B987" s="229"/>
    </row>
    <row r="988" spans="1:2" ht="21.75" customHeight="1">
      <c r="A988" s="184" t="s">
        <v>976</v>
      </c>
      <c r="B988" s="229"/>
    </row>
    <row r="989" spans="1:2" ht="21.75" customHeight="1">
      <c r="A989" s="184" t="s">
        <v>977</v>
      </c>
      <c r="B989" s="229"/>
    </row>
    <row r="990" spans="1:2" ht="21.75" customHeight="1">
      <c r="A990" s="184" t="s">
        <v>978</v>
      </c>
      <c r="B990" s="229"/>
    </row>
    <row r="991" spans="1:2" ht="21.75" customHeight="1">
      <c r="A991" s="184" t="s">
        <v>1413</v>
      </c>
      <c r="B991" s="229"/>
    </row>
    <row r="992" spans="1:2" ht="21.75" customHeight="1">
      <c r="A992" s="184" t="s">
        <v>1414</v>
      </c>
      <c r="B992" s="229"/>
    </row>
    <row r="993" spans="1:2" ht="21.75" customHeight="1">
      <c r="A993" s="184" t="s">
        <v>854</v>
      </c>
      <c r="B993" s="229"/>
    </row>
    <row r="994" spans="1:2" ht="21.75" customHeight="1">
      <c r="A994" s="184" t="s">
        <v>855</v>
      </c>
      <c r="B994" s="229"/>
    </row>
    <row r="995" spans="1:2" ht="21.75" customHeight="1">
      <c r="A995" s="184" t="s">
        <v>856</v>
      </c>
      <c r="B995" s="229"/>
    </row>
    <row r="996" spans="1:2" ht="21.75" customHeight="1">
      <c r="A996" s="184" t="s">
        <v>979</v>
      </c>
      <c r="B996" s="229"/>
    </row>
    <row r="997" spans="1:2" ht="21.75" customHeight="1">
      <c r="A997" s="184" t="s">
        <v>980</v>
      </c>
      <c r="B997" s="229"/>
    </row>
    <row r="998" spans="1:2" ht="21.75" customHeight="1">
      <c r="A998" s="184" t="s">
        <v>981</v>
      </c>
      <c r="B998" s="229"/>
    </row>
    <row r="999" spans="1:2" ht="21.75" customHeight="1">
      <c r="A999" s="184" t="s">
        <v>982</v>
      </c>
      <c r="B999" s="229"/>
    </row>
    <row r="1000" spans="1:2" ht="21.75" customHeight="1">
      <c r="A1000" s="184" t="s">
        <v>983</v>
      </c>
      <c r="B1000" s="229"/>
    </row>
    <row r="1001" spans="1:2" ht="21.75" customHeight="1">
      <c r="A1001" s="184" t="s">
        <v>984</v>
      </c>
      <c r="B1001" s="229"/>
    </row>
    <row r="1002" spans="1:2" ht="21.75" customHeight="1">
      <c r="A1002" s="184" t="s">
        <v>985</v>
      </c>
      <c r="B1002" s="229"/>
    </row>
    <row r="1003" spans="1:2" ht="21.75" customHeight="1">
      <c r="A1003" s="184" t="s">
        <v>854</v>
      </c>
      <c r="B1003" s="229"/>
    </row>
    <row r="1004" spans="1:2" ht="21.75" customHeight="1">
      <c r="A1004" s="184" t="s">
        <v>855</v>
      </c>
      <c r="B1004" s="229"/>
    </row>
    <row r="1005" spans="1:2" ht="21.75" customHeight="1">
      <c r="A1005" s="184" t="s">
        <v>856</v>
      </c>
      <c r="B1005" s="229"/>
    </row>
    <row r="1006" spans="1:2" ht="21.75" customHeight="1">
      <c r="A1006" s="184" t="s">
        <v>986</v>
      </c>
      <c r="B1006" s="229"/>
    </row>
    <row r="1007" spans="1:2" ht="21.75" customHeight="1">
      <c r="A1007" s="184" t="s">
        <v>987</v>
      </c>
      <c r="B1007" s="229"/>
    </row>
    <row r="1008" spans="1:2" ht="21.75" customHeight="1">
      <c r="A1008" s="184" t="s">
        <v>988</v>
      </c>
      <c r="B1008" s="229"/>
    </row>
    <row r="1009" spans="1:2" ht="21.75" customHeight="1">
      <c r="A1009" s="184" t="s">
        <v>989</v>
      </c>
      <c r="B1009" s="229"/>
    </row>
    <row r="1010" spans="1:2" ht="21.75" customHeight="1">
      <c r="A1010" s="184" t="s">
        <v>990</v>
      </c>
      <c r="B1010" s="229"/>
    </row>
    <row r="1011" spans="1:2" ht="21.75" customHeight="1">
      <c r="A1011" s="184" t="s">
        <v>991</v>
      </c>
      <c r="B1011" s="229"/>
    </row>
    <row r="1012" spans="1:2" ht="21.75" customHeight="1">
      <c r="A1012" s="184" t="s">
        <v>992</v>
      </c>
      <c r="B1012" s="229"/>
    </row>
    <row r="1013" spans="1:2" ht="21.75" customHeight="1">
      <c r="A1013" s="184" t="s">
        <v>993</v>
      </c>
      <c r="B1013" s="229"/>
    </row>
    <row r="1014" spans="1:2" ht="21.75" customHeight="1">
      <c r="A1014" s="184" t="s">
        <v>994</v>
      </c>
      <c r="B1014" s="229"/>
    </row>
    <row r="1015" spans="1:2" ht="21.75" customHeight="1">
      <c r="A1015" s="184" t="s">
        <v>995</v>
      </c>
      <c r="B1015" s="229"/>
    </row>
    <row r="1016" spans="1:2" ht="21.75" customHeight="1">
      <c r="A1016" s="184" t="s">
        <v>996</v>
      </c>
      <c r="B1016" s="229"/>
    </row>
    <row r="1017" spans="1:2" ht="21.75" customHeight="1">
      <c r="A1017" s="184" t="s">
        <v>997</v>
      </c>
      <c r="B1017" s="229"/>
    </row>
    <row r="1018" spans="1:2" ht="21.75" customHeight="1">
      <c r="A1018" s="184" t="s">
        <v>998</v>
      </c>
      <c r="B1018" s="229"/>
    </row>
    <row r="1019" spans="1:2" ht="21.75" customHeight="1">
      <c r="A1019" s="184" t="s">
        <v>854</v>
      </c>
      <c r="B1019" s="229"/>
    </row>
    <row r="1020" spans="1:2" ht="21.75" customHeight="1">
      <c r="A1020" s="184" t="s">
        <v>855</v>
      </c>
      <c r="B1020" s="229"/>
    </row>
    <row r="1021" spans="1:2" ht="21.75" customHeight="1">
      <c r="A1021" s="184" t="s">
        <v>856</v>
      </c>
      <c r="B1021" s="229"/>
    </row>
    <row r="1022" spans="1:2" ht="21.75" customHeight="1">
      <c r="A1022" s="184" t="s">
        <v>999</v>
      </c>
      <c r="B1022" s="229"/>
    </row>
    <row r="1023" spans="1:2" ht="21.75" customHeight="1">
      <c r="A1023" s="184" t="s">
        <v>1415</v>
      </c>
      <c r="B1023" s="229"/>
    </row>
    <row r="1024" spans="1:2" ht="21.75" customHeight="1">
      <c r="A1024" s="184" t="s">
        <v>854</v>
      </c>
      <c r="B1024" s="229"/>
    </row>
    <row r="1025" spans="1:2" ht="21.75" customHeight="1">
      <c r="A1025" s="184" t="s">
        <v>855</v>
      </c>
      <c r="B1025" s="229"/>
    </row>
    <row r="1026" spans="1:2" ht="21.75" customHeight="1">
      <c r="A1026" s="184" t="s">
        <v>856</v>
      </c>
      <c r="B1026" s="229"/>
    </row>
    <row r="1027" spans="1:2" ht="21.75" customHeight="1">
      <c r="A1027" s="184" t="s">
        <v>1000</v>
      </c>
      <c r="B1027" s="229"/>
    </row>
    <row r="1028" spans="1:2" ht="21.75" customHeight="1">
      <c r="A1028" s="184" t="s">
        <v>1001</v>
      </c>
      <c r="B1028" s="229"/>
    </row>
    <row r="1029" spans="1:2" ht="21.75" customHeight="1">
      <c r="A1029" s="184" t="s">
        <v>1002</v>
      </c>
      <c r="B1029" s="229"/>
    </row>
    <row r="1030" spans="1:2" ht="21.75" customHeight="1">
      <c r="A1030" s="184" t="s">
        <v>1003</v>
      </c>
      <c r="B1030" s="229"/>
    </row>
    <row r="1031" spans="1:2" ht="21.75" customHeight="1">
      <c r="A1031" s="184" t="s">
        <v>1004</v>
      </c>
      <c r="B1031" s="229"/>
    </row>
    <row r="1032" spans="1:2" ht="21.75" customHeight="1">
      <c r="A1032" s="184" t="s">
        <v>1005</v>
      </c>
      <c r="B1032" s="229"/>
    </row>
    <row r="1033" spans="1:2" ht="21.75" customHeight="1">
      <c r="A1033" s="184" t="s">
        <v>1006</v>
      </c>
      <c r="B1033" s="229"/>
    </row>
    <row r="1034" spans="1:2" ht="21.75" customHeight="1">
      <c r="A1034" s="184" t="s">
        <v>957</v>
      </c>
      <c r="B1034" s="229"/>
    </row>
    <row r="1035" spans="1:2" ht="21.75" customHeight="1">
      <c r="A1035" s="184" t="s">
        <v>1007</v>
      </c>
      <c r="B1035" s="229"/>
    </row>
    <row r="1036" spans="1:2" ht="21.75" customHeight="1">
      <c r="A1036" s="184" t="s">
        <v>1008</v>
      </c>
      <c r="B1036" s="229"/>
    </row>
    <row r="1037" spans="1:2" ht="21.75" customHeight="1">
      <c r="A1037" s="184" t="s">
        <v>1009</v>
      </c>
      <c r="B1037" s="229"/>
    </row>
    <row r="1038" spans="1:2" ht="21.75" customHeight="1">
      <c r="A1038" s="184" t="s">
        <v>854</v>
      </c>
      <c r="B1038" s="229"/>
    </row>
    <row r="1039" spans="1:2" ht="21.75" customHeight="1">
      <c r="A1039" s="184" t="s">
        <v>855</v>
      </c>
      <c r="B1039" s="229"/>
    </row>
    <row r="1040" spans="1:2" ht="21.75" customHeight="1">
      <c r="A1040" s="184" t="s">
        <v>856</v>
      </c>
      <c r="B1040" s="229"/>
    </row>
    <row r="1041" spans="1:2" ht="21.75" customHeight="1">
      <c r="A1041" s="184" t="s">
        <v>1010</v>
      </c>
      <c r="B1041" s="229"/>
    </row>
    <row r="1042" spans="1:2" ht="21.75" customHeight="1">
      <c r="A1042" s="184" t="s">
        <v>108</v>
      </c>
      <c r="B1042" s="229"/>
    </row>
    <row r="1043" spans="1:2" ht="21.75" customHeight="1">
      <c r="A1043" s="184" t="s">
        <v>1011</v>
      </c>
      <c r="B1043" s="229"/>
    </row>
    <row r="1044" spans="1:2" ht="21.75" customHeight="1">
      <c r="A1044" s="184" t="s">
        <v>1012</v>
      </c>
      <c r="B1044" s="229"/>
    </row>
    <row r="1045" spans="1:2" ht="21.75" customHeight="1">
      <c r="A1045" s="184" t="s">
        <v>854</v>
      </c>
      <c r="B1045" s="229"/>
    </row>
    <row r="1046" spans="1:2" ht="21.75" customHeight="1">
      <c r="A1046" s="184" t="s">
        <v>855</v>
      </c>
      <c r="B1046" s="229"/>
    </row>
    <row r="1047" spans="1:2" ht="21.75" customHeight="1">
      <c r="A1047" s="184" t="s">
        <v>856</v>
      </c>
      <c r="B1047" s="229"/>
    </row>
    <row r="1048" spans="1:2" ht="21.75" customHeight="1">
      <c r="A1048" s="184" t="s">
        <v>1013</v>
      </c>
      <c r="B1048" s="229"/>
    </row>
    <row r="1049" spans="1:2" ht="21.75" customHeight="1">
      <c r="A1049" s="184" t="s">
        <v>1014</v>
      </c>
      <c r="B1049" s="229"/>
    </row>
    <row r="1050" spans="1:2" ht="21.75" customHeight="1">
      <c r="A1050" s="184" t="s">
        <v>1015</v>
      </c>
      <c r="B1050" s="229"/>
    </row>
    <row r="1051" spans="1:2" ht="21.75" customHeight="1">
      <c r="A1051" s="184" t="s">
        <v>1416</v>
      </c>
      <c r="B1051" s="229"/>
    </row>
    <row r="1052" spans="1:2" ht="21.75" customHeight="1">
      <c r="A1052" s="184" t="s">
        <v>1016</v>
      </c>
      <c r="B1052" s="229"/>
    </row>
    <row r="1053" spans="1:2" ht="21.75" customHeight="1">
      <c r="A1053" s="184" t="s">
        <v>1017</v>
      </c>
      <c r="B1053" s="229"/>
    </row>
    <row r="1054" spans="1:2" ht="21.75" customHeight="1">
      <c r="A1054" s="184" t="s">
        <v>1018</v>
      </c>
      <c r="B1054" s="229"/>
    </row>
    <row r="1055" spans="1:2" ht="21.75" customHeight="1">
      <c r="A1055" s="184" t="s">
        <v>1019</v>
      </c>
      <c r="B1055" s="229"/>
    </row>
    <row r="1056" spans="1:2" ht="21.75" customHeight="1">
      <c r="A1056" s="184" t="s">
        <v>1417</v>
      </c>
      <c r="B1056" s="229"/>
    </row>
    <row r="1057" spans="1:2" ht="21.75" customHeight="1">
      <c r="A1057" s="184" t="s">
        <v>1418</v>
      </c>
      <c r="B1057" s="229">
        <f>B1058</f>
        <v>640779.04</v>
      </c>
    </row>
    <row r="1058" spans="1:3" ht="21.75" customHeight="1">
      <c r="A1058" s="184" t="s">
        <v>1020</v>
      </c>
      <c r="B1058" s="229">
        <f>SUM(B1059:B1067)</f>
        <v>640779.04</v>
      </c>
      <c r="C1058" s="182"/>
    </row>
    <row r="1059" spans="1:2" ht="21.75" customHeight="1">
      <c r="A1059" s="184" t="s">
        <v>854</v>
      </c>
      <c r="B1059" s="229"/>
    </row>
    <row r="1060" spans="1:2" ht="21.75" customHeight="1">
      <c r="A1060" s="184" t="s">
        <v>855</v>
      </c>
      <c r="B1060" s="229"/>
    </row>
    <row r="1061" spans="1:2" ht="21.75" customHeight="1">
      <c r="A1061" s="184" t="s">
        <v>856</v>
      </c>
      <c r="B1061" s="229"/>
    </row>
    <row r="1062" spans="1:2" ht="21.75" customHeight="1">
      <c r="A1062" s="184" t="s">
        <v>1021</v>
      </c>
      <c r="B1062" s="229"/>
    </row>
    <row r="1063" spans="1:2" ht="21.75" customHeight="1">
      <c r="A1063" s="184" t="s">
        <v>1022</v>
      </c>
      <c r="B1063" s="229"/>
    </row>
    <row r="1064" spans="1:2" ht="21.75" customHeight="1">
      <c r="A1064" s="184" t="s">
        <v>1419</v>
      </c>
      <c r="B1064" s="229"/>
    </row>
    <row r="1065" spans="1:2" ht="21.75" customHeight="1">
      <c r="A1065" s="184" t="s">
        <v>1420</v>
      </c>
      <c r="B1065" s="229"/>
    </row>
    <row r="1066" spans="1:2" ht="21.75" customHeight="1">
      <c r="A1066" s="184" t="s">
        <v>868</v>
      </c>
      <c r="B1066" s="229"/>
    </row>
    <row r="1067" spans="1:2" ht="21.75" customHeight="1">
      <c r="A1067" s="184" t="s">
        <v>1023</v>
      </c>
      <c r="B1067" s="237">
        <v>640779.04</v>
      </c>
    </row>
    <row r="1068" spans="1:2" ht="21.75" customHeight="1">
      <c r="A1068" s="184" t="s">
        <v>1024</v>
      </c>
      <c r="B1068" s="229"/>
    </row>
    <row r="1069" spans="1:2" ht="21.75" customHeight="1">
      <c r="A1069" s="184" t="s">
        <v>854</v>
      </c>
      <c r="B1069" s="229"/>
    </row>
    <row r="1070" spans="1:2" ht="21.75" customHeight="1">
      <c r="A1070" s="184" t="s">
        <v>855</v>
      </c>
      <c r="B1070" s="229"/>
    </row>
    <row r="1071" spans="1:2" ht="21.75" customHeight="1">
      <c r="A1071" s="184" t="s">
        <v>856</v>
      </c>
      <c r="B1071" s="229"/>
    </row>
    <row r="1072" spans="1:2" ht="21.75" customHeight="1">
      <c r="A1072" s="184" t="s">
        <v>1025</v>
      </c>
      <c r="B1072" s="229"/>
    </row>
    <row r="1073" spans="1:2" ht="21.75" customHeight="1">
      <c r="A1073" s="184" t="s">
        <v>1026</v>
      </c>
      <c r="B1073" s="229"/>
    </row>
    <row r="1074" spans="1:2" ht="21.75" customHeight="1">
      <c r="A1074" s="184" t="s">
        <v>1421</v>
      </c>
      <c r="B1074" s="229"/>
    </row>
    <row r="1075" spans="1:2" ht="21.75" customHeight="1">
      <c r="A1075" s="184" t="s">
        <v>1027</v>
      </c>
      <c r="B1075" s="229"/>
    </row>
    <row r="1076" spans="1:2" ht="21.75" customHeight="1">
      <c r="A1076" s="184" t="s">
        <v>1422</v>
      </c>
      <c r="B1076" s="229"/>
    </row>
    <row r="1077" spans="1:2" ht="21.75" customHeight="1">
      <c r="A1077" s="184" t="s">
        <v>1423</v>
      </c>
      <c r="B1077" s="229"/>
    </row>
    <row r="1078" spans="1:2" ht="21.75" customHeight="1">
      <c r="A1078" s="184" t="s">
        <v>1424</v>
      </c>
      <c r="B1078" s="229"/>
    </row>
    <row r="1079" spans="1:2" ht="21.75" customHeight="1">
      <c r="A1079" s="184" t="s">
        <v>854</v>
      </c>
      <c r="B1079" s="229"/>
    </row>
    <row r="1080" spans="1:2" ht="21.75" customHeight="1">
      <c r="A1080" s="184" t="s">
        <v>855</v>
      </c>
      <c r="B1080" s="229"/>
    </row>
    <row r="1081" spans="1:2" ht="21.75" customHeight="1">
      <c r="A1081" s="184" t="s">
        <v>856</v>
      </c>
      <c r="B1081" s="229"/>
    </row>
    <row r="1082" spans="1:2" ht="21.75" customHeight="1">
      <c r="A1082" s="184" t="s">
        <v>1425</v>
      </c>
      <c r="B1082" s="229"/>
    </row>
    <row r="1083" spans="1:2" ht="21.75" customHeight="1">
      <c r="A1083" s="184" t="s">
        <v>868</v>
      </c>
      <c r="B1083" s="229"/>
    </row>
    <row r="1084" spans="1:2" ht="21.75" customHeight="1">
      <c r="A1084" s="184" t="s">
        <v>1426</v>
      </c>
      <c r="B1084" s="229"/>
    </row>
    <row r="1085" spans="1:2" ht="21.75" customHeight="1">
      <c r="A1085" s="184" t="s">
        <v>1427</v>
      </c>
      <c r="B1085" s="229"/>
    </row>
    <row r="1086" spans="1:2" ht="21.75" customHeight="1">
      <c r="A1086" s="184" t="s">
        <v>109</v>
      </c>
      <c r="B1086" s="229"/>
    </row>
    <row r="1087" spans="1:2" ht="21.75" customHeight="1">
      <c r="A1087" s="184" t="s">
        <v>110</v>
      </c>
      <c r="B1087" s="229"/>
    </row>
    <row r="1088" spans="1:2" ht="21.75" customHeight="1">
      <c r="A1088" s="184" t="s">
        <v>1428</v>
      </c>
      <c r="B1088" s="229"/>
    </row>
    <row r="1089" spans="1:2" ht="21.75" customHeight="1">
      <c r="A1089" s="184" t="s">
        <v>1429</v>
      </c>
      <c r="B1089" s="229"/>
    </row>
    <row r="1090" spans="1:2" ht="21.75" customHeight="1">
      <c r="A1090" s="184" t="s">
        <v>1430</v>
      </c>
      <c r="B1090" s="229"/>
    </row>
    <row r="1091" spans="1:2" ht="21.75" customHeight="1">
      <c r="A1091" s="184" t="s">
        <v>1431</v>
      </c>
      <c r="B1091" s="229"/>
    </row>
    <row r="1092" spans="1:2" ht="21.75" customHeight="1">
      <c r="A1092" s="184" t="s">
        <v>1432</v>
      </c>
      <c r="B1092" s="229"/>
    </row>
    <row r="1093" spans="1:2" ht="21.75" customHeight="1">
      <c r="A1093" s="184" t="s">
        <v>401</v>
      </c>
      <c r="B1093" s="229"/>
    </row>
    <row r="1094" spans="1:2" ht="21.75" customHeight="1">
      <c r="A1094" s="184" t="s">
        <v>405</v>
      </c>
      <c r="B1094" s="229"/>
    </row>
    <row r="1095" spans="1:2" ht="21.75" customHeight="1">
      <c r="A1095" s="184" t="s">
        <v>407</v>
      </c>
      <c r="B1095" s="229"/>
    </row>
    <row r="1096" spans="1:2" ht="21.75" customHeight="1">
      <c r="A1096" s="184" t="s">
        <v>409</v>
      </c>
      <c r="B1096" s="229"/>
    </row>
    <row r="1097" spans="1:2" ht="21.75" customHeight="1">
      <c r="A1097" s="184" t="s">
        <v>410</v>
      </c>
      <c r="B1097" s="229"/>
    </row>
    <row r="1098" spans="1:2" ht="21.75" customHeight="1">
      <c r="A1098" s="184" t="s">
        <v>867</v>
      </c>
      <c r="B1098" s="229"/>
    </row>
    <row r="1099" spans="1:2" ht="21.75" customHeight="1">
      <c r="A1099" s="184" t="s">
        <v>411</v>
      </c>
      <c r="B1099" s="229"/>
    </row>
    <row r="1100" spans="1:2" ht="21.75" customHeight="1">
      <c r="A1100" s="184" t="s">
        <v>412</v>
      </c>
      <c r="B1100" s="229"/>
    </row>
    <row r="1101" spans="1:2" ht="21.75" customHeight="1">
      <c r="A1101" s="184" t="s">
        <v>416</v>
      </c>
      <c r="B1101" s="229"/>
    </row>
    <row r="1102" spans="1:2" ht="21.75" customHeight="1">
      <c r="A1102" s="184" t="s">
        <v>111</v>
      </c>
      <c r="B1102" s="229">
        <f>SUM(B1103:B1165)</f>
        <v>1825665.84</v>
      </c>
    </row>
    <row r="1103" spans="1:2" ht="21.75" customHeight="1">
      <c r="A1103" s="184" t="s">
        <v>112</v>
      </c>
      <c r="B1103" s="229"/>
    </row>
    <row r="1104" spans="1:2" ht="21.75" customHeight="1">
      <c r="A1104" s="184" t="s">
        <v>854</v>
      </c>
      <c r="B1104" s="229"/>
    </row>
    <row r="1105" spans="1:2" ht="21.75" customHeight="1">
      <c r="A1105" s="184" t="s">
        <v>855</v>
      </c>
      <c r="B1105" s="229"/>
    </row>
    <row r="1106" spans="1:2" ht="21.75" customHeight="1">
      <c r="A1106" s="184" t="s">
        <v>856</v>
      </c>
      <c r="B1106" s="229"/>
    </row>
    <row r="1107" spans="1:2" ht="21.75" customHeight="1">
      <c r="A1107" s="184" t="s">
        <v>113</v>
      </c>
      <c r="B1107" s="229"/>
    </row>
    <row r="1108" spans="1:2" ht="21.75" customHeight="1">
      <c r="A1108" s="184" t="s">
        <v>1028</v>
      </c>
      <c r="B1108" s="229"/>
    </row>
    <row r="1109" spans="1:2" ht="21.75" customHeight="1">
      <c r="A1109" s="184" t="s">
        <v>1029</v>
      </c>
      <c r="B1109" s="229"/>
    </row>
    <row r="1110" spans="1:2" ht="21.75" customHeight="1">
      <c r="A1110" s="184" t="s">
        <v>114</v>
      </c>
      <c r="B1110" s="229"/>
    </row>
    <row r="1111" spans="1:2" ht="21.75" customHeight="1">
      <c r="A1111" s="184" t="s">
        <v>115</v>
      </c>
      <c r="B1111" s="229"/>
    </row>
    <row r="1112" spans="1:2" ht="21.75" customHeight="1">
      <c r="A1112" s="184" t="s">
        <v>116</v>
      </c>
      <c r="B1112" s="229"/>
    </row>
    <row r="1113" spans="1:2" ht="21.75" customHeight="1">
      <c r="A1113" s="184" t="s">
        <v>1030</v>
      </c>
      <c r="B1113" s="229"/>
    </row>
    <row r="1114" spans="1:2" ht="21.75" customHeight="1">
      <c r="A1114" s="184" t="s">
        <v>1031</v>
      </c>
      <c r="B1114" s="229"/>
    </row>
    <row r="1115" spans="1:2" ht="21.75" customHeight="1">
      <c r="A1115" s="184" t="s">
        <v>117</v>
      </c>
      <c r="B1115" s="229"/>
    </row>
    <row r="1116" spans="1:2" ht="21.75" customHeight="1">
      <c r="A1116" s="184" t="s">
        <v>1032</v>
      </c>
      <c r="B1116" s="229"/>
    </row>
    <row r="1117" spans="1:2" ht="21.75" customHeight="1">
      <c r="A1117" s="184" t="s">
        <v>1033</v>
      </c>
      <c r="B1117" s="229"/>
    </row>
    <row r="1118" spans="1:2" ht="21.75" customHeight="1">
      <c r="A1118" s="184" t="s">
        <v>1034</v>
      </c>
      <c r="B1118" s="229"/>
    </row>
    <row r="1119" spans="1:2" ht="21.75" customHeight="1">
      <c r="A1119" s="184" t="s">
        <v>1035</v>
      </c>
      <c r="B1119" s="229"/>
    </row>
    <row r="1120" spans="1:2" ht="21.75" customHeight="1">
      <c r="A1120" s="184" t="s">
        <v>868</v>
      </c>
      <c r="B1120" s="229"/>
    </row>
    <row r="1121" spans="1:2" ht="21.75" customHeight="1">
      <c r="A1121" s="184" t="s">
        <v>118</v>
      </c>
      <c r="B1121" s="229"/>
    </row>
    <row r="1122" spans="1:2" ht="21.75" customHeight="1">
      <c r="A1122" s="184" t="s">
        <v>1036</v>
      </c>
      <c r="B1122" s="229"/>
    </row>
    <row r="1123" spans="1:2" ht="21.75" customHeight="1">
      <c r="A1123" s="184" t="s">
        <v>854</v>
      </c>
      <c r="B1123" s="229"/>
    </row>
    <row r="1124" spans="1:2" ht="21.75" customHeight="1">
      <c r="A1124" s="184" t="s">
        <v>855</v>
      </c>
      <c r="B1124" s="229"/>
    </row>
    <row r="1125" spans="1:2" ht="21.75" customHeight="1">
      <c r="A1125" s="184" t="s">
        <v>856</v>
      </c>
      <c r="B1125" s="229"/>
    </row>
    <row r="1126" spans="1:2" ht="21.75" customHeight="1">
      <c r="A1126" s="184" t="s">
        <v>1037</v>
      </c>
      <c r="B1126" s="229"/>
    </row>
    <row r="1127" spans="1:2" ht="21.75" customHeight="1">
      <c r="A1127" s="184" t="s">
        <v>1038</v>
      </c>
      <c r="B1127" s="229"/>
    </row>
    <row r="1128" spans="1:2" ht="21.75" customHeight="1">
      <c r="A1128" s="184" t="s">
        <v>1039</v>
      </c>
      <c r="B1128" s="229"/>
    </row>
    <row r="1129" spans="1:2" ht="21.75" customHeight="1">
      <c r="A1129" s="184" t="s">
        <v>1040</v>
      </c>
      <c r="B1129" s="229"/>
    </row>
    <row r="1130" spans="1:2" ht="21.75" customHeight="1">
      <c r="A1130" s="184" t="s">
        <v>1041</v>
      </c>
      <c r="B1130" s="229"/>
    </row>
    <row r="1131" spans="1:2" ht="21.75" customHeight="1">
      <c r="A1131" s="184" t="s">
        <v>1042</v>
      </c>
      <c r="B1131" s="229"/>
    </row>
    <row r="1132" spans="1:2" ht="21.75" customHeight="1">
      <c r="A1132" s="184" t="s">
        <v>1043</v>
      </c>
      <c r="B1132" s="229"/>
    </row>
    <row r="1133" spans="1:2" ht="21.75" customHeight="1">
      <c r="A1133" s="184" t="s">
        <v>1044</v>
      </c>
      <c r="B1133" s="229"/>
    </row>
    <row r="1134" spans="1:2" ht="21.75" customHeight="1">
      <c r="A1134" s="184" t="s">
        <v>1045</v>
      </c>
      <c r="B1134" s="229"/>
    </row>
    <row r="1135" spans="1:2" ht="21.75" customHeight="1">
      <c r="A1135" s="184" t="s">
        <v>1046</v>
      </c>
      <c r="B1135" s="229"/>
    </row>
    <row r="1136" spans="1:2" ht="21.75" customHeight="1">
      <c r="A1136" s="184" t="s">
        <v>1047</v>
      </c>
      <c r="B1136" s="229"/>
    </row>
    <row r="1137" spans="1:2" ht="21.75" customHeight="1">
      <c r="A1137" s="184" t="s">
        <v>1048</v>
      </c>
      <c r="B1137" s="229"/>
    </row>
    <row r="1138" spans="1:2" ht="21.75" customHeight="1">
      <c r="A1138" s="184" t="s">
        <v>1433</v>
      </c>
      <c r="B1138" s="229"/>
    </row>
    <row r="1139" spans="1:2" ht="21.75" customHeight="1">
      <c r="A1139" s="184" t="s">
        <v>868</v>
      </c>
      <c r="B1139" s="229"/>
    </row>
    <row r="1140" spans="1:2" ht="21.75" customHeight="1">
      <c r="A1140" s="184" t="s">
        <v>1049</v>
      </c>
      <c r="B1140" s="229"/>
    </row>
    <row r="1141" spans="1:2" ht="21.75" customHeight="1">
      <c r="A1141" s="184" t="s">
        <v>1050</v>
      </c>
      <c r="B1141" s="229"/>
    </row>
    <row r="1142" spans="1:2" ht="21.75" customHeight="1">
      <c r="A1142" s="184" t="s">
        <v>854</v>
      </c>
      <c r="B1142" s="229"/>
    </row>
    <row r="1143" spans="1:2" ht="21.75" customHeight="1">
      <c r="A1143" s="184" t="s">
        <v>855</v>
      </c>
      <c r="B1143" s="229"/>
    </row>
    <row r="1144" spans="1:2" ht="21.75" customHeight="1">
      <c r="A1144" s="184" t="s">
        <v>856</v>
      </c>
      <c r="B1144" s="229"/>
    </row>
    <row r="1145" spans="1:2" ht="21.75" customHeight="1">
      <c r="A1145" s="184" t="s">
        <v>1051</v>
      </c>
      <c r="B1145" s="229"/>
    </row>
    <row r="1146" spans="1:2" ht="21.75" customHeight="1">
      <c r="A1146" s="184" t="s">
        <v>1052</v>
      </c>
      <c r="B1146" s="229"/>
    </row>
    <row r="1147" spans="1:2" ht="21.75" customHeight="1">
      <c r="A1147" s="184" t="s">
        <v>1053</v>
      </c>
      <c r="B1147" s="229"/>
    </row>
    <row r="1148" spans="1:2" ht="21.75" customHeight="1">
      <c r="A1148" s="184" t="s">
        <v>868</v>
      </c>
      <c r="B1148" s="229"/>
    </row>
    <row r="1149" spans="1:2" ht="21.75" customHeight="1">
      <c r="A1149" s="184" t="s">
        <v>1054</v>
      </c>
      <c r="B1149" s="229"/>
    </row>
    <row r="1150" spans="1:2" ht="21.75" customHeight="1">
      <c r="A1150" s="184" t="s">
        <v>1055</v>
      </c>
      <c r="B1150" s="229"/>
    </row>
    <row r="1151" spans="1:2" ht="21.75" customHeight="1">
      <c r="A1151" s="184" t="s">
        <v>854</v>
      </c>
      <c r="B1151" s="229"/>
    </row>
    <row r="1152" spans="1:2" ht="21.75" customHeight="1">
      <c r="A1152" s="184" t="s">
        <v>855</v>
      </c>
      <c r="B1152" s="229"/>
    </row>
    <row r="1153" spans="1:2" ht="21.75" customHeight="1">
      <c r="A1153" s="184" t="s">
        <v>856</v>
      </c>
      <c r="B1153" s="229"/>
    </row>
    <row r="1154" spans="1:2" ht="21.75" customHeight="1">
      <c r="A1154" s="184" t="s">
        <v>1056</v>
      </c>
      <c r="B1154" s="229"/>
    </row>
    <row r="1155" spans="1:2" ht="21.75" customHeight="1">
      <c r="A1155" s="184" t="s">
        <v>1057</v>
      </c>
      <c r="B1155" s="229"/>
    </row>
    <row r="1156" spans="1:2" ht="21.75" customHeight="1">
      <c r="A1156" s="184" t="s">
        <v>1058</v>
      </c>
      <c r="B1156" s="229"/>
    </row>
    <row r="1157" spans="1:2" ht="21.75" customHeight="1">
      <c r="A1157" s="184" t="s">
        <v>1059</v>
      </c>
      <c r="B1157" s="229"/>
    </row>
    <row r="1158" spans="1:2" ht="21.75" customHeight="1">
      <c r="A1158" s="184" t="s">
        <v>1060</v>
      </c>
      <c r="B1158" s="229"/>
    </row>
    <row r="1159" spans="1:2" ht="21.75" customHeight="1">
      <c r="A1159" s="184" t="s">
        <v>1061</v>
      </c>
      <c r="B1159" s="229"/>
    </row>
    <row r="1160" spans="1:2" ht="21.75" customHeight="1">
      <c r="A1160" s="184" t="s">
        <v>1434</v>
      </c>
      <c r="B1160" s="229"/>
    </row>
    <row r="1161" spans="1:2" ht="21.75" customHeight="1">
      <c r="A1161" s="184" t="s">
        <v>1062</v>
      </c>
      <c r="B1161" s="229"/>
    </row>
    <row r="1162" spans="1:2" ht="21.75" customHeight="1">
      <c r="A1162" s="184" t="s">
        <v>1063</v>
      </c>
      <c r="B1162" s="229"/>
    </row>
    <row r="1163" spans="1:2" ht="21.75" customHeight="1">
      <c r="A1163" s="184" t="s">
        <v>1064</v>
      </c>
      <c r="B1163" s="229"/>
    </row>
    <row r="1164" spans="1:2" ht="21.75" customHeight="1">
      <c r="A1164" s="184" t="s">
        <v>1065</v>
      </c>
      <c r="B1164" s="229"/>
    </row>
    <row r="1165" spans="1:2" ht="21.75" customHeight="1">
      <c r="A1165" s="204" t="s">
        <v>1609</v>
      </c>
      <c r="B1165" s="237">
        <v>1825665.84</v>
      </c>
    </row>
    <row r="1166" spans="1:2" ht="21.75" customHeight="1">
      <c r="A1166" s="184" t="s">
        <v>1435</v>
      </c>
      <c r="B1166" s="229">
        <f>B1167+B1176</f>
        <v>1082994.04</v>
      </c>
    </row>
    <row r="1167" spans="1:2" ht="21.75" customHeight="1">
      <c r="A1167" s="184" t="s">
        <v>1066</v>
      </c>
      <c r="B1167" s="229">
        <f>SUM(B1168:B1175)</f>
        <v>75496</v>
      </c>
    </row>
    <row r="1168" spans="1:2" ht="21.75" customHeight="1">
      <c r="A1168" s="184" t="s">
        <v>1067</v>
      </c>
      <c r="B1168" s="229"/>
    </row>
    <row r="1169" spans="1:2" ht="21.75" customHeight="1">
      <c r="A1169" s="184" t="s">
        <v>1068</v>
      </c>
      <c r="B1169" s="229"/>
    </row>
    <row r="1170" spans="1:2" ht="21.75" customHeight="1">
      <c r="A1170" s="184" t="s">
        <v>1069</v>
      </c>
      <c r="B1170" s="229"/>
    </row>
    <row r="1171" spans="1:2" ht="21.75" customHeight="1">
      <c r="A1171" s="184" t="s">
        <v>1070</v>
      </c>
      <c r="B1171" s="229"/>
    </row>
    <row r="1172" spans="1:2" ht="21.75" customHeight="1">
      <c r="A1172" s="184" t="s">
        <v>1071</v>
      </c>
      <c r="B1172" s="237">
        <v>53656</v>
      </c>
    </row>
    <row r="1173" spans="1:2" ht="21.75" customHeight="1">
      <c r="A1173" s="184" t="s">
        <v>1072</v>
      </c>
      <c r="B1173" s="229"/>
    </row>
    <row r="1174" spans="1:2" ht="21.75" customHeight="1">
      <c r="A1174" s="184" t="s">
        <v>1073</v>
      </c>
      <c r="B1174" s="237">
        <v>21840</v>
      </c>
    </row>
    <row r="1175" spans="1:2" ht="21.75" customHeight="1">
      <c r="A1175" s="184" t="s">
        <v>1074</v>
      </c>
      <c r="B1175" s="229"/>
    </row>
    <row r="1176" spans="1:3" ht="21.75" customHeight="1">
      <c r="A1176" s="184" t="s">
        <v>1075</v>
      </c>
      <c r="B1176" s="229">
        <f>B1177+B1178+B1179+B1180+B1181+B1182+B1183</f>
        <v>1007498.04</v>
      </c>
      <c r="C1176" s="182"/>
    </row>
    <row r="1177" spans="1:2" ht="21.75" customHeight="1">
      <c r="A1177" s="184" t="s">
        <v>1076</v>
      </c>
      <c r="B1177" s="237">
        <v>1007498.04</v>
      </c>
    </row>
    <row r="1178" spans="1:2" ht="21.75" customHeight="1">
      <c r="A1178" s="184" t="s">
        <v>1077</v>
      </c>
      <c r="B1178" s="229"/>
    </row>
    <row r="1179" spans="1:2" ht="21.75" customHeight="1">
      <c r="A1179" s="184" t="s">
        <v>1078</v>
      </c>
      <c r="B1179" s="229"/>
    </row>
    <row r="1180" spans="1:2" ht="21.75" customHeight="1">
      <c r="A1180" s="184" t="s">
        <v>1079</v>
      </c>
      <c r="B1180" s="229"/>
    </row>
    <row r="1181" spans="1:2" ht="21.75" customHeight="1">
      <c r="A1181" s="184" t="s">
        <v>1080</v>
      </c>
      <c r="B1181" s="229"/>
    </row>
    <row r="1182" spans="1:2" ht="21.75" customHeight="1">
      <c r="A1182" s="184" t="s">
        <v>1436</v>
      </c>
      <c r="B1182" s="229"/>
    </row>
    <row r="1183" spans="1:2" ht="21.75" customHeight="1">
      <c r="A1183" s="184" t="s">
        <v>1081</v>
      </c>
      <c r="B1183" s="229"/>
    </row>
    <row r="1184" spans="1:2" ht="21.75" customHeight="1">
      <c r="A1184" s="184" t="s">
        <v>1437</v>
      </c>
      <c r="B1184" s="229"/>
    </row>
    <row r="1185" spans="1:2" ht="21.75" customHeight="1">
      <c r="A1185" s="184" t="s">
        <v>1082</v>
      </c>
      <c r="B1185" s="229"/>
    </row>
    <row r="1186" spans="1:2" ht="21.75" customHeight="1">
      <c r="A1186" s="184" t="s">
        <v>854</v>
      </c>
      <c r="B1186" s="229"/>
    </row>
    <row r="1187" spans="1:2" ht="21.75" customHeight="1">
      <c r="A1187" s="184" t="s">
        <v>855</v>
      </c>
      <c r="B1187" s="229"/>
    </row>
    <row r="1188" spans="1:2" ht="21.75" customHeight="1">
      <c r="A1188" s="184" t="s">
        <v>856</v>
      </c>
      <c r="B1188" s="229"/>
    </row>
    <row r="1189" spans="1:2" ht="21.75" customHeight="1">
      <c r="A1189" s="184" t="s">
        <v>1083</v>
      </c>
      <c r="B1189" s="229"/>
    </row>
    <row r="1190" spans="1:2" ht="21.75" customHeight="1">
      <c r="A1190" s="184" t="s">
        <v>1084</v>
      </c>
      <c r="B1190" s="229"/>
    </row>
    <row r="1191" spans="1:2" ht="21.75" customHeight="1">
      <c r="A1191" s="184" t="s">
        <v>1085</v>
      </c>
      <c r="B1191" s="229"/>
    </row>
    <row r="1192" spans="1:2" ht="21.75" customHeight="1">
      <c r="A1192" s="184" t="s">
        <v>1086</v>
      </c>
      <c r="B1192" s="229"/>
    </row>
    <row r="1193" spans="1:2" ht="21.75" customHeight="1">
      <c r="A1193" s="184" t="s">
        <v>1087</v>
      </c>
      <c r="B1193" s="229"/>
    </row>
    <row r="1194" spans="1:2" ht="21.75" customHeight="1">
      <c r="A1194" s="184" t="s">
        <v>1088</v>
      </c>
      <c r="B1194" s="229"/>
    </row>
    <row r="1195" spans="1:2" ht="21.75" customHeight="1">
      <c r="A1195" s="184" t="s">
        <v>1089</v>
      </c>
      <c r="B1195" s="229"/>
    </row>
    <row r="1196" spans="1:2" ht="21.75" customHeight="1">
      <c r="A1196" s="184" t="s">
        <v>1090</v>
      </c>
      <c r="B1196" s="229"/>
    </row>
    <row r="1197" spans="1:2" ht="21.75" customHeight="1">
      <c r="A1197" s="184" t="s">
        <v>1091</v>
      </c>
      <c r="B1197" s="229"/>
    </row>
    <row r="1198" spans="1:2" ht="21.75" customHeight="1">
      <c r="A1198" s="184" t="s">
        <v>868</v>
      </c>
      <c r="B1198" s="229"/>
    </row>
    <row r="1199" spans="1:2" ht="21.75" customHeight="1">
      <c r="A1199" s="184" t="s">
        <v>1092</v>
      </c>
      <c r="B1199" s="229"/>
    </row>
    <row r="1200" spans="1:2" ht="21.75" customHeight="1">
      <c r="A1200" s="184" t="s">
        <v>1093</v>
      </c>
      <c r="B1200" s="229"/>
    </row>
    <row r="1201" spans="1:2" ht="21.75" customHeight="1">
      <c r="A1201" s="184" t="s">
        <v>854</v>
      </c>
      <c r="B1201" s="229"/>
    </row>
    <row r="1202" spans="1:2" ht="21.75" customHeight="1">
      <c r="A1202" s="184" t="s">
        <v>855</v>
      </c>
      <c r="B1202" s="229"/>
    </row>
    <row r="1203" spans="1:2" ht="21.75" customHeight="1">
      <c r="A1203" s="184" t="s">
        <v>856</v>
      </c>
      <c r="B1203" s="229"/>
    </row>
    <row r="1204" spans="1:2" ht="21.75" customHeight="1">
      <c r="A1204" s="184" t="s">
        <v>1094</v>
      </c>
      <c r="B1204" s="229"/>
    </row>
    <row r="1205" spans="1:2" ht="21.75" customHeight="1">
      <c r="A1205" s="184" t="s">
        <v>1095</v>
      </c>
      <c r="B1205" s="229"/>
    </row>
    <row r="1206" spans="1:2" ht="21.75" customHeight="1">
      <c r="A1206" s="184" t="s">
        <v>1096</v>
      </c>
      <c r="B1206" s="229"/>
    </row>
    <row r="1207" spans="1:2" ht="21.75" customHeight="1">
      <c r="A1207" s="184" t="s">
        <v>1097</v>
      </c>
      <c r="B1207" s="229"/>
    </row>
    <row r="1208" spans="1:2" ht="21.75" customHeight="1">
      <c r="A1208" s="184" t="s">
        <v>1098</v>
      </c>
      <c r="B1208" s="229"/>
    </row>
    <row r="1209" spans="1:2" ht="21.75" customHeight="1">
      <c r="A1209" s="184" t="s">
        <v>1099</v>
      </c>
      <c r="B1209" s="229"/>
    </row>
    <row r="1210" spans="1:2" ht="21.75" customHeight="1">
      <c r="A1210" s="184" t="s">
        <v>1100</v>
      </c>
      <c r="B1210" s="229"/>
    </row>
    <row r="1211" spans="1:2" ht="21.75" customHeight="1">
      <c r="A1211" s="184" t="s">
        <v>1101</v>
      </c>
      <c r="B1211" s="229"/>
    </row>
    <row r="1212" spans="1:2" ht="21.75" customHeight="1">
      <c r="A1212" s="184" t="s">
        <v>868</v>
      </c>
      <c r="B1212" s="229"/>
    </row>
    <row r="1213" spans="1:2" ht="21.75" customHeight="1">
      <c r="A1213" s="184" t="s">
        <v>1102</v>
      </c>
      <c r="B1213" s="229"/>
    </row>
    <row r="1214" spans="1:2" ht="21.75" customHeight="1">
      <c r="A1214" s="184" t="s">
        <v>1103</v>
      </c>
      <c r="B1214" s="229"/>
    </row>
    <row r="1215" spans="1:2" ht="21.75" customHeight="1">
      <c r="A1215" s="184" t="s">
        <v>120</v>
      </c>
      <c r="B1215" s="229"/>
    </row>
    <row r="1216" spans="1:2" ht="21.75" customHeight="1">
      <c r="A1216" s="184" t="s">
        <v>1104</v>
      </c>
      <c r="B1216" s="229"/>
    </row>
    <row r="1217" spans="1:2" ht="21.75" customHeight="1">
      <c r="A1217" s="184" t="s">
        <v>1105</v>
      </c>
      <c r="B1217" s="229"/>
    </row>
    <row r="1218" spans="1:2" ht="21.75" customHeight="1">
      <c r="A1218" s="184" t="s">
        <v>121</v>
      </c>
      <c r="B1218" s="229"/>
    </row>
    <row r="1219" spans="1:2" ht="21.75" customHeight="1">
      <c r="A1219" s="184" t="s">
        <v>1106</v>
      </c>
      <c r="B1219" s="229"/>
    </row>
    <row r="1220" spans="1:2" ht="21.75" customHeight="1">
      <c r="A1220" s="184" t="s">
        <v>122</v>
      </c>
      <c r="B1220" s="229"/>
    </row>
    <row r="1221" spans="1:2" ht="21.75" customHeight="1">
      <c r="A1221" s="184" t="s">
        <v>1107</v>
      </c>
      <c r="B1221" s="229"/>
    </row>
    <row r="1222" spans="1:2" ht="21.75" customHeight="1">
      <c r="A1222" s="184" t="s">
        <v>1108</v>
      </c>
      <c r="B1222" s="229"/>
    </row>
    <row r="1223" spans="1:2" ht="21.75" customHeight="1">
      <c r="A1223" s="184" t="s">
        <v>1109</v>
      </c>
      <c r="B1223" s="229"/>
    </row>
    <row r="1224" spans="1:2" ht="21.75" customHeight="1">
      <c r="A1224" s="184" t="s">
        <v>1110</v>
      </c>
      <c r="B1224" s="229"/>
    </row>
    <row r="1225" spans="1:2" ht="21.75" customHeight="1">
      <c r="A1225" s="184" t="s">
        <v>1111</v>
      </c>
      <c r="B1225" s="229"/>
    </row>
    <row r="1226" spans="1:2" ht="21.75" customHeight="1">
      <c r="A1226" s="184" t="s">
        <v>1112</v>
      </c>
      <c r="B1226" s="229"/>
    </row>
    <row r="1227" spans="1:2" ht="21.75" customHeight="1">
      <c r="A1227" s="184" t="s">
        <v>1113</v>
      </c>
      <c r="B1227" s="229"/>
    </row>
    <row r="1228" spans="1:2" ht="21.75" customHeight="1">
      <c r="A1228" s="184" t="s">
        <v>1114</v>
      </c>
      <c r="B1228" s="229"/>
    </row>
    <row r="1229" spans="1:2" ht="21.75" customHeight="1">
      <c r="A1229" s="184" t="s">
        <v>1115</v>
      </c>
      <c r="B1229" s="229"/>
    </row>
    <row r="1230" spans="1:2" ht="21.75" customHeight="1">
      <c r="A1230" s="184" t="s">
        <v>1116</v>
      </c>
      <c r="B1230" s="229"/>
    </row>
    <row r="1231" spans="1:2" ht="21.75" customHeight="1">
      <c r="A1231" s="184" t="s">
        <v>1117</v>
      </c>
      <c r="B1231" s="229"/>
    </row>
    <row r="1232" spans="1:2" ht="21.75" customHeight="1">
      <c r="A1232" s="184" t="s">
        <v>1118</v>
      </c>
      <c r="B1232" s="229"/>
    </row>
    <row r="1233" spans="1:2" ht="21.75" customHeight="1">
      <c r="A1233" s="184" t="s">
        <v>1119</v>
      </c>
      <c r="B1233" s="229"/>
    </row>
    <row r="1234" spans="1:2" ht="21.75" customHeight="1">
      <c r="A1234" s="184" t="s">
        <v>1120</v>
      </c>
      <c r="B1234" s="229"/>
    </row>
    <row r="1235" spans="1:2" ht="21.75" customHeight="1">
      <c r="A1235" s="184" t="s">
        <v>1121</v>
      </c>
      <c r="B1235" s="229"/>
    </row>
    <row r="1236" spans="1:2" ht="21.75" customHeight="1">
      <c r="A1236" s="184" t="s">
        <v>1122</v>
      </c>
      <c r="B1236" s="229"/>
    </row>
    <row r="1237" spans="1:2" ht="21.75" customHeight="1">
      <c r="A1237" s="184" t="s">
        <v>123</v>
      </c>
      <c r="B1237" s="229">
        <f>B1238+B1250+B1283+B1293</f>
        <v>2272680.2</v>
      </c>
    </row>
    <row r="1238" spans="1:2" ht="21.75" customHeight="1">
      <c r="A1238" s="184" t="s">
        <v>124</v>
      </c>
      <c r="B1238" s="229">
        <f>SUM(B1239:B1249)</f>
        <v>280000</v>
      </c>
    </row>
    <row r="1239" spans="1:2" ht="21.75" customHeight="1">
      <c r="A1239" s="184" t="s">
        <v>125</v>
      </c>
      <c r="B1239" s="229"/>
    </row>
    <row r="1240" spans="1:2" ht="21.75" customHeight="1">
      <c r="A1240" s="184" t="s">
        <v>126</v>
      </c>
      <c r="B1240" s="237">
        <v>180000</v>
      </c>
    </row>
    <row r="1241" spans="1:2" ht="21.75" customHeight="1">
      <c r="A1241" s="184" t="s">
        <v>127</v>
      </c>
      <c r="B1241" s="229"/>
    </row>
    <row r="1242" spans="1:2" ht="21.75" customHeight="1">
      <c r="A1242" s="184" t="s">
        <v>128</v>
      </c>
      <c r="B1242" s="229"/>
    </row>
    <row r="1243" spans="1:2" ht="21.75" customHeight="1">
      <c r="A1243" s="184" t="s">
        <v>129</v>
      </c>
      <c r="B1243" s="229"/>
    </row>
    <row r="1244" spans="1:2" ht="21.75" customHeight="1">
      <c r="A1244" s="184" t="s">
        <v>130</v>
      </c>
      <c r="B1244" s="237">
        <v>100000</v>
      </c>
    </row>
    <row r="1245" spans="1:2" ht="21.75" customHeight="1">
      <c r="A1245" s="184" t="s">
        <v>131</v>
      </c>
      <c r="B1245" s="229"/>
    </row>
    <row r="1246" spans="1:2" ht="21.75" customHeight="1">
      <c r="A1246" s="184" t="s">
        <v>132</v>
      </c>
      <c r="B1246" s="229"/>
    </row>
    <row r="1247" spans="1:2" ht="21.75" customHeight="1">
      <c r="A1247" s="184" t="s">
        <v>133</v>
      </c>
      <c r="B1247" s="229"/>
    </row>
    <row r="1248" spans="1:2" ht="21.75" customHeight="1">
      <c r="A1248" s="184" t="s">
        <v>134</v>
      </c>
      <c r="B1248" s="229"/>
    </row>
    <row r="1249" spans="1:2" ht="21.75" customHeight="1">
      <c r="A1249" s="184" t="s">
        <v>135</v>
      </c>
      <c r="B1249" s="229"/>
    </row>
    <row r="1250" spans="1:3" ht="21.75" customHeight="1">
      <c r="A1250" s="184" t="s">
        <v>136</v>
      </c>
      <c r="B1250" s="229">
        <f>SUM(B1251:B1255)</f>
        <v>1378400</v>
      </c>
      <c r="C1250" s="182"/>
    </row>
    <row r="1251" spans="1:2" ht="21.75" customHeight="1">
      <c r="A1251" s="184" t="s">
        <v>125</v>
      </c>
      <c r="B1251" s="229"/>
    </row>
    <row r="1252" spans="1:2" ht="21.75" customHeight="1">
      <c r="A1252" s="184" t="s">
        <v>137</v>
      </c>
      <c r="B1252" s="229"/>
    </row>
    <row r="1253" spans="1:2" ht="21.75" customHeight="1">
      <c r="A1253" s="184" t="s">
        <v>127</v>
      </c>
      <c r="B1253" s="229"/>
    </row>
    <row r="1254" spans="1:2" ht="21.75" customHeight="1">
      <c r="A1254" s="184" t="s">
        <v>138</v>
      </c>
      <c r="B1254" s="229"/>
    </row>
    <row r="1255" spans="1:2" ht="21.75" customHeight="1">
      <c r="A1255" s="184" t="s">
        <v>139</v>
      </c>
      <c r="B1255" s="237">
        <v>1378400</v>
      </c>
    </row>
    <row r="1256" spans="1:2" ht="21.75" customHeight="1">
      <c r="A1256" s="184" t="s">
        <v>140</v>
      </c>
      <c r="B1256" s="229"/>
    </row>
    <row r="1257" spans="1:2" ht="21.75" customHeight="1">
      <c r="A1257" s="184" t="s">
        <v>125</v>
      </c>
      <c r="B1257" s="229"/>
    </row>
    <row r="1258" spans="1:2" ht="21.75" customHeight="1">
      <c r="A1258" s="184" t="s">
        <v>126</v>
      </c>
      <c r="B1258" s="229"/>
    </row>
    <row r="1259" spans="1:2" ht="21.75" customHeight="1">
      <c r="A1259" s="184" t="s">
        <v>127</v>
      </c>
      <c r="B1259" s="229"/>
    </row>
    <row r="1260" spans="1:2" ht="21.75" customHeight="1">
      <c r="A1260" s="184" t="s">
        <v>141</v>
      </c>
      <c r="B1260" s="229"/>
    </row>
    <row r="1261" spans="1:2" ht="21.75" customHeight="1">
      <c r="A1261" s="184" t="s">
        <v>142</v>
      </c>
      <c r="B1261" s="229"/>
    </row>
    <row r="1262" spans="1:2" ht="21.75" customHeight="1">
      <c r="A1262" s="184" t="s">
        <v>143</v>
      </c>
      <c r="B1262" s="229"/>
    </row>
    <row r="1263" spans="1:2" ht="21.75" customHeight="1">
      <c r="A1263" s="184" t="s">
        <v>125</v>
      </c>
      <c r="B1263" s="229"/>
    </row>
    <row r="1264" spans="1:2" ht="21.75" customHeight="1">
      <c r="A1264" s="184" t="s">
        <v>126</v>
      </c>
      <c r="B1264" s="229"/>
    </row>
    <row r="1265" spans="1:2" ht="21.75" customHeight="1">
      <c r="A1265" s="184" t="s">
        <v>127</v>
      </c>
      <c r="B1265" s="229"/>
    </row>
    <row r="1266" spans="1:2" ht="21.75" customHeight="1">
      <c r="A1266" s="184" t="s">
        <v>144</v>
      </c>
      <c r="B1266" s="229"/>
    </row>
    <row r="1267" spans="1:2" ht="21.75" customHeight="1">
      <c r="A1267" s="184" t="s">
        <v>145</v>
      </c>
      <c r="B1267" s="229"/>
    </row>
    <row r="1268" spans="1:2" ht="21.75" customHeight="1">
      <c r="A1268" s="184" t="s">
        <v>134</v>
      </c>
      <c r="B1268" s="229"/>
    </row>
    <row r="1269" spans="1:2" ht="21.75" customHeight="1">
      <c r="A1269" s="184" t="s">
        <v>146</v>
      </c>
      <c r="B1269" s="229"/>
    </row>
    <row r="1270" spans="1:2" ht="21.75" customHeight="1">
      <c r="A1270" s="184" t="s">
        <v>147</v>
      </c>
      <c r="B1270" s="229"/>
    </row>
    <row r="1271" spans="1:2" ht="21.75" customHeight="1">
      <c r="A1271" s="184" t="s">
        <v>125</v>
      </c>
      <c r="B1271" s="229"/>
    </row>
    <row r="1272" spans="1:2" ht="21.75" customHeight="1">
      <c r="A1272" s="184" t="s">
        <v>126</v>
      </c>
      <c r="B1272" s="229"/>
    </row>
    <row r="1273" spans="1:2" ht="21.75" customHeight="1">
      <c r="A1273" s="184" t="s">
        <v>127</v>
      </c>
      <c r="B1273" s="229"/>
    </row>
    <row r="1274" spans="1:2" ht="21.75" customHeight="1">
      <c r="A1274" s="184" t="s">
        <v>148</v>
      </c>
      <c r="B1274" s="229"/>
    </row>
    <row r="1275" spans="1:2" ht="21.75" customHeight="1">
      <c r="A1275" s="184" t="s">
        <v>149</v>
      </c>
      <c r="B1275" s="229"/>
    </row>
    <row r="1276" spans="1:2" ht="21.75" customHeight="1">
      <c r="A1276" s="184" t="s">
        <v>150</v>
      </c>
      <c r="B1276" s="229"/>
    </row>
    <row r="1277" spans="1:2" ht="21.75" customHeight="1">
      <c r="A1277" s="184" t="s">
        <v>151</v>
      </c>
      <c r="B1277" s="229"/>
    </row>
    <row r="1278" spans="1:2" ht="21.75" customHeight="1">
      <c r="A1278" s="184" t="s">
        <v>152</v>
      </c>
      <c r="B1278" s="229"/>
    </row>
    <row r="1279" spans="1:2" ht="21.75" customHeight="1">
      <c r="A1279" s="184" t="s">
        <v>153</v>
      </c>
      <c r="B1279" s="229"/>
    </row>
    <row r="1280" spans="1:2" ht="21.75" customHeight="1">
      <c r="A1280" s="184" t="s">
        <v>154</v>
      </c>
      <c r="B1280" s="229"/>
    </row>
    <row r="1281" spans="1:2" ht="21.75" customHeight="1">
      <c r="A1281" s="184" t="s">
        <v>155</v>
      </c>
      <c r="B1281" s="229"/>
    </row>
    <row r="1282" spans="1:2" ht="21.75" customHeight="1">
      <c r="A1282" s="184" t="s">
        <v>156</v>
      </c>
      <c r="B1282" s="229"/>
    </row>
    <row r="1283" spans="1:3" ht="21.75" customHeight="1">
      <c r="A1283" s="184" t="s">
        <v>157</v>
      </c>
      <c r="B1283" s="237">
        <v>502980</v>
      </c>
      <c r="C1283" s="182"/>
    </row>
    <row r="1284" spans="1:2" ht="21.75" customHeight="1">
      <c r="A1284" s="184" t="s">
        <v>158</v>
      </c>
      <c r="B1284" s="237">
        <v>502980</v>
      </c>
    </row>
    <row r="1285" spans="1:2" ht="21.75" customHeight="1">
      <c r="A1285" s="184" t="s">
        <v>159</v>
      </c>
      <c r="B1285" s="229"/>
    </row>
    <row r="1286" spans="1:2" ht="21.75" customHeight="1">
      <c r="A1286" s="184" t="s">
        <v>160</v>
      </c>
      <c r="B1286" s="229"/>
    </row>
    <row r="1287" spans="1:2" ht="21.75" customHeight="1">
      <c r="A1287" s="184" t="s">
        <v>161</v>
      </c>
      <c r="B1287" s="229"/>
    </row>
    <row r="1288" spans="1:2" ht="21.75" customHeight="1">
      <c r="A1288" s="184" t="s">
        <v>162</v>
      </c>
      <c r="B1288" s="229"/>
    </row>
    <row r="1289" spans="1:2" ht="21.75" customHeight="1">
      <c r="A1289" s="184" t="s">
        <v>163</v>
      </c>
      <c r="B1289" s="229"/>
    </row>
    <row r="1290" spans="1:2" ht="21.75" customHeight="1">
      <c r="A1290" s="184" t="s">
        <v>164</v>
      </c>
      <c r="B1290" s="229"/>
    </row>
    <row r="1291" spans="1:2" ht="21.75" customHeight="1">
      <c r="A1291" s="184" t="s">
        <v>165</v>
      </c>
      <c r="B1291" s="229"/>
    </row>
    <row r="1292" spans="1:2" ht="21.75" customHeight="1">
      <c r="A1292" s="184" t="s">
        <v>166</v>
      </c>
      <c r="B1292" s="229"/>
    </row>
    <row r="1293" spans="1:2" ht="21.75" customHeight="1">
      <c r="A1293" s="204" t="s">
        <v>1610</v>
      </c>
      <c r="B1293" s="229">
        <v>111300.2</v>
      </c>
    </row>
    <row r="1294" spans="1:2" ht="21.75" customHeight="1">
      <c r="A1294" s="204" t="s">
        <v>1611</v>
      </c>
      <c r="B1294" s="229">
        <v>111300.2</v>
      </c>
    </row>
    <row r="1295" spans="1:3" ht="21.75" customHeight="1">
      <c r="A1295" s="184" t="s">
        <v>168</v>
      </c>
      <c r="B1295" s="229">
        <v>2500000</v>
      </c>
      <c r="C1295" s="178"/>
    </row>
    <row r="1296" spans="1:2" ht="21.75" customHeight="1">
      <c r="A1296" s="184" t="s">
        <v>169</v>
      </c>
      <c r="B1296" s="229"/>
    </row>
    <row r="1297" spans="1:2" ht="21.75" customHeight="1">
      <c r="A1297" s="184" t="s">
        <v>1438</v>
      </c>
      <c r="B1297" s="229"/>
    </row>
    <row r="1298" spans="1:2" ht="21.75" customHeight="1">
      <c r="A1298" s="184" t="s">
        <v>1439</v>
      </c>
      <c r="B1298" s="229"/>
    </row>
    <row r="1299" spans="1:2" ht="21.75" customHeight="1">
      <c r="A1299" s="184" t="s">
        <v>1440</v>
      </c>
      <c r="B1299" s="229"/>
    </row>
    <row r="1300" spans="1:2" ht="21.75" customHeight="1">
      <c r="A1300" s="184" t="s">
        <v>1441</v>
      </c>
      <c r="B1300" s="229"/>
    </row>
    <row r="1301" spans="1:2" ht="21.75" customHeight="1">
      <c r="A1301" s="184" t="s">
        <v>1442</v>
      </c>
      <c r="B1301" s="229"/>
    </row>
    <row r="1302" spans="1:2" ht="21.75" customHeight="1">
      <c r="A1302" s="184" t="s">
        <v>170</v>
      </c>
      <c r="B1302" s="229"/>
    </row>
    <row r="1303" spans="1:2" ht="21.75" customHeight="1">
      <c r="A1303" s="184" t="s">
        <v>1443</v>
      </c>
      <c r="B1303" s="229"/>
    </row>
    <row r="1304" spans="1:2" ht="21.75" customHeight="1">
      <c r="A1304" s="184" t="s">
        <v>171</v>
      </c>
      <c r="B1304" s="229">
        <v>1500000</v>
      </c>
    </row>
    <row r="1305" spans="1:2" ht="21.75" customHeight="1">
      <c r="A1305" s="184" t="s">
        <v>1123</v>
      </c>
      <c r="B1305" s="229"/>
    </row>
    <row r="1306" spans="1:2" ht="21.75" customHeight="1">
      <c r="A1306" s="184" t="s">
        <v>1124</v>
      </c>
      <c r="B1306" s="229">
        <v>1500000</v>
      </c>
    </row>
    <row r="1307" spans="1:2" ht="21.75" customHeight="1">
      <c r="A1307" s="184"/>
      <c r="B1307" s="229"/>
    </row>
    <row r="1308" spans="1:2" ht="21.75" customHeight="1">
      <c r="A1308" s="215" t="s">
        <v>172</v>
      </c>
      <c r="B1308" s="230">
        <f>B4+B253+B265+B354+B408+B464+B520+B636+B707+B780+B802+B927+B991+B1057+B1077+B1092+B1102+B1166+B1184+B1237+B1295+B1296+B1302+B1304</f>
        <v>146657303.23999998</v>
      </c>
    </row>
    <row r="1309" spans="1:2" ht="21.75" customHeight="1">
      <c r="A1309" s="216" t="s">
        <v>360</v>
      </c>
      <c r="B1309" s="230">
        <f>B1310+B1313+B1317+B1318+B1319+B1320</f>
        <v>0</v>
      </c>
    </row>
    <row r="1310" spans="1:2" ht="21.75" customHeight="1">
      <c r="A1310" s="217" t="s">
        <v>173</v>
      </c>
      <c r="B1310" s="231">
        <f>SUM(B1311:B1312)</f>
        <v>0</v>
      </c>
    </row>
    <row r="1311" spans="1:2" ht="21.75" customHeight="1">
      <c r="A1311" s="217" t="s">
        <v>341</v>
      </c>
      <c r="B1311" s="232"/>
    </row>
    <row r="1312" spans="1:2" ht="21.75" customHeight="1">
      <c r="A1312" s="217" t="s">
        <v>1491</v>
      </c>
      <c r="B1312" s="232"/>
    </row>
    <row r="1313" spans="1:2" ht="21.75" customHeight="1">
      <c r="A1313" s="184" t="s">
        <v>417</v>
      </c>
      <c r="B1313" s="229"/>
    </row>
    <row r="1314" spans="1:2" ht="21.75" customHeight="1">
      <c r="A1314" s="184" t="s">
        <v>174</v>
      </c>
      <c r="B1314" s="229"/>
    </row>
    <row r="1315" spans="1:2" ht="21.75" customHeight="1">
      <c r="A1315" s="184" t="s">
        <v>175</v>
      </c>
      <c r="B1315" s="229"/>
    </row>
    <row r="1316" spans="1:7" ht="19.5" customHeight="1">
      <c r="A1316" s="218" t="s">
        <v>176</v>
      </c>
      <c r="B1316" s="229"/>
      <c r="G1316" s="3" t="s">
        <v>1581</v>
      </c>
    </row>
    <row r="1317" spans="1:2" ht="19.5" customHeight="1">
      <c r="A1317" s="219" t="s">
        <v>1492</v>
      </c>
      <c r="B1317" s="233"/>
    </row>
    <row r="1318" spans="1:2" ht="19.5" customHeight="1">
      <c r="A1318" s="220" t="s">
        <v>177</v>
      </c>
      <c r="B1318" s="231"/>
    </row>
    <row r="1319" spans="1:2" ht="19.5" customHeight="1">
      <c r="A1319" s="220" t="s">
        <v>178</v>
      </c>
      <c r="B1319" s="231"/>
    </row>
    <row r="1320" spans="1:2" ht="19.5" customHeight="1">
      <c r="A1320" s="220" t="s">
        <v>418</v>
      </c>
      <c r="B1320" s="231"/>
    </row>
    <row r="1321" spans="1:2" ht="19.5" customHeight="1">
      <c r="A1321" s="221" t="s">
        <v>1444</v>
      </c>
      <c r="B1321" s="232"/>
    </row>
    <row r="1322" spans="1:2" ht="19.5" customHeight="1" thickBot="1">
      <c r="A1322" s="222" t="s">
        <v>352</v>
      </c>
      <c r="B1322" s="234">
        <f>B1308+B1309</f>
        <v>146657303.23999998</v>
      </c>
    </row>
  </sheetData>
  <sheetProtection/>
  <protectedRanges>
    <protectedRange sqref="B1307:B1308 B1311:B1315" name="区域1_2"/>
    <protectedRange sqref="B1319:B1320" name="区域1_3"/>
    <protectedRange sqref="B1309:B1310" name="区域1_2_1"/>
  </protectedRanges>
  <autoFilter ref="A3:C1306"/>
  <mergeCells count="1">
    <mergeCell ref="A1:B1"/>
  </mergeCells>
  <printOptions horizontalCentered="1"/>
  <pageMargins left="0.35433070866141736" right="0.35433070866141736" top="0.8267716535433072" bottom="0.8267716535433072" header="0.11811023622047245" footer="0.31496062992125984"/>
  <pageSetup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H1306"/>
  <sheetViews>
    <sheetView showGridLines="0" showZeros="0" zoomScale="93" zoomScaleNormal="93" zoomScalePageLayoutView="0" workbookViewId="0" topLeftCell="A1">
      <pane xSplit="1" ySplit="4" topLeftCell="B110" activePane="bottomRight" state="frozen"/>
      <selection pane="topLeft" activeCell="E22" sqref="E22"/>
      <selection pane="topRight" activeCell="E22" sqref="E22"/>
      <selection pane="bottomLeft" activeCell="E22" sqref="E22"/>
      <selection pane="bottomRight" activeCell="F16" sqref="F16"/>
    </sheetView>
  </sheetViews>
  <sheetFormatPr defaultColWidth="9.00390625" defaultRowHeight="14.25"/>
  <cols>
    <col min="1" max="1" width="48.375" style="173" customWidth="1"/>
    <col min="2" max="2" width="23.25390625" style="244" customWidth="1"/>
    <col min="3" max="3" width="21.625" style="245" customWidth="1"/>
    <col min="4" max="4" width="31.375" style="245" customWidth="1"/>
    <col min="5" max="5" width="9.125" style="173" bestFit="1" customWidth="1"/>
    <col min="6" max="6" width="13.75390625" style="173" bestFit="1" customWidth="1"/>
    <col min="7" max="7" width="14.875" style="173" bestFit="1" customWidth="1"/>
    <col min="8" max="8" width="9.125" style="173" bestFit="1" customWidth="1"/>
    <col min="9" max="16384" width="9.00390625" style="2" customWidth="1"/>
  </cols>
  <sheetData>
    <row r="1" spans="1:8" s="1" customFormat="1" ht="28.5" customHeight="1">
      <c r="A1" s="262" t="s">
        <v>1628</v>
      </c>
      <c r="B1" s="262"/>
      <c r="C1" s="262"/>
      <c r="D1" s="262"/>
      <c r="E1" s="247"/>
      <c r="F1" s="247"/>
      <c r="G1" s="247"/>
      <c r="H1" s="247"/>
    </row>
    <row r="2" spans="1:4" ht="20.25" customHeight="1" thickBot="1">
      <c r="A2" s="183"/>
      <c r="B2" s="267" t="s">
        <v>1573</v>
      </c>
      <c r="C2" s="267"/>
      <c r="D2" s="267"/>
    </row>
    <row r="3" spans="1:4" ht="21.75" customHeight="1">
      <c r="A3" s="263" t="s">
        <v>1512</v>
      </c>
      <c r="B3" s="265" t="s">
        <v>357</v>
      </c>
      <c r="C3" s="265"/>
      <c r="D3" s="266"/>
    </row>
    <row r="4" spans="1:4" ht="21.75" customHeight="1">
      <c r="A4" s="264"/>
      <c r="B4" s="238" t="s">
        <v>1478</v>
      </c>
      <c r="C4" s="238" t="s">
        <v>1479</v>
      </c>
      <c r="D4" s="239" t="s">
        <v>1480</v>
      </c>
    </row>
    <row r="5" spans="1:4" s="173" customFormat="1" ht="21.75" customHeight="1">
      <c r="A5" s="184" t="s">
        <v>419</v>
      </c>
      <c r="B5" s="240">
        <f>C5+D5</f>
        <v>21045895.5</v>
      </c>
      <c r="C5" s="240">
        <f>C6+C27+C50+C61+C72+C116+C178+C185+C192+C199+C205+C219+C231</f>
        <v>13928951.5</v>
      </c>
      <c r="D5" s="240">
        <f>D6+D18+D27+D50+D61+D72+D116+D125+D178+D185+D192+D199+D205</f>
        <v>7116944</v>
      </c>
    </row>
    <row r="6" spans="1:4" s="173" customFormat="1" ht="21.75" customHeight="1">
      <c r="A6" s="184" t="s">
        <v>1484</v>
      </c>
      <c r="B6" s="240">
        <f>C6+D6</f>
        <v>1176041.6400000001</v>
      </c>
      <c r="C6" s="240">
        <f>SUM(C7:C17)</f>
        <v>235606.64</v>
      </c>
      <c r="D6" s="240">
        <f>SUM(D7:D17)</f>
        <v>940435</v>
      </c>
    </row>
    <row r="7" spans="1:6" s="173" customFormat="1" ht="21.75" customHeight="1">
      <c r="A7" s="184" t="s">
        <v>420</v>
      </c>
      <c r="B7" s="240">
        <f aca="true" t="shared" si="0" ref="B7:B70">C7+D7</f>
        <v>235606.64</v>
      </c>
      <c r="C7" s="248">
        <v>235606.64</v>
      </c>
      <c r="D7" s="241"/>
      <c r="F7" s="206"/>
    </row>
    <row r="8" spans="1:4" s="173" customFormat="1" ht="21.75" customHeight="1">
      <c r="A8" s="184" t="s">
        <v>421</v>
      </c>
      <c r="B8" s="240">
        <f t="shared" si="0"/>
        <v>30000</v>
      </c>
      <c r="C8" s="240"/>
      <c r="D8" s="248">
        <v>30000</v>
      </c>
    </row>
    <row r="9" spans="1:4" s="173" customFormat="1" ht="21.75" customHeight="1">
      <c r="A9" s="184" t="s">
        <v>422</v>
      </c>
      <c r="B9" s="240">
        <f t="shared" si="0"/>
        <v>0</v>
      </c>
      <c r="C9" s="240"/>
      <c r="D9" s="241"/>
    </row>
    <row r="10" spans="1:4" s="173" customFormat="1" ht="21.75" customHeight="1">
      <c r="A10" s="184" t="s">
        <v>1485</v>
      </c>
      <c r="B10" s="240">
        <f t="shared" si="0"/>
        <v>100000</v>
      </c>
      <c r="C10" s="240"/>
      <c r="D10" s="248">
        <v>100000</v>
      </c>
    </row>
    <row r="11" spans="1:4" s="173" customFormat="1" ht="21.75" customHeight="1">
      <c r="A11" s="184" t="s">
        <v>1486</v>
      </c>
      <c r="B11" s="240">
        <f t="shared" si="0"/>
        <v>0</v>
      </c>
      <c r="C11" s="240"/>
      <c r="D11" s="241"/>
    </row>
    <row r="12" spans="1:4" s="173" customFormat="1" ht="21.75" customHeight="1">
      <c r="A12" s="184" t="s">
        <v>423</v>
      </c>
      <c r="B12" s="240">
        <f t="shared" si="0"/>
        <v>0</v>
      </c>
      <c r="C12" s="240"/>
      <c r="D12" s="241"/>
    </row>
    <row r="13" spans="1:4" s="173" customFormat="1" ht="21.75" customHeight="1">
      <c r="A13" s="184" t="s">
        <v>1314</v>
      </c>
      <c r="B13" s="240">
        <f t="shared" si="0"/>
        <v>46800</v>
      </c>
      <c r="C13" s="240"/>
      <c r="D13" s="248">
        <v>46800</v>
      </c>
    </row>
    <row r="14" spans="1:4" s="173" customFormat="1" ht="21.75" customHeight="1">
      <c r="A14" s="184" t="s">
        <v>424</v>
      </c>
      <c r="B14" s="240">
        <f t="shared" si="0"/>
        <v>100000</v>
      </c>
      <c r="C14" s="240"/>
      <c r="D14" s="248">
        <v>100000</v>
      </c>
    </row>
    <row r="15" spans="1:4" s="173" customFormat="1" ht="21.75" customHeight="1">
      <c r="A15" s="184" t="s">
        <v>425</v>
      </c>
      <c r="B15" s="240">
        <f t="shared" si="0"/>
        <v>0</v>
      </c>
      <c r="C15" s="240"/>
      <c r="D15" s="241"/>
    </row>
    <row r="16" spans="1:4" s="173" customFormat="1" ht="21.75" customHeight="1">
      <c r="A16" s="184" t="s">
        <v>426</v>
      </c>
      <c r="B16" s="240">
        <f t="shared" si="0"/>
        <v>0</v>
      </c>
      <c r="C16" s="240"/>
      <c r="D16" s="241"/>
    </row>
    <row r="17" spans="1:4" s="173" customFormat="1" ht="21.75" customHeight="1">
      <c r="A17" s="184" t="s">
        <v>427</v>
      </c>
      <c r="B17" s="240">
        <f t="shared" si="0"/>
        <v>663635</v>
      </c>
      <c r="C17" s="240"/>
      <c r="D17" s="248">
        <v>663635</v>
      </c>
    </row>
    <row r="18" spans="1:4" s="173" customFormat="1" ht="21.75" customHeight="1">
      <c r="A18" s="184" t="s">
        <v>428</v>
      </c>
      <c r="B18" s="240">
        <f t="shared" si="0"/>
        <v>50400</v>
      </c>
      <c r="C18" s="240"/>
      <c r="D18" s="241">
        <f>SUM(D19:D26)</f>
        <v>50400</v>
      </c>
    </row>
    <row r="19" spans="1:4" s="173" customFormat="1" ht="21.75" customHeight="1">
      <c r="A19" s="184" t="s">
        <v>420</v>
      </c>
      <c r="B19" s="240">
        <f t="shared" si="0"/>
        <v>0</v>
      </c>
      <c r="C19" s="240"/>
      <c r="D19" s="241"/>
    </row>
    <row r="20" spans="1:4" s="173" customFormat="1" ht="21.75" customHeight="1">
      <c r="A20" s="184" t="s">
        <v>421</v>
      </c>
      <c r="B20" s="240">
        <f t="shared" si="0"/>
        <v>0</v>
      </c>
      <c r="C20" s="240"/>
      <c r="D20" s="241"/>
    </row>
    <row r="21" spans="1:4" s="173" customFormat="1" ht="21.75" customHeight="1">
      <c r="A21" s="184" t="s">
        <v>422</v>
      </c>
      <c r="B21" s="240">
        <f t="shared" si="0"/>
        <v>0</v>
      </c>
      <c r="C21" s="240"/>
      <c r="D21" s="241"/>
    </row>
    <row r="22" spans="1:4" s="173" customFormat="1" ht="21.75" customHeight="1">
      <c r="A22" s="184" t="s">
        <v>1487</v>
      </c>
      <c r="B22" s="240">
        <f t="shared" si="0"/>
        <v>0</v>
      </c>
      <c r="C22" s="240"/>
      <c r="D22" s="241"/>
    </row>
    <row r="23" spans="1:4" s="173" customFormat="1" ht="21.75" customHeight="1">
      <c r="A23" s="184" t="s">
        <v>1488</v>
      </c>
      <c r="B23" s="240">
        <f t="shared" si="0"/>
        <v>0</v>
      </c>
      <c r="C23" s="240"/>
      <c r="D23" s="241"/>
    </row>
    <row r="24" spans="1:4" s="173" customFormat="1" ht="21.75" customHeight="1">
      <c r="A24" s="184" t="s">
        <v>429</v>
      </c>
      <c r="B24" s="240">
        <f t="shared" si="0"/>
        <v>50400</v>
      </c>
      <c r="C24" s="240"/>
      <c r="D24" s="248">
        <v>50400</v>
      </c>
    </row>
    <row r="25" spans="1:4" s="173" customFormat="1" ht="21.75" customHeight="1">
      <c r="A25" s="184" t="s">
        <v>426</v>
      </c>
      <c r="B25" s="240">
        <f t="shared" si="0"/>
        <v>0</v>
      </c>
      <c r="C25" s="240"/>
      <c r="D25" s="241"/>
    </row>
    <row r="26" spans="1:4" s="173" customFormat="1" ht="21.75" customHeight="1">
      <c r="A26" s="184" t="s">
        <v>1489</v>
      </c>
      <c r="B26" s="240">
        <f t="shared" si="0"/>
        <v>0</v>
      </c>
      <c r="C26" s="240"/>
      <c r="D26" s="241"/>
    </row>
    <row r="27" spans="1:4" s="173" customFormat="1" ht="21.75" customHeight="1">
      <c r="A27" s="184" t="s">
        <v>430</v>
      </c>
      <c r="B27" s="240">
        <f t="shared" si="0"/>
        <v>12243604.93</v>
      </c>
      <c r="C27" s="240">
        <f>C28</f>
        <v>10303604.93</v>
      </c>
      <c r="D27" s="241">
        <v>1940000</v>
      </c>
    </row>
    <row r="28" spans="1:4" s="173" customFormat="1" ht="21.75" customHeight="1">
      <c r="A28" s="184" t="s">
        <v>420</v>
      </c>
      <c r="B28" s="240">
        <f t="shared" si="0"/>
        <v>10303604.93</v>
      </c>
      <c r="C28" s="248">
        <v>10303604.93</v>
      </c>
      <c r="D28" s="241"/>
    </row>
    <row r="29" spans="1:4" s="173" customFormat="1" ht="21.75" customHeight="1">
      <c r="A29" s="184" t="s">
        <v>421</v>
      </c>
      <c r="B29" s="240">
        <f t="shared" si="0"/>
        <v>1880000</v>
      </c>
      <c r="C29" s="240"/>
      <c r="D29" s="248">
        <v>1880000</v>
      </c>
    </row>
    <row r="30" spans="1:4" s="173" customFormat="1" ht="21.75" customHeight="1">
      <c r="A30" s="184" t="s">
        <v>422</v>
      </c>
      <c r="B30" s="240">
        <f t="shared" si="0"/>
        <v>0</v>
      </c>
      <c r="C30" s="240"/>
      <c r="D30" s="241"/>
    </row>
    <row r="31" spans="1:4" s="173" customFormat="1" ht="21.75" customHeight="1">
      <c r="A31" s="184" t="s">
        <v>431</v>
      </c>
      <c r="B31" s="240">
        <f t="shared" si="0"/>
        <v>0</v>
      </c>
      <c r="C31" s="240"/>
      <c r="D31" s="241"/>
    </row>
    <row r="32" spans="1:4" s="173" customFormat="1" ht="21.75" customHeight="1">
      <c r="A32" s="184" t="s">
        <v>432</v>
      </c>
      <c r="B32" s="240">
        <f t="shared" si="0"/>
        <v>0</v>
      </c>
      <c r="C32" s="240"/>
      <c r="D32" s="241"/>
    </row>
    <row r="33" spans="1:4" s="173" customFormat="1" ht="21.75" customHeight="1">
      <c r="A33" s="184" t="s">
        <v>433</v>
      </c>
      <c r="B33" s="240">
        <f t="shared" si="0"/>
        <v>0</v>
      </c>
      <c r="C33" s="240"/>
      <c r="D33" s="241"/>
    </row>
    <row r="34" spans="1:4" s="173" customFormat="1" ht="21.75" customHeight="1">
      <c r="A34" s="184" t="s">
        <v>435</v>
      </c>
      <c r="B34" s="240">
        <f t="shared" si="0"/>
        <v>60000</v>
      </c>
      <c r="C34" s="240"/>
      <c r="D34" s="248">
        <v>60000</v>
      </c>
    </row>
    <row r="35" spans="1:4" s="173" customFormat="1" ht="21.75" customHeight="1">
      <c r="A35" s="184" t="s">
        <v>436</v>
      </c>
      <c r="B35" s="240">
        <f t="shared" si="0"/>
        <v>0</v>
      </c>
      <c r="C35" s="240"/>
      <c r="D35" s="241"/>
    </row>
    <row r="36" spans="1:4" s="173" customFormat="1" ht="21.75" customHeight="1">
      <c r="A36" s="184" t="s">
        <v>426</v>
      </c>
      <c r="B36" s="240">
        <f t="shared" si="0"/>
        <v>0</v>
      </c>
      <c r="C36" s="240"/>
      <c r="D36" s="241"/>
    </row>
    <row r="37" spans="1:4" s="173" customFormat="1" ht="21.75" customHeight="1">
      <c r="A37" s="184" t="s">
        <v>437</v>
      </c>
      <c r="B37" s="240">
        <f t="shared" si="0"/>
        <v>0</v>
      </c>
      <c r="C37" s="240"/>
      <c r="D37" s="241"/>
    </row>
    <row r="38" spans="1:4" s="173" customFormat="1" ht="21.75" customHeight="1">
      <c r="A38" s="184" t="s">
        <v>438</v>
      </c>
      <c r="B38" s="240">
        <f t="shared" si="0"/>
        <v>0</v>
      </c>
      <c r="C38" s="240"/>
      <c r="D38" s="241"/>
    </row>
    <row r="39" spans="1:4" s="173" customFormat="1" ht="21.75" customHeight="1">
      <c r="A39" s="184" t="s">
        <v>420</v>
      </c>
      <c r="B39" s="240">
        <f t="shared" si="0"/>
        <v>0</v>
      </c>
      <c r="C39" s="240"/>
      <c r="D39" s="241"/>
    </row>
    <row r="40" spans="1:4" s="173" customFormat="1" ht="21.75" customHeight="1">
      <c r="A40" s="184" t="s">
        <v>421</v>
      </c>
      <c r="B40" s="240">
        <f t="shared" si="0"/>
        <v>0</v>
      </c>
      <c r="C40" s="240"/>
      <c r="D40" s="241"/>
    </row>
    <row r="41" spans="1:4" s="173" customFormat="1" ht="21.75" customHeight="1">
      <c r="A41" s="184" t="s">
        <v>422</v>
      </c>
      <c r="B41" s="240">
        <f t="shared" si="0"/>
        <v>0</v>
      </c>
      <c r="C41" s="240"/>
      <c r="D41" s="241"/>
    </row>
    <row r="42" spans="1:4" s="173" customFormat="1" ht="21.75" customHeight="1">
      <c r="A42" s="184" t="s">
        <v>439</v>
      </c>
      <c r="B42" s="240">
        <f t="shared" si="0"/>
        <v>0</v>
      </c>
      <c r="C42" s="240"/>
      <c r="D42" s="241"/>
    </row>
    <row r="43" spans="1:4" s="173" customFormat="1" ht="21.75" customHeight="1">
      <c r="A43" s="184" t="s">
        <v>440</v>
      </c>
      <c r="B43" s="240">
        <f t="shared" si="0"/>
        <v>0</v>
      </c>
      <c r="C43" s="240"/>
      <c r="D43" s="241"/>
    </row>
    <row r="44" spans="1:4" s="173" customFormat="1" ht="21.75" customHeight="1">
      <c r="A44" s="184" t="s">
        <v>441</v>
      </c>
      <c r="B44" s="240">
        <f t="shared" si="0"/>
        <v>0</v>
      </c>
      <c r="C44" s="240"/>
      <c r="D44" s="241"/>
    </row>
    <row r="45" spans="1:4" s="173" customFormat="1" ht="21.75" customHeight="1">
      <c r="A45" s="184" t="s">
        <v>442</v>
      </c>
      <c r="B45" s="240">
        <f t="shared" si="0"/>
        <v>0</v>
      </c>
      <c r="C45" s="240"/>
      <c r="D45" s="241"/>
    </row>
    <row r="46" spans="1:4" s="173" customFormat="1" ht="21.75" customHeight="1">
      <c r="A46" s="184" t="s">
        <v>443</v>
      </c>
      <c r="B46" s="240">
        <f t="shared" si="0"/>
        <v>0</v>
      </c>
      <c r="C46" s="240"/>
      <c r="D46" s="241"/>
    </row>
    <row r="47" spans="1:4" s="173" customFormat="1" ht="21.75" customHeight="1">
      <c r="A47" s="184" t="s">
        <v>1315</v>
      </c>
      <c r="B47" s="240">
        <f t="shared" si="0"/>
        <v>0</v>
      </c>
      <c r="C47" s="240"/>
      <c r="D47" s="241"/>
    </row>
    <row r="48" spans="1:4" s="173" customFormat="1" ht="21.75" customHeight="1">
      <c r="A48" s="184" t="s">
        <v>426</v>
      </c>
      <c r="B48" s="240">
        <f t="shared" si="0"/>
        <v>0</v>
      </c>
      <c r="C48" s="240"/>
      <c r="D48" s="241"/>
    </row>
    <row r="49" spans="1:4" s="173" customFormat="1" ht="21.75" customHeight="1">
      <c r="A49" s="184" t="s">
        <v>444</v>
      </c>
      <c r="B49" s="240">
        <f t="shared" si="0"/>
        <v>0</v>
      </c>
      <c r="C49" s="240"/>
      <c r="D49" s="241"/>
    </row>
    <row r="50" spans="1:4" s="173" customFormat="1" ht="21.75" customHeight="1">
      <c r="A50" s="184" t="s">
        <v>445</v>
      </c>
      <c r="B50" s="240">
        <f t="shared" si="0"/>
        <v>879200</v>
      </c>
      <c r="C50" s="240"/>
      <c r="D50" s="241">
        <v>879200</v>
      </c>
    </row>
    <row r="51" spans="1:4" s="173" customFormat="1" ht="21.75" customHeight="1">
      <c r="A51" s="184" t="s">
        <v>420</v>
      </c>
      <c r="B51" s="240">
        <f t="shared" si="0"/>
        <v>0</v>
      </c>
      <c r="C51" s="240"/>
      <c r="D51" s="241"/>
    </row>
    <row r="52" spans="1:4" s="173" customFormat="1" ht="21.75" customHeight="1">
      <c r="A52" s="184" t="s">
        <v>421</v>
      </c>
      <c r="B52" s="240">
        <f t="shared" si="0"/>
        <v>0</v>
      </c>
      <c r="C52" s="240"/>
      <c r="D52" s="241"/>
    </row>
    <row r="53" spans="1:4" s="173" customFormat="1" ht="21.75" customHeight="1">
      <c r="A53" s="184" t="s">
        <v>422</v>
      </c>
      <c r="B53" s="240">
        <f t="shared" si="0"/>
        <v>0</v>
      </c>
      <c r="C53" s="240"/>
      <c r="D53" s="241"/>
    </row>
    <row r="54" spans="1:4" s="173" customFormat="1" ht="21.75" customHeight="1">
      <c r="A54" s="184" t="s">
        <v>446</v>
      </c>
      <c r="B54" s="240">
        <f t="shared" si="0"/>
        <v>0</v>
      </c>
      <c r="C54" s="240"/>
      <c r="D54" s="241"/>
    </row>
    <row r="55" spans="1:4" s="173" customFormat="1" ht="21.75" customHeight="1">
      <c r="A55" s="184" t="s">
        <v>447</v>
      </c>
      <c r="B55" s="240">
        <f t="shared" si="0"/>
        <v>0</v>
      </c>
      <c r="C55" s="240"/>
      <c r="D55" s="241"/>
    </row>
    <row r="56" spans="1:4" s="173" customFormat="1" ht="21.75" customHeight="1">
      <c r="A56" s="184" t="s">
        <v>448</v>
      </c>
      <c r="B56" s="240">
        <f t="shared" si="0"/>
        <v>0</v>
      </c>
      <c r="C56" s="240"/>
      <c r="D56" s="241"/>
    </row>
    <row r="57" spans="1:4" s="173" customFormat="1" ht="21.75" customHeight="1">
      <c r="A57" s="184" t="s">
        <v>449</v>
      </c>
      <c r="B57" s="240">
        <f t="shared" si="0"/>
        <v>879200</v>
      </c>
      <c r="C57" s="240"/>
      <c r="D57" s="248">
        <v>879200</v>
      </c>
    </row>
    <row r="58" spans="1:4" s="173" customFormat="1" ht="21.75" customHeight="1">
      <c r="A58" s="184" t="s">
        <v>450</v>
      </c>
      <c r="B58" s="240">
        <f t="shared" si="0"/>
        <v>0</v>
      </c>
      <c r="C58" s="240"/>
      <c r="D58" s="241"/>
    </row>
    <row r="59" spans="1:4" s="173" customFormat="1" ht="21.75" customHeight="1">
      <c r="A59" s="184" t="s">
        <v>426</v>
      </c>
      <c r="B59" s="240">
        <f t="shared" si="0"/>
        <v>0</v>
      </c>
      <c r="C59" s="240"/>
      <c r="D59" s="241"/>
    </row>
    <row r="60" spans="1:4" s="173" customFormat="1" ht="21.75" customHeight="1">
      <c r="A60" s="184" t="s">
        <v>451</v>
      </c>
      <c r="B60" s="240">
        <f t="shared" si="0"/>
        <v>0</v>
      </c>
      <c r="C60" s="240"/>
      <c r="D60" s="241"/>
    </row>
    <row r="61" spans="1:4" s="173" customFormat="1" ht="21.75" customHeight="1">
      <c r="A61" s="184" t="s">
        <v>452</v>
      </c>
      <c r="B61" s="240">
        <f t="shared" si="0"/>
        <v>1814227.43</v>
      </c>
      <c r="C61" s="240">
        <f>C62</f>
        <v>1564227.43</v>
      </c>
      <c r="D61" s="248">
        <v>250000</v>
      </c>
    </row>
    <row r="62" spans="1:4" s="173" customFormat="1" ht="21.75" customHeight="1">
      <c r="A62" s="184" t="s">
        <v>420</v>
      </c>
      <c r="B62" s="240">
        <f t="shared" si="0"/>
        <v>1564227.43</v>
      </c>
      <c r="C62" s="248">
        <v>1564227.43</v>
      </c>
      <c r="D62" s="241"/>
    </row>
    <row r="63" spans="1:4" s="173" customFormat="1" ht="21.75" customHeight="1">
      <c r="A63" s="184" t="s">
        <v>421</v>
      </c>
      <c r="B63" s="240">
        <f t="shared" si="0"/>
        <v>250000</v>
      </c>
      <c r="C63" s="240"/>
      <c r="D63" s="248">
        <v>250000</v>
      </c>
    </row>
    <row r="64" spans="1:4" s="173" customFormat="1" ht="21.75" customHeight="1">
      <c r="A64" s="184" t="s">
        <v>422</v>
      </c>
      <c r="B64" s="240">
        <f t="shared" si="0"/>
        <v>0</v>
      </c>
      <c r="C64" s="240"/>
      <c r="D64" s="241"/>
    </row>
    <row r="65" spans="1:4" s="173" customFormat="1" ht="21.75" customHeight="1">
      <c r="A65" s="184" t="s">
        <v>453</v>
      </c>
      <c r="B65" s="240">
        <f t="shared" si="0"/>
        <v>0</v>
      </c>
      <c r="C65" s="240"/>
      <c r="D65" s="241"/>
    </row>
    <row r="66" spans="1:4" s="173" customFormat="1" ht="21.75" customHeight="1">
      <c r="A66" s="184" t="s">
        <v>454</v>
      </c>
      <c r="B66" s="240">
        <f t="shared" si="0"/>
        <v>0</v>
      </c>
      <c r="C66" s="240"/>
      <c r="D66" s="241"/>
    </row>
    <row r="67" spans="1:4" s="173" customFormat="1" ht="21.75" customHeight="1">
      <c r="A67" s="184" t="s">
        <v>455</v>
      </c>
      <c r="B67" s="240">
        <f t="shared" si="0"/>
        <v>0</v>
      </c>
      <c r="C67" s="240"/>
      <c r="D67" s="241"/>
    </row>
    <row r="68" spans="1:4" s="173" customFormat="1" ht="21.75" customHeight="1">
      <c r="A68" s="184" t="s">
        <v>456</v>
      </c>
      <c r="B68" s="240">
        <f t="shared" si="0"/>
        <v>0</v>
      </c>
      <c r="C68" s="240"/>
      <c r="D68" s="241"/>
    </row>
    <row r="69" spans="1:4" s="173" customFormat="1" ht="21.75" customHeight="1">
      <c r="A69" s="184" t="s">
        <v>457</v>
      </c>
      <c r="B69" s="240">
        <f t="shared" si="0"/>
        <v>0</v>
      </c>
      <c r="C69" s="240"/>
      <c r="D69" s="241"/>
    </row>
    <row r="70" spans="1:4" s="173" customFormat="1" ht="21.75" customHeight="1">
      <c r="A70" s="184" t="s">
        <v>426</v>
      </c>
      <c r="B70" s="240">
        <f t="shared" si="0"/>
        <v>0</v>
      </c>
      <c r="C70" s="240"/>
      <c r="D70" s="241"/>
    </row>
    <row r="71" spans="1:4" s="173" customFormat="1" ht="21.75" customHeight="1">
      <c r="A71" s="184" t="s">
        <v>458</v>
      </c>
      <c r="B71" s="240">
        <f aca="true" t="shared" si="1" ref="B71:B134">C71+D71</f>
        <v>0</v>
      </c>
      <c r="C71" s="240"/>
      <c r="D71" s="241"/>
    </row>
    <row r="72" spans="1:4" s="173" customFormat="1" ht="21.75" customHeight="1">
      <c r="A72" s="184" t="s">
        <v>459</v>
      </c>
      <c r="B72" s="240">
        <f t="shared" si="1"/>
        <v>200000</v>
      </c>
      <c r="C72" s="240"/>
      <c r="D72" s="241">
        <v>200000</v>
      </c>
    </row>
    <row r="73" spans="1:4" s="173" customFormat="1" ht="21.75" customHeight="1">
      <c r="A73" s="184" t="s">
        <v>420</v>
      </c>
      <c r="B73" s="240">
        <f t="shared" si="1"/>
        <v>0</v>
      </c>
      <c r="C73" s="240"/>
      <c r="D73" s="241"/>
    </row>
    <row r="74" spans="1:4" s="173" customFormat="1" ht="21.75" customHeight="1">
      <c r="A74" s="184" t="s">
        <v>421</v>
      </c>
      <c r="B74" s="240">
        <f t="shared" si="1"/>
        <v>200000</v>
      </c>
      <c r="C74" s="240"/>
      <c r="D74" s="248">
        <v>200000</v>
      </c>
    </row>
    <row r="75" spans="1:4" s="173" customFormat="1" ht="21.75" customHeight="1">
      <c r="A75" s="184" t="s">
        <v>422</v>
      </c>
      <c r="B75" s="240">
        <f t="shared" si="1"/>
        <v>0</v>
      </c>
      <c r="C75" s="240"/>
      <c r="D75" s="241"/>
    </row>
    <row r="76" spans="1:4" s="173" customFormat="1" ht="21.75" customHeight="1">
      <c r="A76" s="184" t="s">
        <v>460</v>
      </c>
      <c r="B76" s="240">
        <f t="shared" si="1"/>
        <v>0</v>
      </c>
      <c r="C76" s="240"/>
      <c r="D76" s="241"/>
    </row>
    <row r="77" spans="1:4" s="173" customFormat="1" ht="21.75" customHeight="1">
      <c r="A77" s="184" t="s">
        <v>461</v>
      </c>
      <c r="B77" s="240">
        <f t="shared" si="1"/>
        <v>0</v>
      </c>
      <c r="C77" s="240"/>
      <c r="D77" s="241"/>
    </row>
    <row r="78" spans="1:4" s="173" customFormat="1" ht="21.75" customHeight="1">
      <c r="A78" s="184" t="s">
        <v>462</v>
      </c>
      <c r="B78" s="240">
        <f t="shared" si="1"/>
        <v>0</v>
      </c>
      <c r="C78" s="240"/>
      <c r="D78" s="241"/>
    </row>
    <row r="79" spans="1:4" s="173" customFormat="1" ht="21.75" customHeight="1">
      <c r="A79" s="184" t="s">
        <v>463</v>
      </c>
      <c r="B79" s="240">
        <f t="shared" si="1"/>
        <v>0</v>
      </c>
      <c r="C79" s="240"/>
      <c r="D79" s="241"/>
    </row>
    <row r="80" spans="1:4" s="173" customFormat="1" ht="21.75" customHeight="1">
      <c r="A80" s="184" t="s">
        <v>464</v>
      </c>
      <c r="B80" s="240">
        <f t="shared" si="1"/>
        <v>0</v>
      </c>
      <c r="C80" s="240"/>
      <c r="D80" s="241"/>
    </row>
    <row r="81" spans="1:4" s="173" customFormat="1" ht="21.75" customHeight="1">
      <c r="A81" s="184" t="s">
        <v>456</v>
      </c>
      <c r="B81" s="240">
        <f t="shared" si="1"/>
        <v>0</v>
      </c>
      <c r="C81" s="240"/>
      <c r="D81" s="241"/>
    </row>
    <row r="82" spans="1:4" s="173" customFormat="1" ht="21.75" customHeight="1">
      <c r="A82" s="184" t="s">
        <v>426</v>
      </c>
      <c r="B82" s="240">
        <f t="shared" si="1"/>
        <v>0</v>
      </c>
      <c r="C82" s="240"/>
      <c r="D82" s="241"/>
    </row>
    <row r="83" spans="1:4" s="173" customFormat="1" ht="21.75" customHeight="1">
      <c r="A83" s="184" t="s">
        <v>465</v>
      </c>
      <c r="B83" s="240">
        <f t="shared" si="1"/>
        <v>0</v>
      </c>
      <c r="C83" s="240"/>
      <c r="D83" s="241"/>
    </row>
    <row r="84" spans="1:4" s="173" customFormat="1" ht="21.75" customHeight="1">
      <c r="A84" s="184" t="s">
        <v>466</v>
      </c>
      <c r="B84" s="240">
        <f t="shared" si="1"/>
        <v>0</v>
      </c>
      <c r="C84" s="240"/>
      <c r="D84" s="241"/>
    </row>
    <row r="85" spans="1:4" s="173" customFormat="1" ht="21.75" customHeight="1">
      <c r="A85" s="184" t="s">
        <v>420</v>
      </c>
      <c r="B85" s="240">
        <f t="shared" si="1"/>
        <v>0</v>
      </c>
      <c r="C85" s="240"/>
      <c r="D85" s="241"/>
    </row>
    <row r="86" spans="1:4" s="173" customFormat="1" ht="21.75" customHeight="1">
      <c r="A86" s="184" t="s">
        <v>421</v>
      </c>
      <c r="B86" s="240">
        <f t="shared" si="1"/>
        <v>0</v>
      </c>
      <c r="C86" s="240"/>
      <c r="D86" s="241"/>
    </row>
    <row r="87" spans="1:4" s="173" customFormat="1" ht="21.75" customHeight="1">
      <c r="A87" s="184" t="s">
        <v>422</v>
      </c>
      <c r="B87" s="240">
        <f t="shared" si="1"/>
        <v>0</v>
      </c>
      <c r="C87" s="240"/>
      <c r="D87" s="241"/>
    </row>
    <row r="88" spans="1:4" s="173" customFormat="1" ht="21.75" customHeight="1">
      <c r="A88" s="184" t="s">
        <v>467</v>
      </c>
      <c r="B88" s="240">
        <f t="shared" si="1"/>
        <v>0</v>
      </c>
      <c r="C88" s="240"/>
      <c r="D88" s="241"/>
    </row>
    <row r="89" spans="1:4" s="173" customFormat="1" ht="21.75" customHeight="1">
      <c r="A89" s="184" t="s">
        <v>468</v>
      </c>
      <c r="B89" s="240">
        <f t="shared" si="1"/>
        <v>0</v>
      </c>
      <c r="C89" s="240"/>
      <c r="D89" s="241"/>
    </row>
    <row r="90" spans="1:4" s="173" customFormat="1" ht="21.75" customHeight="1">
      <c r="A90" s="184" t="s">
        <v>456</v>
      </c>
      <c r="B90" s="240">
        <f t="shared" si="1"/>
        <v>0</v>
      </c>
      <c r="C90" s="240"/>
      <c r="D90" s="241"/>
    </row>
    <row r="91" spans="1:4" s="173" customFormat="1" ht="21.75" customHeight="1">
      <c r="A91" s="184" t="s">
        <v>426</v>
      </c>
      <c r="B91" s="240">
        <f t="shared" si="1"/>
        <v>0</v>
      </c>
      <c r="C91" s="240"/>
      <c r="D91" s="241"/>
    </row>
    <row r="92" spans="1:4" s="173" customFormat="1" ht="21.75" customHeight="1">
      <c r="A92" s="184" t="s">
        <v>469</v>
      </c>
      <c r="B92" s="240">
        <f t="shared" si="1"/>
        <v>0</v>
      </c>
      <c r="C92" s="240"/>
      <c r="D92" s="241"/>
    </row>
    <row r="93" spans="1:4" s="173" customFormat="1" ht="21.75" customHeight="1">
      <c r="A93" s="184" t="s">
        <v>470</v>
      </c>
      <c r="B93" s="240">
        <f t="shared" si="1"/>
        <v>0</v>
      </c>
      <c r="C93" s="240"/>
      <c r="D93" s="241"/>
    </row>
    <row r="94" spans="1:4" s="173" customFormat="1" ht="21.75" customHeight="1">
      <c r="A94" s="184" t="s">
        <v>420</v>
      </c>
      <c r="B94" s="240">
        <f t="shared" si="1"/>
        <v>0</v>
      </c>
      <c r="C94" s="240"/>
      <c r="D94" s="241"/>
    </row>
    <row r="95" spans="1:4" s="173" customFormat="1" ht="21.75" customHeight="1">
      <c r="A95" s="184" t="s">
        <v>421</v>
      </c>
      <c r="B95" s="240">
        <f t="shared" si="1"/>
        <v>0</v>
      </c>
      <c r="C95" s="240"/>
      <c r="D95" s="241"/>
    </row>
    <row r="96" spans="1:4" s="173" customFormat="1" ht="21.75" customHeight="1">
      <c r="A96" s="184" t="s">
        <v>422</v>
      </c>
      <c r="B96" s="240">
        <f t="shared" si="1"/>
        <v>0</v>
      </c>
      <c r="C96" s="240"/>
      <c r="D96" s="241"/>
    </row>
    <row r="97" spans="1:4" s="173" customFormat="1" ht="21.75" customHeight="1">
      <c r="A97" s="184" t="s">
        <v>471</v>
      </c>
      <c r="B97" s="240">
        <f t="shared" si="1"/>
        <v>0</v>
      </c>
      <c r="C97" s="240"/>
      <c r="D97" s="241"/>
    </row>
    <row r="98" spans="1:4" s="173" customFormat="1" ht="21.75" customHeight="1">
      <c r="A98" s="184" t="s">
        <v>29</v>
      </c>
      <c r="B98" s="240">
        <f t="shared" si="1"/>
        <v>0</v>
      </c>
      <c r="C98" s="240"/>
      <c r="D98" s="241"/>
    </row>
    <row r="99" spans="1:4" s="173" customFormat="1" ht="21.75" customHeight="1">
      <c r="A99" s="184" t="s">
        <v>456</v>
      </c>
      <c r="B99" s="240">
        <f t="shared" si="1"/>
        <v>0</v>
      </c>
      <c r="C99" s="240"/>
      <c r="D99" s="241"/>
    </row>
    <row r="100" spans="1:4" s="173" customFormat="1" ht="21.75" customHeight="1">
      <c r="A100" s="184" t="s">
        <v>30</v>
      </c>
      <c r="B100" s="240">
        <f t="shared" si="1"/>
        <v>0</v>
      </c>
      <c r="C100" s="240"/>
      <c r="D100" s="241"/>
    </row>
    <row r="101" spans="1:4" s="173" customFormat="1" ht="21.75" customHeight="1">
      <c r="A101" s="184" t="s">
        <v>31</v>
      </c>
      <c r="B101" s="240">
        <f t="shared" si="1"/>
        <v>0</v>
      </c>
      <c r="C101" s="240"/>
      <c r="D101" s="241"/>
    </row>
    <row r="102" spans="1:4" s="173" customFormat="1" ht="21.75" customHeight="1">
      <c r="A102" s="184" t="s">
        <v>32</v>
      </c>
      <c r="B102" s="240">
        <f t="shared" si="1"/>
        <v>0</v>
      </c>
      <c r="C102" s="240"/>
      <c r="D102" s="241"/>
    </row>
    <row r="103" spans="1:4" s="173" customFormat="1" ht="21.75" customHeight="1">
      <c r="A103" s="184" t="s">
        <v>33</v>
      </c>
      <c r="B103" s="240">
        <f t="shared" si="1"/>
        <v>0</v>
      </c>
      <c r="C103" s="240"/>
      <c r="D103" s="241"/>
    </row>
    <row r="104" spans="1:4" s="173" customFormat="1" ht="21.75" customHeight="1">
      <c r="A104" s="184" t="s">
        <v>426</v>
      </c>
      <c r="B104" s="240">
        <f t="shared" si="1"/>
        <v>0</v>
      </c>
      <c r="C104" s="240"/>
      <c r="D104" s="241"/>
    </row>
    <row r="105" spans="1:4" s="173" customFormat="1" ht="21.75" customHeight="1">
      <c r="A105" s="184" t="s">
        <v>472</v>
      </c>
      <c r="B105" s="240">
        <f t="shared" si="1"/>
        <v>0</v>
      </c>
      <c r="C105" s="240"/>
      <c r="D105" s="241"/>
    </row>
    <row r="106" spans="1:4" s="173" customFormat="1" ht="21.75" customHeight="1">
      <c r="A106" s="184" t="s">
        <v>473</v>
      </c>
      <c r="B106" s="240">
        <f t="shared" si="1"/>
        <v>0</v>
      </c>
      <c r="C106" s="240"/>
      <c r="D106" s="241"/>
    </row>
    <row r="107" spans="1:4" s="173" customFormat="1" ht="21.75" customHeight="1">
      <c r="A107" s="184" t="s">
        <v>420</v>
      </c>
      <c r="B107" s="240">
        <f t="shared" si="1"/>
        <v>0</v>
      </c>
      <c r="C107" s="240"/>
      <c r="D107" s="241"/>
    </row>
    <row r="108" spans="1:4" s="173" customFormat="1" ht="21.75" customHeight="1">
      <c r="A108" s="184" t="s">
        <v>421</v>
      </c>
      <c r="B108" s="240">
        <f t="shared" si="1"/>
        <v>0</v>
      </c>
      <c r="C108" s="240"/>
      <c r="D108" s="241"/>
    </row>
    <row r="109" spans="1:4" s="173" customFormat="1" ht="21.75" customHeight="1">
      <c r="A109" s="184" t="s">
        <v>422</v>
      </c>
      <c r="B109" s="240">
        <f t="shared" si="1"/>
        <v>0</v>
      </c>
      <c r="C109" s="240"/>
      <c r="D109" s="241"/>
    </row>
    <row r="110" spans="1:4" s="173" customFormat="1" ht="21.75" customHeight="1">
      <c r="A110" s="184" t="s">
        <v>474</v>
      </c>
      <c r="B110" s="240">
        <f t="shared" si="1"/>
        <v>0</v>
      </c>
      <c r="C110" s="240"/>
      <c r="D110" s="241"/>
    </row>
    <row r="111" spans="1:4" s="173" customFormat="1" ht="21.75" customHeight="1">
      <c r="A111" s="184" t="s">
        <v>475</v>
      </c>
      <c r="B111" s="240">
        <f t="shared" si="1"/>
        <v>0</v>
      </c>
      <c r="C111" s="240"/>
      <c r="D111" s="241"/>
    </row>
    <row r="112" spans="1:4" s="173" customFormat="1" ht="21.75" customHeight="1">
      <c r="A112" s="184" t="s">
        <v>477</v>
      </c>
      <c r="B112" s="240">
        <f t="shared" si="1"/>
        <v>0</v>
      </c>
      <c r="C112" s="240"/>
      <c r="D112" s="241"/>
    </row>
    <row r="113" spans="1:4" s="173" customFormat="1" ht="21.75" customHeight="1">
      <c r="A113" s="184" t="s">
        <v>478</v>
      </c>
      <c r="B113" s="240">
        <f t="shared" si="1"/>
        <v>0</v>
      </c>
      <c r="C113" s="240"/>
      <c r="D113" s="241"/>
    </row>
    <row r="114" spans="1:4" s="173" customFormat="1" ht="21.75" customHeight="1">
      <c r="A114" s="184" t="s">
        <v>426</v>
      </c>
      <c r="B114" s="240">
        <f t="shared" si="1"/>
        <v>0</v>
      </c>
      <c r="C114" s="240"/>
      <c r="D114" s="241"/>
    </row>
    <row r="115" spans="1:4" s="173" customFormat="1" ht="21.75" customHeight="1">
      <c r="A115" s="184" t="s">
        <v>1316</v>
      </c>
      <c r="B115" s="240">
        <f t="shared" si="1"/>
        <v>0</v>
      </c>
      <c r="C115" s="240"/>
      <c r="D115" s="241"/>
    </row>
    <row r="116" spans="1:4" s="173" customFormat="1" ht="21.75" customHeight="1">
      <c r="A116" s="184" t="s">
        <v>479</v>
      </c>
      <c r="B116" s="240">
        <f t="shared" si="1"/>
        <v>1396975.62</v>
      </c>
      <c r="C116" s="240">
        <f>C117</f>
        <v>352575.62</v>
      </c>
      <c r="D116" s="241">
        <f>SUM(D117:D124)</f>
        <v>1044400</v>
      </c>
    </row>
    <row r="117" spans="1:4" s="173" customFormat="1" ht="21.75" customHeight="1">
      <c r="A117" s="184" t="s">
        <v>420</v>
      </c>
      <c r="B117" s="240">
        <f t="shared" si="1"/>
        <v>352575.62</v>
      </c>
      <c r="C117" s="248">
        <v>352575.62</v>
      </c>
      <c r="D117" s="241"/>
    </row>
    <row r="118" spans="1:4" s="173" customFormat="1" ht="21.75" customHeight="1">
      <c r="A118" s="184" t="s">
        <v>421</v>
      </c>
      <c r="B118" s="240">
        <f t="shared" si="1"/>
        <v>1044400</v>
      </c>
      <c r="C118" s="240"/>
      <c r="D118" s="248">
        <v>1044400</v>
      </c>
    </row>
    <row r="119" spans="1:4" s="173" customFormat="1" ht="21.75" customHeight="1">
      <c r="A119" s="184" t="s">
        <v>422</v>
      </c>
      <c r="B119" s="240">
        <f t="shared" si="1"/>
        <v>0</v>
      </c>
      <c r="C119" s="240"/>
      <c r="D119" s="241"/>
    </row>
    <row r="120" spans="1:4" s="173" customFormat="1" ht="21.75" customHeight="1">
      <c r="A120" s="184" t="s">
        <v>480</v>
      </c>
      <c r="B120" s="240">
        <f t="shared" si="1"/>
        <v>0</v>
      </c>
      <c r="C120" s="240"/>
      <c r="D120" s="241"/>
    </row>
    <row r="121" spans="1:4" s="173" customFormat="1" ht="21.75" customHeight="1">
      <c r="A121" s="184" t="s">
        <v>481</v>
      </c>
      <c r="B121" s="240">
        <f t="shared" si="1"/>
        <v>0</v>
      </c>
      <c r="C121" s="240"/>
      <c r="D121" s="241"/>
    </row>
    <row r="122" spans="1:4" s="173" customFormat="1" ht="21.75" customHeight="1">
      <c r="A122" s="184" t="s">
        <v>482</v>
      </c>
      <c r="B122" s="240">
        <f t="shared" si="1"/>
        <v>0</v>
      </c>
      <c r="C122" s="240"/>
      <c r="D122" s="241"/>
    </row>
    <row r="123" spans="1:4" s="173" customFormat="1" ht="21.75" customHeight="1">
      <c r="A123" s="184" t="s">
        <v>426</v>
      </c>
      <c r="B123" s="240">
        <f t="shared" si="1"/>
        <v>0</v>
      </c>
      <c r="C123" s="240"/>
      <c r="D123" s="241"/>
    </row>
    <row r="124" spans="1:4" s="173" customFormat="1" ht="21.75" customHeight="1">
      <c r="A124" s="184" t="s">
        <v>483</v>
      </c>
      <c r="B124" s="240">
        <f t="shared" si="1"/>
        <v>0</v>
      </c>
      <c r="C124" s="240"/>
      <c r="D124" s="241"/>
    </row>
    <row r="125" spans="1:4" s="173" customFormat="1" ht="21.75" customHeight="1">
      <c r="A125" s="184" t="s">
        <v>484</v>
      </c>
      <c r="B125" s="240">
        <f t="shared" si="1"/>
        <v>100000</v>
      </c>
      <c r="C125" s="240"/>
      <c r="D125" s="241">
        <f>SUM(D126:D135)</f>
        <v>100000</v>
      </c>
    </row>
    <row r="126" spans="1:4" s="173" customFormat="1" ht="21.75" customHeight="1">
      <c r="A126" s="184" t="s">
        <v>420</v>
      </c>
      <c r="B126" s="240">
        <f t="shared" si="1"/>
        <v>0</v>
      </c>
      <c r="C126" s="240"/>
      <c r="D126" s="241"/>
    </row>
    <row r="127" spans="1:4" s="173" customFormat="1" ht="21.75" customHeight="1">
      <c r="A127" s="184" t="s">
        <v>421</v>
      </c>
      <c r="B127" s="240">
        <f t="shared" si="1"/>
        <v>0</v>
      </c>
      <c r="C127" s="240"/>
      <c r="D127" s="241"/>
    </row>
    <row r="128" spans="1:4" s="173" customFormat="1" ht="21.75" customHeight="1">
      <c r="A128" s="184" t="s">
        <v>422</v>
      </c>
      <c r="B128" s="240">
        <f t="shared" si="1"/>
        <v>0</v>
      </c>
      <c r="C128" s="240"/>
      <c r="D128" s="241"/>
    </row>
    <row r="129" spans="1:4" s="173" customFormat="1" ht="21.75" customHeight="1">
      <c r="A129" s="184" t="s">
        <v>485</v>
      </c>
      <c r="B129" s="240">
        <f t="shared" si="1"/>
        <v>0</v>
      </c>
      <c r="C129" s="240"/>
      <c r="D129" s="241"/>
    </row>
    <row r="130" spans="1:4" s="173" customFormat="1" ht="21.75" customHeight="1">
      <c r="A130" s="184" t="s">
        <v>486</v>
      </c>
      <c r="B130" s="240">
        <f t="shared" si="1"/>
        <v>0</v>
      </c>
      <c r="C130" s="240"/>
      <c r="D130" s="241"/>
    </row>
    <row r="131" spans="1:4" s="173" customFormat="1" ht="21.75" customHeight="1">
      <c r="A131" s="184" t="s">
        <v>487</v>
      </c>
      <c r="B131" s="240">
        <f t="shared" si="1"/>
        <v>0</v>
      </c>
      <c r="C131" s="240"/>
      <c r="D131" s="241"/>
    </row>
    <row r="132" spans="1:4" s="173" customFormat="1" ht="21.75" customHeight="1">
      <c r="A132" s="184" t="s">
        <v>488</v>
      </c>
      <c r="B132" s="240">
        <f t="shared" si="1"/>
        <v>0</v>
      </c>
      <c r="C132" s="240"/>
      <c r="D132" s="241"/>
    </row>
    <row r="133" spans="1:4" s="173" customFormat="1" ht="21.75" customHeight="1">
      <c r="A133" s="184" t="s">
        <v>489</v>
      </c>
      <c r="B133" s="240">
        <f t="shared" si="1"/>
        <v>100000</v>
      </c>
      <c r="C133" s="240"/>
      <c r="D133" s="248">
        <v>100000</v>
      </c>
    </row>
    <row r="134" spans="1:4" s="173" customFormat="1" ht="21.75" customHeight="1">
      <c r="A134" s="184" t="s">
        <v>426</v>
      </c>
      <c r="B134" s="240">
        <f t="shared" si="1"/>
        <v>0</v>
      </c>
      <c r="C134" s="240"/>
      <c r="D134" s="241"/>
    </row>
    <row r="135" spans="1:4" s="173" customFormat="1" ht="21.75" customHeight="1">
      <c r="A135" s="184" t="s">
        <v>490</v>
      </c>
      <c r="B135" s="240">
        <f aca="true" t="shared" si="2" ref="B135:B198">C135+D135</f>
        <v>0</v>
      </c>
      <c r="C135" s="240"/>
      <c r="D135" s="241"/>
    </row>
    <row r="136" spans="1:4" s="173" customFormat="1" ht="21.75" customHeight="1">
      <c r="A136" s="184" t="s">
        <v>491</v>
      </c>
      <c r="B136" s="240">
        <f t="shared" si="2"/>
        <v>0</v>
      </c>
      <c r="C136" s="240"/>
      <c r="D136" s="241"/>
    </row>
    <row r="137" spans="1:4" s="173" customFormat="1" ht="21.75" customHeight="1">
      <c r="A137" s="184" t="s">
        <v>420</v>
      </c>
      <c r="B137" s="240">
        <f t="shared" si="2"/>
        <v>0</v>
      </c>
      <c r="C137" s="240"/>
      <c r="D137" s="241"/>
    </row>
    <row r="138" spans="1:4" s="173" customFormat="1" ht="21.75" customHeight="1">
      <c r="A138" s="184" t="s">
        <v>421</v>
      </c>
      <c r="B138" s="240">
        <f t="shared" si="2"/>
        <v>0</v>
      </c>
      <c r="C138" s="240"/>
      <c r="D138" s="241"/>
    </row>
    <row r="139" spans="1:4" s="173" customFormat="1" ht="21.75" customHeight="1">
      <c r="A139" s="184" t="s">
        <v>422</v>
      </c>
      <c r="B139" s="240">
        <f t="shared" si="2"/>
        <v>0</v>
      </c>
      <c r="C139" s="240"/>
      <c r="D139" s="241"/>
    </row>
    <row r="140" spans="1:4" s="173" customFormat="1" ht="21.75" customHeight="1">
      <c r="A140" s="184" t="s">
        <v>492</v>
      </c>
      <c r="B140" s="240">
        <f t="shared" si="2"/>
        <v>0</v>
      </c>
      <c r="C140" s="240"/>
      <c r="D140" s="241"/>
    </row>
    <row r="141" spans="1:4" s="173" customFormat="1" ht="21.75" customHeight="1">
      <c r="A141" s="184" t="s">
        <v>493</v>
      </c>
      <c r="B141" s="240">
        <f t="shared" si="2"/>
        <v>0</v>
      </c>
      <c r="C141" s="240"/>
      <c r="D141" s="241"/>
    </row>
    <row r="142" spans="1:4" s="173" customFormat="1" ht="21.75" customHeight="1">
      <c r="A142" s="184" t="s">
        <v>494</v>
      </c>
      <c r="B142" s="240">
        <f t="shared" si="2"/>
        <v>0</v>
      </c>
      <c r="C142" s="240"/>
      <c r="D142" s="241"/>
    </row>
    <row r="143" spans="1:4" s="173" customFormat="1" ht="21.75" customHeight="1">
      <c r="A143" s="184" t="s">
        <v>495</v>
      </c>
      <c r="B143" s="240">
        <f t="shared" si="2"/>
        <v>0</v>
      </c>
      <c r="C143" s="240"/>
      <c r="D143" s="241"/>
    </row>
    <row r="144" spans="1:4" s="173" customFormat="1" ht="21.75" customHeight="1">
      <c r="A144" s="184" t="s">
        <v>496</v>
      </c>
      <c r="B144" s="240">
        <f t="shared" si="2"/>
        <v>0</v>
      </c>
      <c r="C144" s="240"/>
      <c r="D144" s="241"/>
    </row>
    <row r="145" spans="1:4" s="173" customFormat="1" ht="21.75" customHeight="1">
      <c r="A145" s="184" t="s">
        <v>497</v>
      </c>
      <c r="B145" s="240">
        <f t="shared" si="2"/>
        <v>0</v>
      </c>
      <c r="C145" s="240"/>
      <c r="D145" s="241"/>
    </row>
    <row r="146" spans="1:4" s="173" customFormat="1" ht="21.75" customHeight="1">
      <c r="A146" s="184" t="s">
        <v>34</v>
      </c>
      <c r="B146" s="240">
        <f t="shared" si="2"/>
        <v>0</v>
      </c>
      <c r="C146" s="240"/>
      <c r="D146" s="241"/>
    </row>
    <row r="147" spans="1:4" s="173" customFormat="1" ht="21.75" customHeight="1">
      <c r="A147" s="184" t="s">
        <v>35</v>
      </c>
      <c r="B147" s="240">
        <f t="shared" si="2"/>
        <v>0</v>
      </c>
      <c r="C147" s="240"/>
      <c r="D147" s="241"/>
    </row>
    <row r="148" spans="1:4" s="173" customFormat="1" ht="21.75" customHeight="1">
      <c r="A148" s="184" t="s">
        <v>426</v>
      </c>
      <c r="B148" s="240">
        <f t="shared" si="2"/>
        <v>0</v>
      </c>
      <c r="C148" s="240"/>
      <c r="D148" s="241"/>
    </row>
    <row r="149" spans="1:4" s="173" customFormat="1" ht="21.75" customHeight="1">
      <c r="A149" s="184" t="s">
        <v>498</v>
      </c>
      <c r="B149" s="240">
        <f t="shared" si="2"/>
        <v>0</v>
      </c>
      <c r="C149" s="240"/>
      <c r="D149" s="241"/>
    </row>
    <row r="150" spans="1:4" s="173" customFormat="1" ht="21.75" customHeight="1">
      <c r="A150" s="184" t="s">
        <v>502</v>
      </c>
      <c r="B150" s="240">
        <f t="shared" si="2"/>
        <v>0</v>
      </c>
      <c r="C150" s="240"/>
      <c r="D150" s="241"/>
    </row>
    <row r="151" spans="1:4" s="173" customFormat="1" ht="21.75" customHeight="1">
      <c r="A151" s="184" t="s">
        <v>420</v>
      </c>
      <c r="B151" s="240">
        <f t="shared" si="2"/>
        <v>0</v>
      </c>
      <c r="C151" s="240"/>
      <c r="D151" s="241"/>
    </row>
    <row r="152" spans="1:4" s="173" customFormat="1" ht="21.75" customHeight="1">
      <c r="A152" s="184" t="s">
        <v>421</v>
      </c>
      <c r="B152" s="240">
        <f t="shared" si="2"/>
        <v>0</v>
      </c>
      <c r="C152" s="240"/>
      <c r="D152" s="241"/>
    </row>
    <row r="153" spans="1:4" s="173" customFormat="1" ht="21.75" customHeight="1">
      <c r="A153" s="184" t="s">
        <v>422</v>
      </c>
      <c r="B153" s="240">
        <f t="shared" si="2"/>
        <v>0</v>
      </c>
      <c r="C153" s="240"/>
      <c r="D153" s="241"/>
    </row>
    <row r="154" spans="1:4" s="173" customFormat="1" ht="21.75" customHeight="1">
      <c r="A154" s="184" t="s">
        <v>503</v>
      </c>
      <c r="B154" s="240">
        <f t="shared" si="2"/>
        <v>0</v>
      </c>
      <c r="C154" s="240"/>
      <c r="D154" s="241"/>
    </row>
    <row r="155" spans="1:4" s="173" customFormat="1" ht="21.75" customHeight="1">
      <c r="A155" s="184" t="s">
        <v>426</v>
      </c>
      <c r="B155" s="240">
        <f t="shared" si="2"/>
        <v>0</v>
      </c>
      <c r="C155" s="240"/>
      <c r="D155" s="241"/>
    </row>
    <row r="156" spans="1:4" s="173" customFormat="1" ht="21.75" customHeight="1">
      <c r="A156" s="184" t="s">
        <v>504</v>
      </c>
      <c r="B156" s="240">
        <f t="shared" si="2"/>
        <v>0</v>
      </c>
      <c r="C156" s="240"/>
      <c r="D156" s="241"/>
    </row>
    <row r="157" spans="1:4" s="173" customFormat="1" ht="21.75" customHeight="1">
      <c r="A157" s="184" t="s">
        <v>36</v>
      </c>
      <c r="B157" s="240">
        <f t="shared" si="2"/>
        <v>0</v>
      </c>
      <c r="C157" s="240"/>
      <c r="D157" s="241"/>
    </row>
    <row r="158" spans="1:4" s="173" customFormat="1" ht="21.75" customHeight="1">
      <c r="A158" s="184" t="s">
        <v>420</v>
      </c>
      <c r="B158" s="240">
        <f t="shared" si="2"/>
        <v>0</v>
      </c>
      <c r="C158" s="240"/>
      <c r="D158" s="241"/>
    </row>
    <row r="159" spans="1:4" s="173" customFormat="1" ht="21.75" customHeight="1">
      <c r="A159" s="184" t="s">
        <v>421</v>
      </c>
      <c r="B159" s="240">
        <f t="shared" si="2"/>
        <v>0</v>
      </c>
      <c r="C159" s="240"/>
      <c r="D159" s="241"/>
    </row>
    <row r="160" spans="1:4" s="173" customFormat="1" ht="21.75" customHeight="1">
      <c r="A160" s="184" t="s">
        <v>422</v>
      </c>
      <c r="B160" s="240">
        <f t="shared" si="2"/>
        <v>0</v>
      </c>
      <c r="C160" s="240"/>
      <c r="D160" s="241"/>
    </row>
    <row r="161" spans="1:4" s="173" customFormat="1" ht="21.75" customHeight="1">
      <c r="A161" s="184" t="s">
        <v>505</v>
      </c>
      <c r="B161" s="240">
        <f t="shared" si="2"/>
        <v>0</v>
      </c>
      <c r="C161" s="240"/>
      <c r="D161" s="241"/>
    </row>
    <row r="162" spans="1:4" s="173" customFormat="1" ht="21.75" customHeight="1">
      <c r="A162" s="184" t="s">
        <v>506</v>
      </c>
      <c r="B162" s="240">
        <f t="shared" si="2"/>
        <v>0</v>
      </c>
      <c r="C162" s="240"/>
      <c r="D162" s="241"/>
    </row>
    <row r="163" spans="1:4" s="173" customFormat="1" ht="21.75" customHeight="1">
      <c r="A163" s="184" t="s">
        <v>426</v>
      </c>
      <c r="B163" s="240">
        <f t="shared" si="2"/>
        <v>0</v>
      </c>
      <c r="C163" s="240"/>
      <c r="D163" s="241"/>
    </row>
    <row r="164" spans="1:4" s="173" customFormat="1" ht="21.75" customHeight="1">
      <c r="A164" s="184" t="s">
        <v>37</v>
      </c>
      <c r="B164" s="240">
        <f t="shared" si="2"/>
        <v>0</v>
      </c>
      <c r="C164" s="240"/>
      <c r="D164" s="241"/>
    </row>
    <row r="165" spans="1:4" s="173" customFormat="1" ht="21.75" customHeight="1">
      <c r="A165" s="184" t="s">
        <v>508</v>
      </c>
      <c r="B165" s="240">
        <f t="shared" si="2"/>
        <v>0</v>
      </c>
      <c r="C165" s="240"/>
      <c r="D165" s="241"/>
    </row>
    <row r="166" spans="1:4" s="173" customFormat="1" ht="21.75" customHeight="1">
      <c r="A166" s="184" t="s">
        <v>420</v>
      </c>
      <c r="B166" s="240">
        <f t="shared" si="2"/>
        <v>0</v>
      </c>
      <c r="C166" s="240"/>
      <c r="D166" s="241"/>
    </row>
    <row r="167" spans="1:4" s="173" customFormat="1" ht="21.75" customHeight="1">
      <c r="A167" s="184" t="s">
        <v>421</v>
      </c>
      <c r="B167" s="240">
        <f t="shared" si="2"/>
        <v>0</v>
      </c>
      <c r="C167" s="240"/>
      <c r="D167" s="241"/>
    </row>
    <row r="168" spans="1:4" s="173" customFormat="1" ht="21.75" customHeight="1">
      <c r="A168" s="184" t="s">
        <v>422</v>
      </c>
      <c r="B168" s="240">
        <f t="shared" si="2"/>
        <v>0</v>
      </c>
      <c r="C168" s="240"/>
      <c r="D168" s="241"/>
    </row>
    <row r="169" spans="1:4" s="173" customFormat="1" ht="21.75" customHeight="1">
      <c r="A169" s="184" t="s">
        <v>509</v>
      </c>
      <c r="B169" s="240">
        <f t="shared" si="2"/>
        <v>0</v>
      </c>
      <c r="C169" s="240"/>
      <c r="D169" s="241"/>
    </row>
    <row r="170" spans="1:4" s="173" customFormat="1" ht="21.75" customHeight="1">
      <c r="A170" s="184" t="s">
        <v>510</v>
      </c>
      <c r="B170" s="240">
        <f t="shared" si="2"/>
        <v>0</v>
      </c>
      <c r="C170" s="240"/>
      <c r="D170" s="241"/>
    </row>
    <row r="171" spans="1:4" s="173" customFormat="1" ht="21.75" customHeight="1">
      <c r="A171" s="184" t="s">
        <v>511</v>
      </c>
      <c r="B171" s="240">
        <f t="shared" si="2"/>
        <v>0</v>
      </c>
      <c r="C171" s="240"/>
      <c r="D171" s="241"/>
    </row>
    <row r="172" spans="1:4" s="173" customFormat="1" ht="21.75" customHeight="1">
      <c r="A172" s="184" t="s">
        <v>420</v>
      </c>
      <c r="B172" s="240">
        <f t="shared" si="2"/>
        <v>0</v>
      </c>
      <c r="C172" s="240"/>
      <c r="D172" s="241"/>
    </row>
    <row r="173" spans="1:4" s="173" customFormat="1" ht="21.75" customHeight="1">
      <c r="A173" s="184" t="s">
        <v>421</v>
      </c>
      <c r="B173" s="240">
        <f t="shared" si="2"/>
        <v>0</v>
      </c>
      <c r="C173" s="240"/>
      <c r="D173" s="241"/>
    </row>
    <row r="174" spans="1:4" s="173" customFormat="1" ht="21.75" customHeight="1">
      <c r="A174" s="184" t="s">
        <v>422</v>
      </c>
      <c r="B174" s="240">
        <f t="shared" si="2"/>
        <v>0</v>
      </c>
      <c r="C174" s="240"/>
      <c r="D174" s="241"/>
    </row>
    <row r="175" spans="1:4" s="173" customFormat="1" ht="21.75" customHeight="1">
      <c r="A175" s="184" t="s">
        <v>429</v>
      </c>
      <c r="B175" s="240">
        <f t="shared" si="2"/>
        <v>0</v>
      </c>
      <c r="C175" s="240"/>
      <c r="D175" s="241"/>
    </row>
    <row r="176" spans="1:4" s="173" customFormat="1" ht="21.75" customHeight="1">
      <c r="A176" s="184" t="s">
        <v>426</v>
      </c>
      <c r="B176" s="240">
        <f t="shared" si="2"/>
        <v>0</v>
      </c>
      <c r="C176" s="240"/>
      <c r="D176" s="241"/>
    </row>
    <row r="177" spans="1:4" s="173" customFormat="1" ht="21.75" customHeight="1">
      <c r="A177" s="184" t="s">
        <v>512</v>
      </c>
      <c r="B177" s="240">
        <f t="shared" si="2"/>
        <v>0</v>
      </c>
      <c r="C177" s="240"/>
      <c r="D177" s="241"/>
    </row>
    <row r="178" spans="1:4" s="173" customFormat="1" ht="21.75" customHeight="1">
      <c r="A178" s="184" t="s">
        <v>513</v>
      </c>
      <c r="B178" s="240">
        <f t="shared" si="2"/>
        <v>1485500</v>
      </c>
      <c r="C178" s="240"/>
      <c r="D178" s="241">
        <f>SUM(D179:D184)</f>
        <v>1485500</v>
      </c>
    </row>
    <row r="179" spans="1:4" s="173" customFormat="1" ht="21.75" customHeight="1">
      <c r="A179" s="184" t="s">
        <v>420</v>
      </c>
      <c r="B179" s="240">
        <f t="shared" si="2"/>
        <v>0</v>
      </c>
      <c r="C179" s="240"/>
      <c r="D179" s="241"/>
    </row>
    <row r="180" spans="1:4" s="173" customFormat="1" ht="21.75" customHeight="1">
      <c r="A180" s="184" t="s">
        <v>421</v>
      </c>
      <c r="B180" s="240">
        <f t="shared" si="2"/>
        <v>0</v>
      </c>
      <c r="C180" s="240"/>
      <c r="D180" s="241"/>
    </row>
    <row r="181" spans="1:4" s="173" customFormat="1" ht="21.75" customHeight="1">
      <c r="A181" s="184" t="s">
        <v>422</v>
      </c>
      <c r="B181" s="240">
        <f t="shared" si="2"/>
        <v>0</v>
      </c>
      <c r="C181" s="240"/>
      <c r="D181" s="241"/>
    </row>
    <row r="182" spans="1:4" s="173" customFormat="1" ht="21.75" customHeight="1">
      <c r="A182" s="184" t="s">
        <v>38</v>
      </c>
      <c r="B182" s="240">
        <f t="shared" si="2"/>
        <v>0</v>
      </c>
      <c r="C182" s="240"/>
      <c r="D182" s="241"/>
    </row>
    <row r="183" spans="1:4" s="173" customFormat="1" ht="21.75" customHeight="1">
      <c r="A183" s="184" t="s">
        <v>426</v>
      </c>
      <c r="B183" s="240">
        <f t="shared" si="2"/>
        <v>0</v>
      </c>
      <c r="C183" s="240"/>
      <c r="D183" s="241"/>
    </row>
    <row r="184" spans="1:4" s="173" customFormat="1" ht="21.75" customHeight="1">
      <c r="A184" s="184" t="s">
        <v>514</v>
      </c>
      <c r="B184" s="240">
        <f t="shared" si="2"/>
        <v>1485500</v>
      </c>
      <c r="C184" s="240"/>
      <c r="D184" s="248">
        <v>1485500</v>
      </c>
    </row>
    <row r="185" spans="1:4" s="173" customFormat="1" ht="21.75" customHeight="1">
      <c r="A185" s="184" t="s">
        <v>515</v>
      </c>
      <c r="B185" s="240">
        <f t="shared" si="2"/>
        <v>752434.22</v>
      </c>
      <c r="C185" s="240">
        <f>SUM(C186:C191)</f>
        <v>752434.22</v>
      </c>
      <c r="D185" s="241"/>
    </row>
    <row r="186" spans="1:4" s="173" customFormat="1" ht="21.75" customHeight="1">
      <c r="A186" s="184" t="s">
        <v>420</v>
      </c>
      <c r="B186" s="240">
        <f t="shared" si="2"/>
        <v>752434.22</v>
      </c>
      <c r="C186" s="248">
        <v>752434.22</v>
      </c>
      <c r="D186" s="241"/>
    </row>
    <row r="187" spans="1:4" s="173" customFormat="1" ht="21.75" customHeight="1">
      <c r="A187" s="184" t="s">
        <v>421</v>
      </c>
      <c r="B187" s="240">
        <f t="shared" si="2"/>
        <v>0</v>
      </c>
      <c r="C187" s="240"/>
      <c r="D187" s="241"/>
    </row>
    <row r="188" spans="1:4" s="173" customFormat="1" ht="21.75" customHeight="1">
      <c r="A188" s="184" t="s">
        <v>422</v>
      </c>
      <c r="B188" s="240">
        <f t="shared" si="2"/>
        <v>0</v>
      </c>
      <c r="C188" s="240"/>
      <c r="D188" s="241"/>
    </row>
    <row r="189" spans="1:4" s="173" customFormat="1" ht="21.75" customHeight="1">
      <c r="A189" s="184" t="s">
        <v>516</v>
      </c>
      <c r="B189" s="240">
        <f t="shared" si="2"/>
        <v>0</v>
      </c>
      <c r="C189" s="240"/>
      <c r="D189" s="241"/>
    </row>
    <row r="190" spans="1:4" s="173" customFormat="1" ht="21.75" customHeight="1">
      <c r="A190" s="184" t="s">
        <v>426</v>
      </c>
      <c r="B190" s="240">
        <f t="shared" si="2"/>
        <v>0</v>
      </c>
      <c r="C190" s="240"/>
      <c r="D190" s="241"/>
    </row>
    <row r="191" spans="1:4" s="173" customFormat="1" ht="21.75" customHeight="1">
      <c r="A191" s="184" t="s">
        <v>517</v>
      </c>
      <c r="B191" s="240">
        <f t="shared" si="2"/>
        <v>0</v>
      </c>
      <c r="C191" s="240"/>
      <c r="D191" s="241"/>
    </row>
    <row r="192" spans="1:4" s="173" customFormat="1" ht="21.75" customHeight="1">
      <c r="A192" s="184" t="s">
        <v>518</v>
      </c>
      <c r="B192" s="240">
        <f t="shared" si="2"/>
        <v>157009</v>
      </c>
      <c r="C192" s="240"/>
      <c r="D192" s="241">
        <f>SUM(D193:D198)</f>
        <v>157009</v>
      </c>
    </row>
    <row r="193" spans="1:4" s="173" customFormat="1" ht="21.75" customHeight="1">
      <c r="A193" s="184" t="s">
        <v>420</v>
      </c>
      <c r="B193" s="240">
        <f t="shared" si="2"/>
        <v>0</v>
      </c>
      <c r="C193" s="240"/>
      <c r="D193" s="241"/>
    </row>
    <row r="194" spans="1:4" s="173" customFormat="1" ht="21.75" customHeight="1">
      <c r="A194" s="184" t="s">
        <v>421</v>
      </c>
      <c r="B194" s="240">
        <f t="shared" si="2"/>
        <v>0</v>
      </c>
      <c r="C194" s="240"/>
      <c r="D194" s="241"/>
    </row>
    <row r="195" spans="1:4" s="173" customFormat="1" ht="21.75" customHeight="1">
      <c r="A195" s="184" t="s">
        <v>422</v>
      </c>
      <c r="B195" s="240">
        <f t="shared" si="2"/>
        <v>0</v>
      </c>
      <c r="C195" s="240"/>
      <c r="D195" s="241"/>
    </row>
    <row r="196" spans="1:4" s="173" customFormat="1" ht="21.75" customHeight="1">
      <c r="A196" s="184" t="s">
        <v>39</v>
      </c>
      <c r="B196" s="240">
        <f t="shared" si="2"/>
        <v>0</v>
      </c>
      <c r="C196" s="240"/>
      <c r="D196" s="241"/>
    </row>
    <row r="197" spans="1:4" s="173" customFormat="1" ht="21.75" customHeight="1">
      <c r="A197" s="184" t="s">
        <v>426</v>
      </c>
      <c r="B197" s="240">
        <f t="shared" si="2"/>
        <v>0</v>
      </c>
      <c r="C197" s="240"/>
      <c r="D197" s="241"/>
    </row>
    <row r="198" spans="1:4" s="173" customFormat="1" ht="21.75" customHeight="1">
      <c r="A198" s="184" t="s">
        <v>519</v>
      </c>
      <c r="B198" s="240">
        <f t="shared" si="2"/>
        <v>157009</v>
      </c>
      <c r="C198" s="240"/>
      <c r="D198" s="248">
        <v>157009</v>
      </c>
    </row>
    <row r="199" spans="1:4" s="173" customFormat="1" ht="21.75" customHeight="1">
      <c r="A199" s="184" t="s">
        <v>520</v>
      </c>
      <c r="B199" s="240">
        <f aca="true" t="shared" si="3" ref="B199:B262">C199+D199</f>
        <v>0</v>
      </c>
      <c r="C199" s="240"/>
      <c r="D199" s="241"/>
    </row>
    <row r="200" spans="1:4" s="173" customFormat="1" ht="21.75" customHeight="1">
      <c r="A200" s="184" t="s">
        <v>420</v>
      </c>
      <c r="B200" s="240">
        <f t="shared" si="3"/>
        <v>0</v>
      </c>
      <c r="C200" s="240"/>
      <c r="D200" s="241"/>
    </row>
    <row r="201" spans="1:4" s="173" customFormat="1" ht="21.75" customHeight="1">
      <c r="A201" s="184" t="s">
        <v>421</v>
      </c>
      <c r="B201" s="240">
        <f t="shared" si="3"/>
        <v>0</v>
      </c>
      <c r="C201" s="240"/>
      <c r="D201" s="241"/>
    </row>
    <row r="202" spans="1:4" s="173" customFormat="1" ht="21.75" customHeight="1">
      <c r="A202" s="184" t="s">
        <v>422</v>
      </c>
      <c r="B202" s="240">
        <f t="shared" si="3"/>
        <v>0</v>
      </c>
      <c r="C202" s="240"/>
      <c r="D202" s="241"/>
    </row>
    <row r="203" spans="1:4" s="173" customFormat="1" ht="21.75" customHeight="1">
      <c r="A203" s="184" t="s">
        <v>426</v>
      </c>
      <c r="B203" s="240">
        <f t="shared" si="3"/>
        <v>0</v>
      </c>
      <c r="C203" s="240"/>
      <c r="D203" s="241"/>
    </row>
    <row r="204" spans="1:4" s="173" customFormat="1" ht="21.75" customHeight="1">
      <c r="A204" s="184" t="s">
        <v>521</v>
      </c>
      <c r="B204" s="240">
        <f t="shared" si="3"/>
        <v>0</v>
      </c>
      <c r="C204" s="240"/>
      <c r="D204" s="241"/>
    </row>
    <row r="205" spans="1:4" s="173" customFormat="1" ht="21.75" customHeight="1">
      <c r="A205" s="184" t="s">
        <v>522</v>
      </c>
      <c r="B205" s="240">
        <f t="shared" si="3"/>
        <v>70000</v>
      </c>
      <c r="C205" s="240"/>
      <c r="D205" s="241">
        <v>70000</v>
      </c>
    </row>
    <row r="206" spans="1:4" s="173" customFormat="1" ht="21.75" customHeight="1">
      <c r="A206" s="184" t="s">
        <v>420</v>
      </c>
      <c r="B206" s="240">
        <f t="shared" si="3"/>
        <v>0</v>
      </c>
      <c r="C206" s="240"/>
      <c r="D206" s="241"/>
    </row>
    <row r="207" spans="1:4" s="173" customFormat="1" ht="21.75" customHeight="1">
      <c r="A207" s="184" t="s">
        <v>421</v>
      </c>
      <c r="B207" s="240">
        <f t="shared" si="3"/>
        <v>0</v>
      </c>
      <c r="C207" s="240"/>
      <c r="D207" s="241"/>
    </row>
    <row r="208" spans="1:4" s="173" customFormat="1" ht="21.75" customHeight="1">
      <c r="A208" s="184" t="s">
        <v>422</v>
      </c>
      <c r="B208" s="240">
        <f t="shared" si="3"/>
        <v>0</v>
      </c>
      <c r="C208" s="240"/>
      <c r="D208" s="241"/>
    </row>
    <row r="209" spans="1:4" s="173" customFormat="1" ht="21.75" customHeight="1">
      <c r="A209" s="184" t="s">
        <v>40</v>
      </c>
      <c r="B209" s="240">
        <f t="shared" si="3"/>
        <v>0</v>
      </c>
      <c r="C209" s="240"/>
      <c r="D209" s="241"/>
    </row>
    <row r="210" spans="1:4" s="173" customFormat="1" ht="21.75" customHeight="1">
      <c r="A210" s="184" t="s">
        <v>507</v>
      </c>
      <c r="B210" s="240">
        <f t="shared" si="3"/>
        <v>0</v>
      </c>
      <c r="C210" s="240"/>
      <c r="D210" s="241"/>
    </row>
    <row r="211" spans="1:4" s="173" customFormat="1" ht="21.75" customHeight="1">
      <c r="A211" s="184" t="s">
        <v>426</v>
      </c>
      <c r="B211" s="240">
        <f t="shared" si="3"/>
        <v>0</v>
      </c>
      <c r="C211" s="240"/>
      <c r="D211" s="241"/>
    </row>
    <row r="212" spans="1:4" s="173" customFormat="1" ht="21.75" customHeight="1">
      <c r="A212" s="184" t="s">
        <v>523</v>
      </c>
      <c r="B212" s="240">
        <f t="shared" si="3"/>
        <v>70000</v>
      </c>
      <c r="C212" s="240"/>
      <c r="D212" s="248">
        <v>70000</v>
      </c>
    </row>
    <row r="213" spans="1:4" s="173" customFormat="1" ht="21.75" customHeight="1">
      <c r="A213" s="184" t="s">
        <v>524</v>
      </c>
      <c r="B213" s="240">
        <f t="shared" si="3"/>
        <v>0</v>
      </c>
      <c r="C213" s="240"/>
      <c r="D213" s="241"/>
    </row>
    <row r="214" spans="1:4" s="173" customFormat="1" ht="21.75" customHeight="1">
      <c r="A214" s="184" t="s">
        <v>420</v>
      </c>
      <c r="B214" s="240">
        <f t="shared" si="3"/>
        <v>0</v>
      </c>
      <c r="C214" s="240"/>
      <c r="D214" s="241"/>
    </row>
    <row r="215" spans="1:4" s="173" customFormat="1" ht="21.75" customHeight="1">
      <c r="A215" s="184" t="s">
        <v>421</v>
      </c>
      <c r="B215" s="240">
        <f t="shared" si="3"/>
        <v>0</v>
      </c>
      <c r="C215" s="240"/>
      <c r="D215" s="241"/>
    </row>
    <row r="216" spans="1:4" s="173" customFormat="1" ht="21.75" customHeight="1">
      <c r="A216" s="184" t="s">
        <v>422</v>
      </c>
      <c r="B216" s="240">
        <f t="shared" si="3"/>
        <v>0</v>
      </c>
      <c r="C216" s="240"/>
      <c r="D216" s="241"/>
    </row>
    <row r="217" spans="1:4" s="173" customFormat="1" ht="21.75" customHeight="1">
      <c r="A217" s="184" t="s">
        <v>426</v>
      </c>
      <c r="B217" s="240">
        <f t="shared" si="3"/>
        <v>0</v>
      </c>
      <c r="C217" s="240"/>
      <c r="D217" s="241"/>
    </row>
    <row r="218" spans="1:4" s="173" customFormat="1" ht="21.75" customHeight="1">
      <c r="A218" s="184" t="s">
        <v>525</v>
      </c>
      <c r="B218" s="240">
        <f t="shared" si="3"/>
        <v>0</v>
      </c>
      <c r="C218" s="240"/>
      <c r="D218" s="241"/>
    </row>
    <row r="219" spans="1:4" s="173" customFormat="1" ht="21.75" customHeight="1">
      <c r="A219" s="184" t="s">
        <v>526</v>
      </c>
      <c r="B219" s="240">
        <f t="shared" si="3"/>
        <v>720502.66</v>
      </c>
      <c r="C219" s="240">
        <f>SUM(C220:C224)</f>
        <v>720502.66</v>
      </c>
      <c r="D219" s="241"/>
    </row>
    <row r="220" spans="1:4" s="173" customFormat="1" ht="21.75" customHeight="1">
      <c r="A220" s="184" t="s">
        <v>420</v>
      </c>
      <c r="B220" s="240">
        <f t="shared" si="3"/>
        <v>720502.66</v>
      </c>
      <c r="C220" s="248">
        <v>720502.66</v>
      </c>
      <c r="D220" s="241"/>
    </row>
    <row r="221" spans="1:4" s="173" customFormat="1" ht="21.75" customHeight="1">
      <c r="A221" s="184" t="s">
        <v>421</v>
      </c>
      <c r="B221" s="240">
        <f t="shared" si="3"/>
        <v>0</v>
      </c>
      <c r="C221" s="240"/>
      <c r="D221" s="241"/>
    </row>
    <row r="222" spans="1:4" s="173" customFormat="1" ht="21.75" customHeight="1">
      <c r="A222" s="184" t="s">
        <v>422</v>
      </c>
      <c r="B222" s="240">
        <f t="shared" si="3"/>
        <v>0</v>
      </c>
      <c r="C222" s="240"/>
      <c r="D222" s="241"/>
    </row>
    <row r="223" spans="1:4" s="173" customFormat="1" ht="21.75" customHeight="1">
      <c r="A223" s="184" t="s">
        <v>426</v>
      </c>
      <c r="B223" s="240">
        <f t="shared" si="3"/>
        <v>0</v>
      </c>
      <c r="C223" s="240"/>
      <c r="D223" s="241"/>
    </row>
    <row r="224" spans="1:4" s="173" customFormat="1" ht="21.75" customHeight="1">
      <c r="A224" s="184" t="s">
        <v>527</v>
      </c>
      <c r="B224" s="240">
        <f t="shared" si="3"/>
        <v>0</v>
      </c>
      <c r="C224" s="240"/>
      <c r="D224" s="241"/>
    </row>
    <row r="225" spans="1:4" s="173" customFormat="1" ht="21.75" customHeight="1">
      <c r="A225" s="184" t="s">
        <v>41</v>
      </c>
      <c r="B225" s="240">
        <f t="shared" si="3"/>
        <v>0</v>
      </c>
      <c r="C225" s="240"/>
      <c r="D225" s="241"/>
    </row>
    <row r="226" spans="1:4" s="173" customFormat="1" ht="21.75" customHeight="1">
      <c r="A226" s="184" t="s">
        <v>420</v>
      </c>
      <c r="B226" s="240">
        <f t="shared" si="3"/>
        <v>0</v>
      </c>
      <c r="C226" s="240"/>
      <c r="D226" s="241"/>
    </row>
    <row r="227" spans="1:4" s="173" customFormat="1" ht="21.75" customHeight="1">
      <c r="A227" s="184" t="s">
        <v>421</v>
      </c>
      <c r="B227" s="240">
        <f t="shared" si="3"/>
        <v>0</v>
      </c>
      <c r="C227" s="240"/>
      <c r="D227" s="241"/>
    </row>
    <row r="228" spans="1:4" s="173" customFormat="1" ht="21.75" customHeight="1">
      <c r="A228" s="184" t="s">
        <v>422</v>
      </c>
      <c r="B228" s="240">
        <f t="shared" si="3"/>
        <v>0</v>
      </c>
      <c r="C228" s="240"/>
      <c r="D228" s="241"/>
    </row>
    <row r="229" spans="1:4" s="173" customFormat="1" ht="21.75" customHeight="1">
      <c r="A229" s="184" t="s">
        <v>426</v>
      </c>
      <c r="B229" s="240">
        <f t="shared" si="3"/>
        <v>0</v>
      </c>
      <c r="C229" s="240"/>
      <c r="D229" s="241"/>
    </row>
    <row r="230" spans="1:4" s="173" customFormat="1" ht="21.75" customHeight="1">
      <c r="A230" s="184" t="s">
        <v>42</v>
      </c>
      <c r="B230" s="240">
        <f t="shared" si="3"/>
        <v>0</v>
      </c>
      <c r="C230" s="240"/>
      <c r="D230" s="241"/>
    </row>
    <row r="231" spans="1:4" s="173" customFormat="1" ht="21.75" customHeight="1">
      <c r="A231" s="184" t="s">
        <v>43</v>
      </c>
      <c r="B231" s="240">
        <f t="shared" si="3"/>
        <v>0</v>
      </c>
      <c r="C231" s="240"/>
      <c r="D231" s="241"/>
    </row>
    <row r="232" spans="1:4" s="173" customFormat="1" ht="21.75" customHeight="1">
      <c r="A232" s="184" t="s">
        <v>420</v>
      </c>
      <c r="B232" s="240">
        <f t="shared" si="3"/>
        <v>0</v>
      </c>
      <c r="C232" s="240"/>
      <c r="D232" s="241"/>
    </row>
    <row r="233" spans="1:4" s="173" customFormat="1" ht="21.75" customHeight="1">
      <c r="A233" s="184" t="s">
        <v>421</v>
      </c>
      <c r="B233" s="240">
        <f t="shared" si="3"/>
        <v>0</v>
      </c>
      <c r="C233" s="240"/>
      <c r="D233" s="241"/>
    </row>
    <row r="234" spans="1:4" s="173" customFormat="1" ht="21.75" customHeight="1">
      <c r="A234" s="184" t="s">
        <v>422</v>
      </c>
      <c r="B234" s="240">
        <f t="shared" si="3"/>
        <v>0</v>
      </c>
      <c r="C234" s="240"/>
      <c r="D234" s="241"/>
    </row>
    <row r="235" spans="1:4" s="173" customFormat="1" ht="21.75" customHeight="1">
      <c r="A235" s="184" t="s">
        <v>44</v>
      </c>
      <c r="B235" s="240">
        <f t="shared" si="3"/>
        <v>0</v>
      </c>
      <c r="C235" s="240"/>
      <c r="D235" s="241"/>
    </row>
    <row r="236" spans="1:4" s="173" customFormat="1" ht="21.75" customHeight="1">
      <c r="A236" s="184" t="s">
        <v>45</v>
      </c>
      <c r="B236" s="240">
        <f t="shared" si="3"/>
        <v>0</v>
      </c>
      <c r="C236" s="240"/>
      <c r="D236" s="241"/>
    </row>
    <row r="237" spans="1:4" s="173" customFormat="1" ht="21.75" customHeight="1">
      <c r="A237" s="184" t="s">
        <v>499</v>
      </c>
      <c r="B237" s="240">
        <f t="shared" si="3"/>
        <v>0</v>
      </c>
      <c r="C237" s="240"/>
      <c r="D237" s="241"/>
    </row>
    <row r="238" spans="1:4" s="173" customFormat="1" ht="21.75" customHeight="1">
      <c r="A238" s="184" t="s">
        <v>46</v>
      </c>
      <c r="B238" s="240">
        <f t="shared" si="3"/>
        <v>0</v>
      </c>
      <c r="C238" s="240"/>
      <c r="D238" s="241"/>
    </row>
    <row r="239" spans="1:4" s="173" customFormat="1" ht="21.75" customHeight="1">
      <c r="A239" s="184" t="s">
        <v>456</v>
      </c>
      <c r="B239" s="240">
        <f t="shared" si="3"/>
        <v>0</v>
      </c>
      <c r="C239" s="240"/>
      <c r="D239" s="241"/>
    </row>
    <row r="240" spans="1:4" s="173" customFormat="1" ht="21.75" customHeight="1">
      <c r="A240" s="184" t="s">
        <v>47</v>
      </c>
      <c r="B240" s="240">
        <f t="shared" si="3"/>
        <v>0</v>
      </c>
      <c r="C240" s="240"/>
      <c r="D240" s="241"/>
    </row>
    <row r="241" spans="1:4" s="173" customFormat="1" ht="21.75" customHeight="1">
      <c r="A241" s="184" t="s">
        <v>500</v>
      </c>
      <c r="B241" s="240">
        <f t="shared" si="3"/>
        <v>0</v>
      </c>
      <c r="C241" s="240"/>
      <c r="D241" s="241"/>
    </row>
    <row r="242" spans="1:4" s="173" customFormat="1" ht="21.75" customHeight="1">
      <c r="A242" s="184" t="s">
        <v>501</v>
      </c>
      <c r="B242" s="240">
        <f t="shared" si="3"/>
        <v>0</v>
      </c>
      <c r="C242" s="240"/>
      <c r="D242" s="241"/>
    </row>
    <row r="243" spans="1:4" s="173" customFormat="1" ht="21.75" customHeight="1">
      <c r="A243" s="184" t="s">
        <v>794</v>
      </c>
      <c r="B243" s="240">
        <f t="shared" si="3"/>
        <v>0</v>
      </c>
      <c r="C243" s="240"/>
      <c r="D243" s="241"/>
    </row>
    <row r="244" spans="1:4" s="173" customFormat="1" ht="21.75" customHeight="1">
      <c r="A244" s="184" t="s">
        <v>796</v>
      </c>
      <c r="B244" s="240">
        <f t="shared" si="3"/>
        <v>0</v>
      </c>
      <c r="C244" s="240"/>
      <c r="D244" s="241"/>
    </row>
    <row r="245" spans="1:4" s="173" customFormat="1" ht="21.75" customHeight="1">
      <c r="A245" s="184" t="s">
        <v>795</v>
      </c>
      <c r="B245" s="240">
        <f t="shared" si="3"/>
        <v>0</v>
      </c>
      <c r="C245" s="240"/>
      <c r="D245" s="241"/>
    </row>
    <row r="246" spans="1:4" s="173" customFormat="1" ht="21.75" customHeight="1">
      <c r="A246" s="184" t="s">
        <v>426</v>
      </c>
      <c r="B246" s="240">
        <f t="shared" si="3"/>
        <v>0</v>
      </c>
      <c r="C246" s="240"/>
      <c r="D246" s="241"/>
    </row>
    <row r="247" spans="1:4" s="173" customFormat="1" ht="21.75" customHeight="1">
      <c r="A247" s="184" t="s">
        <v>48</v>
      </c>
      <c r="B247" s="240">
        <f t="shared" si="3"/>
        <v>0</v>
      </c>
      <c r="C247" s="240"/>
      <c r="D247" s="241"/>
    </row>
    <row r="248" spans="1:4" s="173" customFormat="1" ht="21.75" customHeight="1">
      <c r="A248" s="184" t="s">
        <v>528</v>
      </c>
      <c r="B248" s="240">
        <f t="shared" si="3"/>
        <v>0</v>
      </c>
      <c r="C248" s="240"/>
      <c r="D248" s="241"/>
    </row>
    <row r="249" spans="1:4" s="173" customFormat="1" ht="21.75" customHeight="1">
      <c r="A249" s="184" t="s">
        <v>529</v>
      </c>
      <c r="B249" s="240">
        <f t="shared" si="3"/>
        <v>0</v>
      </c>
      <c r="C249" s="240"/>
      <c r="D249" s="241"/>
    </row>
    <row r="250" spans="1:4" s="173" customFormat="1" ht="21.75" customHeight="1">
      <c r="A250" s="184" t="s">
        <v>530</v>
      </c>
      <c r="B250" s="240">
        <f t="shared" si="3"/>
        <v>0</v>
      </c>
      <c r="C250" s="240"/>
      <c r="D250" s="241"/>
    </row>
    <row r="251" spans="1:4" s="173" customFormat="1" ht="21.75" customHeight="1">
      <c r="A251" s="184" t="s">
        <v>1317</v>
      </c>
      <c r="B251" s="240">
        <f t="shared" si="3"/>
        <v>0</v>
      </c>
      <c r="C251" s="240"/>
      <c r="D251" s="241"/>
    </row>
    <row r="252" spans="1:4" s="173" customFormat="1" ht="21.75" customHeight="1">
      <c r="A252" s="185" t="s">
        <v>181</v>
      </c>
      <c r="B252" s="240">
        <f t="shared" si="3"/>
        <v>0</v>
      </c>
      <c r="C252" s="240"/>
      <c r="D252" s="241"/>
    </row>
    <row r="253" spans="1:4" s="173" customFormat="1" ht="21.75" customHeight="1">
      <c r="A253" s="184" t="s">
        <v>1490</v>
      </c>
      <c r="B253" s="240">
        <f t="shared" si="3"/>
        <v>0</v>
      </c>
      <c r="C253" s="240"/>
      <c r="D253" s="241"/>
    </row>
    <row r="254" spans="1:4" s="173" customFormat="1" ht="21.75" customHeight="1">
      <c r="A254" s="184" t="s">
        <v>1318</v>
      </c>
      <c r="B254" s="240">
        <f t="shared" si="3"/>
        <v>0</v>
      </c>
      <c r="C254" s="240"/>
      <c r="D254" s="241"/>
    </row>
    <row r="255" spans="1:4" s="173" customFormat="1" ht="21.75" customHeight="1">
      <c r="A255" s="184" t="s">
        <v>531</v>
      </c>
      <c r="B255" s="240">
        <f t="shared" si="3"/>
        <v>0</v>
      </c>
      <c r="C255" s="240"/>
      <c r="D255" s="241"/>
    </row>
    <row r="256" spans="1:4" s="173" customFormat="1" ht="21.75" customHeight="1">
      <c r="A256" s="184" t="s">
        <v>532</v>
      </c>
      <c r="B256" s="240">
        <f t="shared" si="3"/>
        <v>0</v>
      </c>
      <c r="C256" s="240"/>
      <c r="D256" s="241"/>
    </row>
    <row r="257" spans="1:4" s="173" customFormat="1" ht="21.75" customHeight="1">
      <c r="A257" s="184" t="s">
        <v>533</v>
      </c>
      <c r="B257" s="240">
        <f t="shared" si="3"/>
        <v>0</v>
      </c>
      <c r="C257" s="240"/>
      <c r="D257" s="241"/>
    </row>
    <row r="258" spans="1:4" s="173" customFormat="1" ht="21.75" customHeight="1">
      <c r="A258" s="184" t="s">
        <v>534</v>
      </c>
      <c r="B258" s="240">
        <f t="shared" si="3"/>
        <v>0</v>
      </c>
      <c r="C258" s="240"/>
      <c r="D258" s="241"/>
    </row>
    <row r="259" spans="1:4" s="173" customFormat="1" ht="21.75" customHeight="1">
      <c r="A259" s="184" t="s">
        <v>535</v>
      </c>
      <c r="B259" s="240">
        <f t="shared" si="3"/>
        <v>0</v>
      </c>
      <c r="C259" s="240"/>
      <c r="D259" s="241"/>
    </row>
    <row r="260" spans="1:4" s="173" customFormat="1" ht="21.75" customHeight="1">
      <c r="A260" s="184" t="s">
        <v>536</v>
      </c>
      <c r="B260" s="240">
        <f t="shared" si="3"/>
        <v>0</v>
      </c>
      <c r="C260" s="240"/>
      <c r="D260" s="241"/>
    </row>
    <row r="261" spans="1:4" s="173" customFormat="1" ht="21.75" customHeight="1">
      <c r="A261" s="184" t="s">
        <v>1319</v>
      </c>
      <c r="B261" s="240">
        <f t="shared" si="3"/>
        <v>0</v>
      </c>
      <c r="C261" s="240"/>
      <c r="D261" s="241"/>
    </row>
    <row r="262" spans="1:4" s="173" customFormat="1" ht="21.75" customHeight="1">
      <c r="A262" s="184" t="s">
        <v>1320</v>
      </c>
      <c r="B262" s="240">
        <f t="shared" si="3"/>
        <v>0</v>
      </c>
      <c r="C262" s="240"/>
      <c r="D262" s="241"/>
    </row>
    <row r="263" spans="1:4" s="173" customFormat="1" ht="21.75" customHeight="1">
      <c r="A263" s="184" t="s">
        <v>49</v>
      </c>
      <c r="B263" s="240">
        <f aca="true" t="shared" si="4" ref="B263:B326">C263+D263</f>
        <v>0</v>
      </c>
      <c r="C263" s="240"/>
      <c r="D263" s="241"/>
    </row>
    <row r="264" spans="1:4" s="173" customFormat="1" ht="21.75" customHeight="1">
      <c r="A264" s="184" t="s">
        <v>537</v>
      </c>
      <c r="B264" s="240">
        <f t="shared" si="4"/>
        <v>0</v>
      </c>
      <c r="C264" s="240"/>
      <c r="D264" s="241"/>
    </row>
    <row r="265" spans="1:4" s="173" customFormat="1" ht="21.75" customHeight="1">
      <c r="A265" s="184" t="s">
        <v>538</v>
      </c>
      <c r="B265" s="240">
        <f t="shared" si="4"/>
        <v>0</v>
      </c>
      <c r="C265" s="240"/>
      <c r="D265" s="241"/>
    </row>
    <row r="266" spans="1:4" s="173" customFormat="1" ht="21.75" customHeight="1">
      <c r="A266" s="184" t="s">
        <v>1321</v>
      </c>
      <c r="B266" s="240">
        <f t="shared" si="4"/>
        <v>3476913.3899999997</v>
      </c>
      <c r="C266" s="240">
        <f>C270+C303+C353</f>
        <v>2077192.8199999998</v>
      </c>
      <c r="D266" s="241">
        <f>D270+D303+D353</f>
        <v>1399720.57</v>
      </c>
    </row>
    <row r="267" spans="1:4" s="173" customFormat="1" ht="21.75" customHeight="1">
      <c r="A267" s="184" t="s">
        <v>50</v>
      </c>
      <c r="B267" s="240">
        <f t="shared" si="4"/>
        <v>0</v>
      </c>
      <c r="C267" s="240"/>
      <c r="D267" s="241"/>
    </row>
    <row r="268" spans="1:4" s="173" customFormat="1" ht="21.75" customHeight="1">
      <c r="A268" s="184" t="s">
        <v>51</v>
      </c>
      <c r="B268" s="240">
        <f t="shared" si="4"/>
        <v>0</v>
      </c>
      <c r="C268" s="240"/>
      <c r="D268" s="241"/>
    </row>
    <row r="269" spans="1:4" s="173" customFormat="1" ht="21.75" customHeight="1">
      <c r="A269" s="184" t="s">
        <v>52</v>
      </c>
      <c r="B269" s="240">
        <f t="shared" si="4"/>
        <v>0</v>
      </c>
      <c r="C269" s="240"/>
      <c r="D269" s="241"/>
    </row>
    <row r="270" spans="1:4" s="173" customFormat="1" ht="21.75" customHeight="1">
      <c r="A270" s="184" t="s">
        <v>539</v>
      </c>
      <c r="B270" s="240">
        <f t="shared" si="4"/>
        <v>0</v>
      </c>
      <c r="C270" s="240"/>
      <c r="D270" s="241"/>
    </row>
    <row r="271" spans="1:4" s="173" customFormat="1" ht="21.75" customHeight="1">
      <c r="A271" s="184" t="s">
        <v>420</v>
      </c>
      <c r="B271" s="240">
        <f t="shared" si="4"/>
        <v>0</v>
      </c>
      <c r="C271" s="240"/>
      <c r="D271" s="241"/>
    </row>
    <row r="272" spans="1:4" s="173" customFormat="1" ht="21.75" customHeight="1">
      <c r="A272" s="184" t="s">
        <v>421</v>
      </c>
      <c r="B272" s="240">
        <f t="shared" si="4"/>
        <v>0</v>
      </c>
      <c r="C272" s="240"/>
      <c r="D272" s="241"/>
    </row>
    <row r="273" spans="1:4" s="173" customFormat="1" ht="21.75" customHeight="1">
      <c r="A273" s="184" t="s">
        <v>422</v>
      </c>
      <c r="B273" s="240">
        <f t="shared" si="4"/>
        <v>0</v>
      </c>
      <c r="C273" s="240"/>
      <c r="D273" s="241"/>
    </row>
    <row r="274" spans="1:4" s="173" customFormat="1" ht="21.75" customHeight="1">
      <c r="A274" s="184" t="s">
        <v>456</v>
      </c>
      <c r="B274" s="240">
        <f t="shared" si="4"/>
        <v>0</v>
      </c>
      <c r="C274" s="240"/>
      <c r="D274" s="241"/>
    </row>
    <row r="275" spans="1:4" s="173" customFormat="1" ht="21.75" customHeight="1">
      <c r="A275" s="184" t="s">
        <v>53</v>
      </c>
      <c r="B275" s="240">
        <f t="shared" si="4"/>
        <v>0</v>
      </c>
      <c r="C275" s="240"/>
      <c r="D275" s="241"/>
    </row>
    <row r="276" spans="1:4" s="173" customFormat="1" ht="21.75" customHeight="1">
      <c r="A276" s="184" t="s">
        <v>54</v>
      </c>
      <c r="B276" s="240">
        <f t="shared" si="4"/>
        <v>0</v>
      </c>
      <c r="C276" s="240"/>
      <c r="D276" s="241"/>
    </row>
    <row r="277" spans="1:4" s="173" customFormat="1" ht="21.75" customHeight="1">
      <c r="A277" s="184" t="s">
        <v>426</v>
      </c>
      <c r="B277" s="240">
        <f t="shared" si="4"/>
        <v>0</v>
      </c>
      <c r="C277" s="240"/>
      <c r="D277" s="241"/>
    </row>
    <row r="278" spans="1:4" s="173" customFormat="1" ht="21.75" customHeight="1">
      <c r="A278" s="184" t="s">
        <v>540</v>
      </c>
      <c r="B278" s="240">
        <f t="shared" si="4"/>
        <v>0</v>
      </c>
      <c r="C278" s="240"/>
      <c r="D278" s="241"/>
    </row>
    <row r="279" spans="1:4" s="173" customFormat="1" ht="21.75" customHeight="1">
      <c r="A279" s="184" t="s">
        <v>541</v>
      </c>
      <c r="B279" s="240">
        <f t="shared" si="4"/>
        <v>0</v>
      </c>
      <c r="C279" s="240"/>
      <c r="D279" s="241"/>
    </row>
    <row r="280" spans="1:4" s="173" customFormat="1" ht="21.75" customHeight="1">
      <c r="A280" s="184" t="s">
        <v>420</v>
      </c>
      <c r="B280" s="240">
        <f t="shared" si="4"/>
        <v>0</v>
      </c>
      <c r="C280" s="240"/>
      <c r="D280" s="241"/>
    </row>
    <row r="281" spans="1:4" s="173" customFormat="1" ht="21.75" customHeight="1">
      <c r="A281" s="184" t="s">
        <v>421</v>
      </c>
      <c r="B281" s="240">
        <f t="shared" si="4"/>
        <v>0</v>
      </c>
      <c r="C281" s="240"/>
      <c r="D281" s="241"/>
    </row>
    <row r="282" spans="1:4" s="173" customFormat="1" ht="21.75" customHeight="1">
      <c r="A282" s="184" t="s">
        <v>422</v>
      </c>
      <c r="B282" s="240">
        <f t="shared" si="4"/>
        <v>0</v>
      </c>
      <c r="C282" s="240"/>
      <c r="D282" s="241"/>
    </row>
    <row r="283" spans="1:4" s="173" customFormat="1" ht="21.75" customHeight="1">
      <c r="A283" s="184" t="s">
        <v>542</v>
      </c>
      <c r="B283" s="240">
        <f t="shared" si="4"/>
        <v>0</v>
      </c>
      <c r="C283" s="240"/>
      <c r="D283" s="241"/>
    </row>
    <row r="284" spans="1:4" s="173" customFormat="1" ht="21.75" customHeight="1">
      <c r="A284" s="184" t="s">
        <v>426</v>
      </c>
      <c r="B284" s="240">
        <f t="shared" si="4"/>
        <v>0</v>
      </c>
      <c r="C284" s="240"/>
      <c r="D284" s="241"/>
    </row>
    <row r="285" spans="1:4" s="173" customFormat="1" ht="21.75" customHeight="1">
      <c r="A285" s="184" t="s">
        <v>543</v>
      </c>
      <c r="B285" s="240">
        <f t="shared" si="4"/>
        <v>0</v>
      </c>
      <c r="C285" s="240"/>
      <c r="D285" s="241"/>
    </row>
    <row r="286" spans="1:4" s="173" customFormat="1" ht="21.75" customHeight="1">
      <c r="A286" s="184" t="s">
        <v>544</v>
      </c>
      <c r="B286" s="240">
        <f t="shared" si="4"/>
        <v>0</v>
      </c>
      <c r="C286" s="240"/>
      <c r="D286" s="241"/>
    </row>
    <row r="287" spans="1:4" s="173" customFormat="1" ht="21.75" customHeight="1">
      <c r="A287" s="184" t="s">
        <v>420</v>
      </c>
      <c r="B287" s="240">
        <f t="shared" si="4"/>
        <v>0</v>
      </c>
      <c r="C287" s="240"/>
      <c r="D287" s="241"/>
    </row>
    <row r="288" spans="1:4" s="173" customFormat="1" ht="21.75" customHeight="1">
      <c r="A288" s="184" t="s">
        <v>421</v>
      </c>
      <c r="B288" s="240">
        <f t="shared" si="4"/>
        <v>0</v>
      </c>
      <c r="C288" s="240"/>
      <c r="D288" s="241"/>
    </row>
    <row r="289" spans="1:4" s="173" customFormat="1" ht="21.75" customHeight="1">
      <c r="A289" s="184" t="s">
        <v>422</v>
      </c>
      <c r="B289" s="240">
        <f t="shared" si="4"/>
        <v>0</v>
      </c>
      <c r="C289" s="240"/>
      <c r="D289" s="241"/>
    </row>
    <row r="290" spans="1:4" s="173" customFormat="1" ht="21.75" customHeight="1">
      <c r="A290" s="184" t="s">
        <v>545</v>
      </c>
      <c r="B290" s="240">
        <f t="shared" si="4"/>
        <v>0</v>
      </c>
      <c r="C290" s="240"/>
      <c r="D290" s="241"/>
    </row>
    <row r="291" spans="1:4" s="173" customFormat="1" ht="21.75" customHeight="1">
      <c r="A291" s="184" t="s">
        <v>55</v>
      </c>
      <c r="B291" s="240">
        <f t="shared" si="4"/>
        <v>0</v>
      </c>
      <c r="C291" s="240"/>
      <c r="D291" s="241"/>
    </row>
    <row r="292" spans="1:4" s="173" customFormat="1" ht="21.75" customHeight="1">
      <c r="A292" s="184" t="s">
        <v>426</v>
      </c>
      <c r="B292" s="240">
        <f t="shared" si="4"/>
        <v>0</v>
      </c>
      <c r="C292" s="240"/>
      <c r="D292" s="241"/>
    </row>
    <row r="293" spans="1:4" s="173" customFormat="1" ht="21.75" customHeight="1">
      <c r="A293" s="184" t="s">
        <v>546</v>
      </c>
      <c r="B293" s="240">
        <f t="shared" si="4"/>
        <v>0</v>
      </c>
      <c r="C293" s="240"/>
      <c r="D293" s="241"/>
    </row>
    <row r="294" spans="1:4" s="173" customFormat="1" ht="21.75" customHeight="1">
      <c r="A294" s="184" t="s">
        <v>547</v>
      </c>
      <c r="B294" s="240">
        <f t="shared" si="4"/>
        <v>0</v>
      </c>
      <c r="C294" s="240"/>
      <c r="D294" s="241"/>
    </row>
    <row r="295" spans="1:4" s="173" customFormat="1" ht="21.75" customHeight="1">
      <c r="A295" s="184" t="s">
        <v>420</v>
      </c>
      <c r="B295" s="240">
        <f t="shared" si="4"/>
        <v>0</v>
      </c>
      <c r="C295" s="240"/>
      <c r="D295" s="241"/>
    </row>
    <row r="296" spans="1:4" s="173" customFormat="1" ht="21.75" customHeight="1">
      <c r="A296" s="184" t="s">
        <v>421</v>
      </c>
      <c r="B296" s="240">
        <f t="shared" si="4"/>
        <v>0</v>
      </c>
      <c r="C296" s="240"/>
      <c r="D296" s="241"/>
    </row>
    <row r="297" spans="1:4" s="173" customFormat="1" ht="21.75" customHeight="1">
      <c r="A297" s="184" t="s">
        <v>422</v>
      </c>
      <c r="B297" s="240">
        <f t="shared" si="4"/>
        <v>0</v>
      </c>
      <c r="C297" s="240"/>
      <c r="D297" s="241"/>
    </row>
    <row r="298" spans="1:4" s="173" customFormat="1" ht="21.75" customHeight="1">
      <c r="A298" s="184" t="s">
        <v>548</v>
      </c>
      <c r="B298" s="240">
        <f t="shared" si="4"/>
        <v>0</v>
      </c>
      <c r="C298" s="240"/>
      <c r="D298" s="241"/>
    </row>
    <row r="299" spans="1:4" s="173" customFormat="1" ht="21.75" customHeight="1">
      <c r="A299" s="184" t="s">
        <v>549</v>
      </c>
      <c r="B299" s="240">
        <f t="shared" si="4"/>
        <v>0</v>
      </c>
      <c r="C299" s="240"/>
      <c r="D299" s="241"/>
    </row>
    <row r="300" spans="1:4" s="173" customFormat="1" ht="21.75" customHeight="1">
      <c r="A300" s="184" t="s">
        <v>550</v>
      </c>
      <c r="B300" s="240">
        <f t="shared" si="4"/>
        <v>0</v>
      </c>
      <c r="C300" s="240"/>
      <c r="D300" s="241"/>
    </row>
    <row r="301" spans="1:4" s="173" customFormat="1" ht="21.75" customHeight="1">
      <c r="A301" s="184" t="s">
        <v>426</v>
      </c>
      <c r="B301" s="240">
        <f t="shared" si="4"/>
        <v>0</v>
      </c>
      <c r="C301" s="240"/>
      <c r="D301" s="241"/>
    </row>
    <row r="302" spans="1:4" s="173" customFormat="1" ht="21.75" customHeight="1">
      <c r="A302" s="184" t="s">
        <v>551</v>
      </c>
      <c r="B302" s="240">
        <f t="shared" si="4"/>
        <v>0</v>
      </c>
      <c r="C302" s="240"/>
      <c r="D302" s="241"/>
    </row>
    <row r="303" spans="1:4" s="173" customFormat="1" ht="21.75" customHeight="1">
      <c r="A303" s="184" t="s">
        <v>552</v>
      </c>
      <c r="B303" s="240">
        <f t="shared" si="4"/>
        <v>613818.4</v>
      </c>
      <c r="C303" s="240">
        <f>SUM(C304:C318)</f>
        <v>365818.4</v>
      </c>
      <c r="D303" s="241">
        <f>SUM(D304:D318)</f>
        <v>248000</v>
      </c>
    </row>
    <row r="304" spans="1:4" s="173" customFormat="1" ht="21.75" customHeight="1">
      <c r="A304" s="184" t="s">
        <v>420</v>
      </c>
      <c r="B304" s="240">
        <f t="shared" si="4"/>
        <v>365818.4</v>
      </c>
      <c r="C304" s="248">
        <v>365818.4</v>
      </c>
      <c r="D304" s="241"/>
    </row>
    <row r="305" spans="1:4" s="173" customFormat="1" ht="21.75" customHeight="1">
      <c r="A305" s="184" t="s">
        <v>421</v>
      </c>
      <c r="B305" s="240">
        <f t="shared" si="4"/>
        <v>0</v>
      </c>
      <c r="C305" s="240"/>
      <c r="D305" s="241"/>
    </row>
    <row r="306" spans="1:4" s="173" customFormat="1" ht="21.75" customHeight="1">
      <c r="A306" s="184" t="s">
        <v>422</v>
      </c>
      <c r="B306" s="240">
        <f t="shared" si="4"/>
        <v>0</v>
      </c>
      <c r="C306" s="240"/>
      <c r="D306" s="241"/>
    </row>
    <row r="307" spans="1:4" s="173" customFormat="1" ht="21.75" customHeight="1">
      <c r="A307" s="184" t="s">
        <v>553</v>
      </c>
      <c r="B307" s="240">
        <f t="shared" si="4"/>
        <v>168000</v>
      </c>
      <c r="C307" s="240"/>
      <c r="D307" s="248">
        <v>168000</v>
      </c>
    </row>
    <row r="308" spans="1:4" s="173" customFormat="1" ht="21.75" customHeight="1">
      <c r="A308" s="184" t="s">
        <v>554</v>
      </c>
      <c r="B308" s="240">
        <f t="shared" si="4"/>
        <v>50000</v>
      </c>
      <c r="C308" s="240"/>
      <c r="D308" s="248">
        <v>50000</v>
      </c>
    </row>
    <row r="309" spans="1:4" s="173" customFormat="1" ht="21.75" customHeight="1">
      <c r="A309" s="184" t="s">
        <v>555</v>
      </c>
      <c r="B309" s="240">
        <f t="shared" si="4"/>
        <v>0</v>
      </c>
      <c r="C309" s="240"/>
      <c r="D309" s="241"/>
    </row>
    <row r="310" spans="1:4" s="173" customFormat="1" ht="21.75" customHeight="1">
      <c r="A310" s="184" t="s">
        <v>556</v>
      </c>
      <c r="B310" s="240">
        <f t="shared" si="4"/>
        <v>0</v>
      </c>
      <c r="C310" s="240"/>
      <c r="D310" s="241"/>
    </row>
    <row r="311" spans="1:4" s="173" customFormat="1" ht="21.75" customHeight="1">
      <c r="A311" s="184" t="s">
        <v>56</v>
      </c>
      <c r="B311" s="240">
        <f t="shared" si="4"/>
        <v>0</v>
      </c>
      <c r="C311" s="240"/>
      <c r="D311" s="241"/>
    </row>
    <row r="312" spans="1:4" s="173" customFormat="1" ht="21.75" customHeight="1">
      <c r="A312" s="184" t="s">
        <v>557</v>
      </c>
      <c r="B312" s="240">
        <f t="shared" si="4"/>
        <v>0</v>
      </c>
      <c r="C312" s="240"/>
      <c r="D312" s="241"/>
    </row>
    <row r="313" spans="1:4" s="173" customFormat="1" ht="21.75" customHeight="1">
      <c r="A313" s="184" t="s">
        <v>1322</v>
      </c>
      <c r="B313" s="240">
        <f t="shared" si="4"/>
        <v>30000</v>
      </c>
      <c r="C313" s="240"/>
      <c r="D313" s="248">
        <v>30000</v>
      </c>
    </row>
    <row r="314" spans="1:4" s="173" customFormat="1" ht="21.75" customHeight="1">
      <c r="A314" s="184" t="s">
        <v>1323</v>
      </c>
      <c r="B314" s="240">
        <f t="shared" si="4"/>
        <v>0</v>
      </c>
      <c r="C314" s="240"/>
      <c r="D314" s="241"/>
    </row>
    <row r="315" spans="1:4" s="173" customFormat="1" ht="21.75" customHeight="1">
      <c r="A315" s="184" t="s">
        <v>434</v>
      </c>
      <c r="B315" s="240">
        <f t="shared" si="4"/>
        <v>0</v>
      </c>
      <c r="C315" s="240"/>
      <c r="D315" s="241"/>
    </row>
    <row r="316" spans="1:4" s="173" customFormat="1" ht="21.75" customHeight="1">
      <c r="A316" s="184" t="s">
        <v>456</v>
      </c>
      <c r="B316" s="240">
        <f t="shared" si="4"/>
        <v>0</v>
      </c>
      <c r="C316" s="240"/>
      <c r="D316" s="241"/>
    </row>
    <row r="317" spans="1:4" s="173" customFormat="1" ht="21.75" customHeight="1">
      <c r="A317" s="184" t="s">
        <v>426</v>
      </c>
      <c r="B317" s="240">
        <f t="shared" si="4"/>
        <v>0</v>
      </c>
      <c r="C317" s="240"/>
      <c r="D317" s="241"/>
    </row>
    <row r="318" spans="1:4" s="173" customFormat="1" ht="21.75" customHeight="1">
      <c r="A318" s="184" t="s">
        <v>558</v>
      </c>
      <c r="B318" s="240">
        <f t="shared" si="4"/>
        <v>0</v>
      </c>
      <c r="C318" s="240"/>
      <c r="D318" s="241"/>
    </row>
    <row r="319" spans="1:4" s="173" customFormat="1" ht="21.75" customHeight="1">
      <c r="A319" s="184" t="s">
        <v>559</v>
      </c>
      <c r="B319" s="240">
        <f t="shared" si="4"/>
        <v>0</v>
      </c>
      <c r="C319" s="240"/>
      <c r="D319" s="241"/>
    </row>
    <row r="320" spans="1:4" s="173" customFormat="1" ht="21.75" customHeight="1">
      <c r="A320" s="184" t="s">
        <v>420</v>
      </c>
      <c r="B320" s="240">
        <f t="shared" si="4"/>
        <v>0</v>
      </c>
      <c r="C320" s="240"/>
      <c r="D320" s="241"/>
    </row>
    <row r="321" spans="1:4" s="173" customFormat="1" ht="21.75" customHeight="1">
      <c r="A321" s="184" t="s">
        <v>421</v>
      </c>
      <c r="B321" s="240">
        <f t="shared" si="4"/>
        <v>0</v>
      </c>
      <c r="C321" s="240"/>
      <c r="D321" s="241"/>
    </row>
    <row r="322" spans="1:4" s="173" customFormat="1" ht="21.75" customHeight="1">
      <c r="A322" s="184" t="s">
        <v>422</v>
      </c>
      <c r="B322" s="240">
        <f t="shared" si="4"/>
        <v>0</v>
      </c>
      <c r="C322" s="240"/>
      <c r="D322" s="241"/>
    </row>
    <row r="323" spans="1:4" s="173" customFormat="1" ht="21.75" customHeight="1">
      <c r="A323" s="184" t="s">
        <v>560</v>
      </c>
      <c r="B323" s="240">
        <f t="shared" si="4"/>
        <v>0</v>
      </c>
      <c r="C323" s="240"/>
      <c r="D323" s="241"/>
    </row>
    <row r="324" spans="1:4" s="173" customFormat="1" ht="21.75" customHeight="1">
      <c r="A324" s="184" t="s">
        <v>561</v>
      </c>
      <c r="B324" s="240">
        <f t="shared" si="4"/>
        <v>0</v>
      </c>
      <c r="C324" s="240"/>
      <c r="D324" s="241"/>
    </row>
    <row r="325" spans="1:4" s="173" customFormat="1" ht="21.75" customHeight="1">
      <c r="A325" s="184" t="s">
        <v>562</v>
      </c>
      <c r="B325" s="240">
        <f t="shared" si="4"/>
        <v>0</v>
      </c>
      <c r="C325" s="240"/>
      <c r="D325" s="241"/>
    </row>
    <row r="326" spans="1:4" s="173" customFormat="1" ht="21.75" customHeight="1">
      <c r="A326" s="184" t="s">
        <v>456</v>
      </c>
      <c r="B326" s="240">
        <f t="shared" si="4"/>
        <v>0</v>
      </c>
      <c r="C326" s="240"/>
      <c r="D326" s="241"/>
    </row>
    <row r="327" spans="1:4" s="173" customFormat="1" ht="21.75" customHeight="1">
      <c r="A327" s="184" t="s">
        <v>426</v>
      </c>
      <c r="B327" s="240">
        <f aca="true" t="shared" si="5" ref="B327:B390">C327+D327</f>
        <v>0</v>
      </c>
      <c r="C327" s="240"/>
      <c r="D327" s="241"/>
    </row>
    <row r="328" spans="1:4" s="173" customFormat="1" ht="21.75" customHeight="1">
      <c r="A328" s="184" t="s">
        <v>563</v>
      </c>
      <c r="B328" s="240">
        <f t="shared" si="5"/>
        <v>0</v>
      </c>
      <c r="C328" s="240"/>
      <c r="D328" s="241"/>
    </row>
    <row r="329" spans="1:4" s="173" customFormat="1" ht="21.75" customHeight="1">
      <c r="A329" s="184" t="s">
        <v>1324</v>
      </c>
      <c r="B329" s="240">
        <f t="shared" si="5"/>
        <v>0</v>
      </c>
      <c r="C329" s="240"/>
      <c r="D329" s="241"/>
    </row>
    <row r="330" spans="1:4" s="173" customFormat="1" ht="21.75" customHeight="1">
      <c r="A330" s="184" t="s">
        <v>420</v>
      </c>
      <c r="B330" s="240">
        <f t="shared" si="5"/>
        <v>0</v>
      </c>
      <c r="C330" s="240"/>
      <c r="D330" s="241"/>
    </row>
    <row r="331" spans="1:4" s="173" customFormat="1" ht="21.75" customHeight="1">
      <c r="A331" s="184" t="s">
        <v>421</v>
      </c>
      <c r="B331" s="240">
        <f t="shared" si="5"/>
        <v>0</v>
      </c>
      <c r="C331" s="240"/>
      <c r="D331" s="241"/>
    </row>
    <row r="332" spans="1:4" s="173" customFormat="1" ht="21.75" customHeight="1">
      <c r="A332" s="184" t="s">
        <v>422</v>
      </c>
      <c r="B332" s="240">
        <f t="shared" si="5"/>
        <v>0</v>
      </c>
      <c r="C332" s="240"/>
      <c r="D332" s="241"/>
    </row>
    <row r="333" spans="1:4" s="173" customFormat="1" ht="21.75" customHeight="1">
      <c r="A333" s="184" t="s">
        <v>1325</v>
      </c>
      <c r="B333" s="240">
        <f t="shared" si="5"/>
        <v>0</v>
      </c>
      <c r="C333" s="240"/>
      <c r="D333" s="241"/>
    </row>
    <row r="334" spans="1:4" s="173" customFormat="1" ht="21.75" customHeight="1">
      <c r="A334" s="184" t="s">
        <v>1326</v>
      </c>
      <c r="B334" s="240">
        <f t="shared" si="5"/>
        <v>0</v>
      </c>
      <c r="C334" s="240"/>
      <c r="D334" s="241"/>
    </row>
    <row r="335" spans="1:4" s="173" customFormat="1" ht="21.75" customHeight="1">
      <c r="A335" s="184" t="s">
        <v>564</v>
      </c>
      <c r="B335" s="240">
        <f t="shared" si="5"/>
        <v>0</v>
      </c>
      <c r="C335" s="240"/>
      <c r="D335" s="241"/>
    </row>
    <row r="336" spans="1:4" s="173" customFormat="1" ht="21.75" customHeight="1">
      <c r="A336" s="184" t="s">
        <v>456</v>
      </c>
      <c r="B336" s="240">
        <f t="shared" si="5"/>
        <v>0</v>
      </c>
      <c r="C336" s="240"/>
      <c r="D336" s="241"/>
    </row>
    <row r="337" spans="1:4" s="173" customFormat="1" ht="21.75" customHeight="1">
      <c r="A337" s="184" t="s">
        <v>426</v>
      </c>
      <c r="B337" s="240">
        <f t="shared" si="5"/>
        <v>0</v>
      </c>
      <c r="C337" s="240"/>
      <c r="D337" s="241"/>
    </row>
    <row r="338" spans="1:4" s="173" customFormat="1" ht="21.75" customHeight="1">
      <c r="A338" s="184" t="s">
        <v>1327</v>
      </c>
      <c r="B338" s="240">
        <f t="shared" si="5"/>
        <v>0</v>
      </c>
      <c r="C338" s="240"/>
      <c r="D338" s="241"/>
    </row>
    <row r="339" spans="1:4" s="173" customFormat="1" ht="21.75" customHeight="1">
      <c r="A339" s="184" t="s">
        <v>565</v>
      </c>
      <c r="B339" s="240">
        <f t="shared" si="5"/>
        <v>0</v>
      </c>
      <c r="C339" s="240"/>
      <c r="D339" s="241"/>
    </row>
    <row r="340" spans="1:4" s="173" customFormat="1" ht="21.75" customHeight="1">
      <c r="A340" s="184" t="s">
        <v>420</v>
      </c>
      <c r="B340" s="240">
        <f t="shared" si="5"/>
        <v>0</v>
      </c>
      <c r="C340" s="240"/>
      <c r="D340" s="241"/>
    </row>
    <row r="341" spans="1:4" s="173" customFormat="1" ht="21.75" customHeight="1">
      <c r="A341" s="184" t="s">
        <v>421</v>
      </c>
      <c r="B341" s="240">
        <f t="shared" si="5"/>
        <v>0</v>
      </c>
      <c r="C341" s="240"/>
      <c r="D341" s="241"/>
    </row>
    <row r="342" spans="1:4" s="173" customFormat="1" ht="21.75" customHeight="1">
      <c r="A342" s="184" t="s">
        <v>422</v>
      </c>
      <c r="B342" s="240">
        <f t="shared" si="5"/>
        <v>0</v>
      </c>
      <c r="C342" s="240"/>
      <c r="D342" s="241"/>
    </row>
    <row r="343" spans="1:4" s="173" customFormat="1" ht="21.75" customHeight="1">
      <c r="A343" s="184" t="s">
        <v>566</v>
      </c>
      <c r="B343" s="240">
        <f t="shared" si="5"/>
        <v>0</v>
      </c>
      <c r="C343" s="240"/>
      <c r="D343" s="241"/>
    </row>
    <row r="344" spans="1:4" s="173" customFormat="1" ht="21.75" customHeight="1">
      <c r="A344" s="184" t="s">
        <v>567</v>
      </c>
      <c r="B344" s="240">
        <f t="shared" si="5"/>
        <v>0</v>
      </c>
      <c r="C344" s="240"/>
      <c r="D344" s="241"/>
    </row>
    <row r="345" spans="1:4" s="173" customFormat="1" ht="21.75" customHeight="1">
      <c r="A345" s="184" t="s">
        <v>426</v>
      </c>
      <c r="B345" s="240">
        <f t="shared" si="5"/>
        <v>0</v>
      </c>
      <c r="C345" s="240"/>
      <c r="D345" s="241"/>
    </row>
    <row r="346" spans="1:4" s="173" customFormat="1" ht="21.75" customHeight="1">
      <c r="A346" s="184" t="s">
        <v>568</v>
      </c>
      <c r="B346" s="240">
        <f t="shared" si="5"/>
        <v>0</v>
      </c>
      <c r="C346" s="240"/>
      <c r="D346" s="241"/>
    </row>
    <row r="347" spans="1:4" s="173" customFormat="1" ht="21.75" customHeight="1">
      <c r="A347" s="184" t="s">
        <v>569</v>
      </c>
      <c r="B347" s="240">
        <f t="shared" si="5"/>
        <v>0</v>
      </c>
      <c r="C347" s="240"/>
      <c r="D347" s="241"/>
    </row>
    <row r="348" spans="1:4" s="173" customFormat="1" ht="21.75" customHeight="1">
      <c r="A348" s="184" t="s">
        <v>420</v>
      </c>
      <c r="B348" s="240">
        <f t="shared" si="5"/>
        <v>0</v>
      </c>
      <c r="C348" s="240"/>
      <c r="D348" s="241"/>
    </row>
    <row r="349" spans="1:4" s="173" customFormat="1" ht="21.75" customHeight="1">
      <c r="A349" s="184" t="s">
        <v>421</v>
      </c>
      <c r="B349" s="240">
        <f t="shared" si="5"/>
        <v>0</v>
      </c>
      <c r="C349" s="240"/>
      <c r="D349" s="241"/>
    </row>
    <row r="350" spans="1:4" s="173" customFormat="1" ht="21.75" customHeight="1">
      <c r="A350" s="184" t="s">
        <v>456</v>
      </c>
      <c r="B350" s="240">
        <f t="shared" si="5"/>
        <v>0</v>
      </c>
      <c r="C350" s="240"/>
      <c r="D350" s="241"/>
    </row>
    <row r="351" spans="1:4" s="173" customFormat="1" ht="21.75" customHeight="1">
      <c r="A351" s="185" t="s">
        <v>182</v>
      </c>
      <c r="B351" s="240">
        <f t="shared" si="5"/>
        <v>0</v>
      </c>
      <c r="C351" s="240"/>
      <c r="D351" s="241"/>
    </row>
    <row r="352" spans="1:4" s="173" customFormat="1" ht="21.75" customHeight="1">
      <c r="A352" s="184" t="s">
        <v>570</v>
      </c>
      <c r="B352" s="240">
        <f t="shared" si="5"/>
        <v>0</v>
      </c>
      <c r="C352" s="240"/>
      <c r="D352" s="241"/>
    </row>
    <row r="353" spans="1:4" s="173" customFormat="1" ht="21.75" customHeight="1">
      <c r="A353" s="184" t="s">
        <v>1328</v>
      </c>
      <c r="B353" s="240">
        <f t="shared" si="5"/>
        <v>2863094.99</v>
      </c>
      <c r="C353" s="240">
        <f>SUM(C354)</f>
        <v>1711374.42</v>
      </c>
      <c r="D353" s="241">
        <f>SUM(D354)</f>
        <v>1151720.57</v>
      </c>
    </row>
    <row r="354" spans="1:4" s="173" customFormat="1" ht="21.75" customHeight="1">
      <c r="A354" s="184" t="s">
        <v>57</v>
      </c>
      <c r="B354" s="240">
        <f t="shared" si="5"/>
        <v>2863094.99</v>
      </c>
      <c r="C354" s="248">
        <v>1711374.42</v>
      </c>
      <c r="D354" s="248">
        <v>1151720.57</v>
      </c>
    </row>
    <row r="355" spans="1:4" s="173" customFormat="1" ht="21.75" customHeight="1">
      <c r="A355" s="184" t="s">
        <v>1329</v>
      </c>
      <c r="B355" s="240">
        <f t="shared" si="5"/>
        <v>0</v>
      </c>
      <c r="C355" s="240"/>
      <c r="D355" s="241"/>
    </row>
    <row r="356" spans="1:4" s="173" customFormat="1" ht="21.75" customHeight="1">
      <c r="A356" s="184" t="s">
        <v>571</v>
      </c>
      <c r="B356" s="240">
        <f t="shared" si="5"/>
        <v>0</v>
      </c>
      <c r="C356" s="240"/>
      <c r="D356" s="241"/>
    </row>
    <row r="357" spans="1:4" s="173" customFormat="1" ht="21.75" customHeight="1">
      <c r="A357" s="184" t="s">
        <v>420</v>
      </c>
      <c r="B357" s="240">
        <f t="shared" si="5"/>
        <v>0</v>
      </c>
      <c r="C357" s="240"/>
      <c r="D357" s="241"/>
    </row>
    <row r="358" spans="1:4" s="173" customFormat="1" ht="21.75" customHeight="1">
      <c r="A358" s="184" t="s">
        <v>421</v>
      </c>
      <c r="B358" s="240">
        <f t="shared" si="5"/>
        <v>0</v>
      </c>
      <c r="C358" s="240"/>
      <c r="D358" s="241"/>
    </row>
    <row r="359" spans="1:4" s="173" customFormat="1" ht="21.75" customHeight="1">
      <c r="A359" s="184" t="s">
        <v>422</v>
      </c>
      <c r="B359" s="240">
        <f t="shared" si="5"/>
        <v>0</v>
      </c>
      <c r="C359" s="240"/>
      <c r="D359" s="241"/>
    </row>
    <row r="360" spans="1:4" s="173" customFormat="1" ht="21.75" customHeight="1">
      <c r="A360" s="184" t="s">
        <v>572</v>
      </c>
      <c r="B360" s="240">
        <f t="shared" si="5"/>
        <v>0</v>
      </c>
      <c r="C360" s="240"/>
      <c r="D360" s="241"/>
    </row>
    <row r="361" spans="1:4" s="173" customFormat="1" ht="21.75" customHeight="1">
      <c r="A361" s="184" t="s">
        <v>573</v>
      </c>
      <c r="B361" s="240">
        <f t="shared" si="5"/>
        <v>0</v>
      </c>
      <c r="C361" s="240"/>
      <c r="D361" s="241"/>
    </row>
    <row r="362" spans="1:4" s="173" customFormat="1" ht="21.75" customHeight="1">
      <c r="A362" s="184" t="s">
        <v>574</v>
      </c>
      <c r="B362" s="240">
        <f t="shared" si="5"/>
        <v>0</v>
      </c>
      <c r="C362" s="240"/>
      <c r="D362" s="241"/>
    </row>
    <row r="363" spans="1:4" s="173" customFormat="1" ht="21.75" customHeight="1">
      <c r="A363" s="184" t="s">
        <v>575</v>
      </c>
      <c r="B363" s="240">
        <f t="shared" si="5"/>
        <v>0</v>
      </c>
      <c r="C363" s="240"/>
      <c r="D363" s="241"/>
    </row>
    <row r="364" spans="1:4" s="173" customFormat="1" ht="21.75" customHeight="1">
      <c r="A364" s="184" t="s">
        <v>576</v>
      </c>
      <c r="B364" s="240">
        <f t="shared" si="5"/>
        <v>0</v>
      </c>
      <c r="C364" s="240"/>
      <c r="D364" s="241"/>
    </row>
    <row r="365" spans="1:4" s="173" customFormat="1" ht="21.75" customHeight="1">
      <c r="A365" s="184" t="s">
        <v>577</v>
      </c>
      <c r="B365" s="240">
        <f t="shared" si="5"/>
        <v>0</v>
      </c>
      <c r="C365" s="240"/>
      <c r="D365" s="241"/>
    </row>
    <row r="366" spans="1:4" s="173" customFormat="1" ht="21.75" customHeight="1">
      <c r="A366" s="184" t="s">
        <v>578</v>
      </c>
      <c r="B366" s="240">
        <f t="shared" si="5"/>
        <v>0</v>
      </c>
      <c r="C366" s="240"/>
      <c r="D366" s="241"/>
    </row>
    <row r="367" spans="1:4" s="173" customFormat="1" ht="21.75" customHeight="1">
      <c r="A367" s="184" t="s">
        <v>579</v>
      </c>
      <c r="B367" s="240">
        <f t="shared" si="5"/>
        <v>0</v>
      </c>
      <c r="C367" s="240"/>
      <c r="D367" s="241"/>
    </row>
    <row r="368" spans="1:4" s="173" customFormat="1" ht="21.75" customHeight="1">
      <c r="A368" s="184" t="s">
        <v>1330</v>
      </c>
      <c r="B368" s="240">
        <f t="shared" si="5"/>
        <v>0</v>
      </c>
      <c r="C368" s="240"/>
      <c r="D368" s="241"/>
    </row>
    <row r="369" spans="1:4" s="173" customFormat="1" ht="21.75" customHeight="1">
      <c r="A369" s="184" t="s">
        <v>580</v>
      </c>
      <c r="B369" s="240">
        <f t="shared" si="5"/>
        <v>0</v>
      </c>
      <c r="C369" s="240"/>
      <c r="D369" s="241"/>
    </row>
    <row r="370" spans="1:4" s="173" customFormat="1" ht="21.75" customHeight="1">
      <c r="A370" s="184" t="s">
        <v>581</v>
      </c>
      <c r="B370" s="240">
        <f t="shared" si="5"/>
        <v>0</v>
      </c>
      <c r="C370" s="240"/>
      <c r="D370" s="241"/>
    </row>
    <row r="371" spans="1:4" s="173" customFormat="1" ht="21.75" customHeight="1">
      <c r="A371" s="184" t="s">
        <v>582</v>
      </c>
      <c r="B371" s="240">
        <f t="shared" si="5"/>
        <v>0</v>
      </c>
      <c r="C371" s="240"/>
      <c r="D371" s="241"/>
    </row>
    <row r="372" spans="1:4" s="173" customFormat="1" ht="21.75" customHeight="1">
      <c r="A372" s="184" t="s">
        <v>583</v>
      </c>
      <c r="B372" s="240">
        <f t="shared" si="5"/>
        <v>0</v>
      </c>
      <c r="C372" s="240"/>
      <c r="D372" s="241"/>
    </row>
    <row r="373" spans="1:4" s="173" customFormat="1" ht="21.75" customHeight="1">
      <c r="A373" s="184" t="s">
        <v>584</v>
      </c>
      <c r="B373" s="240">
        <f t="shared" si="5"/>
        <v>0</v>
      </c>
      <c r="C373" s="240"/>
      <c r="D373" s="241"/>
    </row>
    <row r="374" spans="1:4" s="173" customFormat="1" ht="21.75" customHeight="1">
      <c r="A374" s="184" t="s">
        <v>585</v>
      </c>
      <c r="B374" s="240">
        <f t="shared" si="5"/>
        <v>0</v>
      </c>
      <c r="C374" s="240"/>
      <c r="D374" s="241"/>
    </row>
    <row r="375" spans="1:4" s="173" customFormat="1" ht="21.75" customHeight="1">
      <c r="A375" s="184" t="s">
        <v>586</v>
      </c>
      <c r="B375" s="240">
        <f t="shared" si="5"/>
        <v>0</v>
      </c>
      <c r="C375" s="240"/>
      <c r="D375" s="241"/>
    </row>
    <row r="376" spans="1:4" s="173" customFormat="1" ht="21.75" customHeight="1">
      <c r="A376" s="184" t="s">
        <v>587</v>
      </c>
      <c r="B376" s="240">
        <f t="shared" si="5"/>
        <v>0</v>
      </c>
      <c r="C376" s="240"/>
      <c r="D376" s="241"/>
    </row>
    <row r="377" spans="1:4" s="173" customFormat="1" ht="21.75" customHeight="1">
      <c r="A377" s="184" t="s">
        <v>588</v>
      </c>
      <c r="B377" s="240">
        <f t="shared" si="5"/>
        <v>0</v>
      </c>
      <c r="C377" s="240"/>
      <c r="D377" s="241"/>
    </row>
    <row r="378" spans="1:4" s="173" customFormat="1" ht="21.75" customHeight="1">
      <c r="A378" s="184" t="s">
        <v>589</v>
      </c>
      <c r="B378" s="240">
        <f t="shared" si="5"/>
        <v>0</v>
      </c>
      <c r="C378" s="240"/>
      <c r="D378" s="241"/>
    </row>
    <row r="379" spans="1:4" s="173" customFormat="1" ht="21.75" customHeight="1">
      <c r="A379" s="184" t="s">
        <v>590</v>
      </c>
      <c r="B379" s="240">
        <f t="shared" si="5"/>
        <v>0</v>
      </c>
      <c r="C379" s="240"/>
      <c r="D379" s="241"/>
    </row>
    <row r="380" spans="1:4" s="173" customFormat="1" ht="21.75" customHeight="1">
      <c r="A380" s="184" t="s">
        <v>591</v>
      </c>
      <c r="B380" s="240">
        <f t="shared" si="5"/>
        <v>0</v>
      </c>
      <c r="C380" s="240"/>
      <c r="D380" s="241"/>
    </row>
    <row r="381" spans="1:4" s="173" customFormat="1" ht="21.75" customHeight="1">
      <c r="A381" s="184" t="s">
        <v>592</v>
      </c>
      <c r="B381" s="240">
        <f t="shared" si="5"/>
        <v>0</v>
      </c>
      <c r="C381" s="240"/>
      <c r="D381" s="241"/>
    </row>
    <row r="382" spans="1:4" s="173" customFormat="1" ht="21.75" customHeight="1">
      <c r="A382" s="184" t="s">
        <v>593</v>
      </c>
      <c r="B382" s="240">
        <f t="shared" si="5"/>
        <v>0</v>
      </c>
      <c r="C382" s="240"/>
      <c r="D382" s="241"/>
    </row>
    <row r="383" spans="1:4" s="173" customFormat="1" ht="21.75" customHeight="1">
      <c r="A383" s="184" t="s">
        <v>594</v>
      </c>
      <c r="B383" s="240">
        <f t="shared" si="5"/>
        <v>0</v>
      </c>
      <c r="C383" s="240"/>
      <c r="D383" s="241"/>
    </row>
    <row r="384" spans="1:4" s="173" customFormat="1" ht="21.75" customHeight="1">
      <c r="A384" s="184" t="s">
        <v>595</v>
      </c>
      <c r="B384" s="240">
        <f t="shared" si="5"/>
        <v>0</v>
      </c>
      <c r="C384" s="240"/>
      <c r="D384" s="241"/>
    </row>
    <row r="385" spans="1:4" s="173" customFormat="1" ht="21.75" customHeight="1">
      <c r="A385" s="184" t="s">
        <v>596</v>
      </c>
      <c r="B385" s="240">
        <f t="shared" si="5"/>
        <v>0</v>
      </c>
      <c r="C385" s="240"/>
      <c r="D385" s="241"/>
    </row>
    <row r="386" spans="1:4" s="173" customFormat="1" ht="21.75" customHeight="1">
      <c r="A386" s="184" t="s">
        <v>597</v>
      </c>
      <c r="B386" s="240">
        <f t="shared" si="5"/>
        <v>0</v>
      </c>
      <c r="C386" s="240"/>
      <c r="D386" s="241"/>
    </row>
    <row r="387" spans="1:4" s="173" customFormat="1" ht="21.75" customHeight="1">
      <c r="A387" s="184" t="s">
        <v>598</v>
      </c>
      <c r="B387" s="240">
        <f t="shared" si="5"/>
        <v>0</v>
      </c>
      <c r="C387" s="240"/>
      <c r="D387" s="241"/>
    </row>
    <row r="388" spans="1:4" s="173" customFormat="1" ht="21.75" customHeight="1">
      <c r="A388" s="184" t="s">
        <v>599</v>
      </c>
      <c r="B388" s="240">
        <f t="shared" si="5"/>
        <v>0</v>
      </c>
      <c r="C388" s="240"/>
      <c r="D388" s="241"/>
    </row>
    <row r="389" spans="1:4" s="173" customFormat="1" ht="21.75" customHeight="1">
      <c r="A389" s="184" t="s">
        <v>600</v>
      </c>
      <c r="B389" s="240">
        <f t="shared" si="5"/>
        <v>0</v>
      </c>
      <c r="C389" s="240"/>
      <c r="D389" s="241"/>
    </row>
    <row r="390" spans="1:4" s="173" customFormat="1" ht="21.75" customHeight="1">
      <c r="A390" s="184" t="s">
        <v>601</v>
      </c>
      <c r="B390" s="240">
        <f t="shared" si="5"/>
        <v>0</v>
      </c>
      <c r="C390" s="240"/>
      <c r="D390" s="241"/>
    </row>
    <row r="391" spans="1:4" s="173" customFormat="1" ht="21.75" customHeight="1">
      <c r="A391" s="184" t="s">
        <v>602</v>
      </c>
      <c r="B391" s="240">
        <f aca="true" t="shared" si="6" ref="B391:B454">C391+D391</f>
        <v>0</v>
      </c>
      <c r="C391" s="240"/>
      <c r="D391" s="241"/>
    </row>
    <row r="392" spans="1:4" s="173" customFormat="1" ht="21.75" customHeight="1">
      <c r="A392" s="184" t="s">
        <v>603</v>
      </c>
      <c r="B392" s="240">
        <f t="shared" si="6"/>
        <v>0</v>
      </c>
      <c r="C392" s="240"/>
      <c r="D392" s="241"/>
    </row>
    <row r="393" spans="1:4" s="173" customFormat="1" ht="21.75" customHeight="1">
      <c r="A393" s="184" t="s">
        <v>604</v>
      </c>
      <c r="B393" s="240">
        <f t="shared" si="6"/>
        <v>0</v>
      </c>
      <c r="C393" s="240"/>
      <c r="D393" s="241"/>
    </row>
    <row r="394" spans="1:4" s="173" customFormat="1" ht="21.75" customHeight="1">
      <c r="A394" s="184" t="s">
        <v>605</v>
      </c>
      <c r="B394" s="240">
        <f t="shared" si="6"/>
        <v>0</v>
      </c>
      <c r="C394" s="240"/>
      <c r="D394" s="241"/>
    </row>
    <row r="395" spans="1:4" s="173" customFormat="1" ht="21.75" customHeight="1">
      <c r="A395" s="184" t="s">
        <v>1331</v>
      </c>
      <c r="B395" s="240">
        <f t="shared" si="6"/>
        <v>0</v>
      </c>
      <c r="C395" s="240"/>
      <c r="D395" s="241"/>
    </row>
    <row r="396" spans="1:4" s="173" customFormat="1" ht="21.75" customHeight="1">
      <c r="A396" s="184" t="s">
        <v>606</v>
      </c>
      <c r="B396" s="240">
        <f t="shared" si="6"/>
        <v>0</v>
      </c>
      <c r="C396" s="240"/>
      <c r="D396" s="241"/>
    </row>
    <row r="397" spans="1:4" s="173" customFormat="1" ht="21.75" customHeight="1">
      <c r="A397" s="184" t="s">
        <v>607</v>
      </c>
      <c r="B397" s="240">
        <f t="shared" si="6"/>
        <v>0</v>
      </c>
      <c r="C397" s="240"/>
      <c r="D397" s="241"/>
    </row>
    <row r="398" spans="1:4" s="173" customFormat="1" ht="21.75" customHeight="1">
      <c r="A398" s="184" t="s">
        <v>1332</v>
      </c>
      <c r="B398" s="240">
        <f t="shared" si="6"/>
        <v>0</v>
      </c>
      <c r="C398" s="240"/>
      <c r="D398" s="241"/>
    </row>
    <row r="399" spans="1:4" s="173" customFormat="1" ht="21.75" customHeight="1">
      <c r="A399" s="184" t="s">
        <v>1333</v>
      </c>
      <c r="B399" s="240">
        <f t="shared" si="6"/>
        <v>0</v>
      </c>
      <c r="C399" s="240"/>
      <c r="D399" s="241"/>
    </row>
    <row r="400" spans="1:4" s="173" customFormat="1" ht="21.75" customHeight="1">
      <c r="A400" s="184" t="s">
        <v>1334</v>
      </c>
      <c r="B400" s="240">
        <f t="shared" si="6"/>
        <v>0</v>
      </c>
      <c r="C400" s="240"/>
      <c r="D400" s="241"/>
    </row>
    <row r="401" spans="1:4" s="173" customFormat="1" ht="21.75" customHeight="1">
      <c r="A401" s="184" t="s">
        <v>608</v>
      </c>
      <c r="B401" s="240">
        <f t="shared" si="6"/>
        <v>0</v>
      </c>
      <c r="C401" s="240"/>
      <c r="D401" s="241"/>
    </row>
    <row r="402" spans="1:4" s="173" customFormat="1" ht="21.75" customHeight="1">
      <c r="A402" s="184" t="s">
        <v>609</v>
      </c>
      <c r="B402" s="240">
        <f t="shared" si="6"/>
        <v>0</v>
      </c>
      <c r="C402" s="240"/>
      <c r="D402" s="241"/>
    </row>
    <row r="403" spans="1:4" s="173" customFormat="1" ht="21.75" customHeight="1">
      <c r="A403" s="184" t="s">
        <v>610</v>
      </c>
      <c r="B403" s="240">
        <f t="shared" si="6"/>
        <v>0</v>
      </c>
      <c r="C403" s="240"/>
      <c r="D403" s="241"/>
    </row>
    <row r="404" spans="1:4" s="173" customFormat="1" ht="21.75" customHeight="1">
      <c r="A404" s="184" t="s">
        <v>611</v>
      </c>
      <c r="B404" s="240">
        <f t="shared" si="6"/>
        <v>0</v>
      </c>
      <c r="C404" s="240"/>
      <c r="D404" s="241"/>
    </row>
    <row r="405" spans="1:4" s="173" customFormat="1" ht="21.75" customHeight="1">
      <c r="A405" s="184" t="s">
        <v>612</v>
      </c>
      <c r="B405" s="240">
        <f t="shared" si="6"/>
        <v>0</v>
      </c>
      <c r="C405" s="240"/>
      <c r="D405" s="241"/>
    </row>
    <row r="406" spans="1:4" s="173" customFormat="1" ht="21.75" customHeight="1">
      <c r="A406" s="184" t="s">
        <v>613</v>
      </c>
      <c r="B406" s="240">
        <f t="shared" si="6"/>
        <v>0</v>
      </c>
      <c r="C406" s="240"/>
      <c r="D406" s="241"/>
    </row>
    <row r="407" spans="1:4" s="173" customFormat="1" ht="21.75" customHeight="1">
      <c r="A407" s="184" t="s">
        <v>614</v>
      </c>
      <c r="B407" s="240">
        <f t="shared" si="6"/>
        <v>0</v>
      </c>
      <c r="C407" s="240"/>
      <c r="D407" s="241"/>
    </row>
    <row r="408" spans="1:4" s="173" customFormat="1" ht="21.75" customHeight="1">
      <c r="A408" s="184" t="s">
        <v>615</v>
      </c>
      <c r="B408" s="240">
        <f t="shared" si="6"/>
        <v>0</v>
      </c>
      <c r="C408" s="240"/>
      <c r="D408" s="241"/>
    </row>
    <row r="409" spans="1:4" s="173" customFormat="1" ht="21.75" customHeight="1">
      <c r="A409" s="184" t="s">
        <v>1335</v>
      </c>
      <c r="B409" s="240">
        <f t="shared" si="6"/>
        <v>0</v>
      </c>
      <c r="C409" s="240"/>
      <c r="D409" s="241"/>
    </row>
    <row r="410" spans="1:4" s="173" customFormat="1" ht="21.75" customHeight="1">
      <c r="A410" s="184" t="s">
        <v>616</v>
      </c>
      <c r="B410" s="240">
        <f t="shared" si="6"/>
        <v>0</v>
      </c>
      <c r="C410" s="240"/>
      <c r="D410" s="241"/>
    </row>
    <row r="411" spans="1:4" s="173" customFormat="1" ht="21.75" customHeight="1">
      <c r="A411" s="184" t="s">
        <v>420</v>
      </c>
      <c r="B411" s="240">
        <f t="shared" si="6"/>
        <v>0</v>
      </c>
      <c r="C411" s="240"/>
      <c r="D411" s="241"/>
    </row>
    <row r="412" spans="1:4" s="173" customFormat="1" ht="21.75" customHeight="1">
      <c r="A412" s="184" t="s">
        <v>421</v>
      </c>
      <c r="B412" s="240">
        <f t="shared" si="6"/>
        <v>0</v>
      </c>
      <c r="C412" s="240"/>
      <c r="D412" s="241"/>
    </row>
    <row r="413" spans="1:4" s="173" customFormat="1" ht="21.75" customHeight="1">
      <c r="A413" s="184" t="s">
        <v>422</v>
      </c>
      <c r="B413" s="240">
        <f t="shared" si="6"/>
        <v>0</v>
      </c>
      <c r="C413" s="240"/>
      <c r="D413" s="241"/>
    </row>
    <row r="414" spans="1:4" s="173" customFormat="1" ht="21.75" customHeight="1">
      <c r="A414" s="184" t="s">
        <v>617</v>
      </c>
      <c r="B414" s="240">
        <f t="shared" si="6"/>
        <v>0</v>
      </c>
      <c r="C414" s="240"/>
      <c r="D414" s="241"/>
    </row>
    <row r="415" spans="1:4" s="173" customFormat="1" ht="21.75" customHeight="1">
      <c r="A415" s="184" t="s">
        <v>618</v>
      </c>
      <c r="B415" s="240">
        <f t="shared" si="6"/>
        <v>0</v>
      </c>
      <c r="C415" s="240"/>
      <c r="D415" s="241"/>
    </row>
    <row r="416" spans="1:4" s="173" customFormat="1" ht="21.75" customHeight="1">
      <c r="A416" s="184" t="s">
        <v>619</v>
      </c>
      <c r="B416" s="240">
        <f t="shared" si="6"/>
        <v>0</v>
      </c>
      <c r="C416" s="240"/>
      <c r="D416" s="241"/>
    </row>
    <row r="417" spans="1:4" s="173" customFormat="1" ht="21.75" customHeight="1">
      <c r="A417" s="184" t="s">
        <v>620</v>
      </c>
      <c r="B417" s="240">
        <f t="shared" si="6"/>
        <v>0</v>
      </c>
      <c r="C417" s="240"/>
      <c r="D417" s="241"/>
    </row>
    <row r="418" spans="1:4" s="173" customFormat="1" ht="21.75" customHeight="1">
      <c r="A418" s="184" t="s">
        <v>621</v>
      </c>
      <c r="B418" s="240">
        <f t="shared" si="6"/>
        <v>0</v>
      </c>
      <c r="C418" s="240"/>
      <c r="D418" s="241"/>
    </row>
    <row r="419" spans="1:4" s="173" customFormat="1" ht="21.75" customHeight="1">
      <c r="A419" s="184" t="s">
        <v>622</v>
      </c>
      <c r="B419" s="240">
        <f t="shared" si="6"/>
        <v>0</v>
      </c>
      <c r="C419" s="240"/>
      <c r="D419" s="241"/>
    </row>
    <row r="420" spans="1:4" s="173" customFormat="1" ht="21.75" customHeight="1">
      <c r="A420" s="184" t="s">
        <v>623</v>
      </c>
      <c r="B420" s="240">
        <f t="shared" si="6"/>
        <v>0</v>
      </c>
      <c r="C420" s="240"/>
      <c r="D420" s="241"/>
    </row>
    <row r="421" spans="1:4" s="173" customFormat="1" ht="21.75" customHeight="1">
      <c r="A421" s="184" t="s">
        <v>624</v>
      </c>
      <c r="B421" s="240">
        <f t="shared" si="6"/>
        <v>0</v>
      </c>
      <c r="C421" s="240"/>
      <c r="D421" s="241"/>
    </row>
    <row r="422" spans="1:4" s="173" customFormat="1" ht="21.75" customHeight="1">
      <c r="A422" s="184" t="s">
        <v>625</v>
      </c>
      <c r="B422" s="240">
        <f t="shared" si="6"/>
        <v>0</v>
      </c>
      <c r="C422" s="240"/>
      <c r="D422" s="241"/>
    </row>
    <row r="423" spans="1:4" s="173" customFormat="1" ht="21.75" customHeight="1">
      <c r="A423" s="184" t="s">
        <v>626</v>
      </c>
      <c r="B423" s="240">
        <f t="shared" si="6"/>
        <v>0</v>
      </c>
      <c r="C423" s="240"/>
      <c r="D423" s="241"/>
    </row>
    <row r="424" spans="1:4" s="173" customFormat="1" ht="21.75" customHeight="1">
      <c r="A424" s="184" t="s">
        <v>627</v>
      </c>
      <c r="B424" s="240">
        <f t="shared" si="6"/>
        <v>0</v>
      </c>
      <c r="C424" s="240"/>
      <c r="D424" s="241"/>
    </row>
    <row r="425" spans="1:4" s="173" customFormat="1" ht="21.75" customHeight="1">
      <c r="A425" s="184" t="s">
        <v>619</v>
      </c>
      <c r="B425" s="240">
        <f t="shared" si="6"/>
        <v>0</v>
      </c>
      <c r="C425" s="240"/>
      <c r="D425" s="241"/>
    </row>
    <row r="426" spans="1:4" s="173" customFormat="1" ht="21.75" customHeight="1">
      <c r="A426" s="184" t="s">
        <v>628</v>
      </c>
      <c r="B426" s="240">
        <f t="shared" si="6"/>
        <v>0</v>
      </c>
      <c r="C426" s="240"/>
      <c r="D426" s="241"/>
    </row>
    <row r="427" spans="1:4" s="173" customFormat="1" ht="21.75" customHeight="1">
      <c r="A427" s="184" t="s">
        <v>629</v>
      </c>
      <c r="B427" s="240">
        <f t="shared" si="6"/>
        <v>0</v>
      </c>
      <c r="C427" s="240"/>
      <c r="D427" s="241"/>
    </row>
    <row r="428" spans="1:4" s="173" customFormat="1" ht="21.75" customHeight="1">
      <c r="A428" s="184" t="s">
        <v>630</v>
      </c>
      <c r="B428" s="240">
        <f t="shared" si="6"/>
        <v>0</v>
      </c>
      <c r="C428" s="240"/>
      <c r="D428" s="241"/>
    </row>
    <row r="429" spans="1:4" s="173" customFormat="1" ht="21.75" customHeight="1">
      <c r="A429" s="184" t="s">
        <v>631</v>
      </c>
      <c r="B429" s="240">
        <f t="shared" si="6"/>
        <v>0</v>
      </c>
      <c r="C429" s="240"/>
      <c r="D429" s="241"/>
    </row>
    <row r="430" spans="1:4" s="173" customFormat="1" ht="21.75" customHeight="1">
      <c r="A430" s="184" t="s">
        <v>632</v>
      </c>
      <c r="B430" s="240">
        <f t="shared" si="6"/>
        <v>0</v>
      </c>
      <c r="C430" s="240"/>
      <c r="D430" s="241"/>
    </row>
    <row r="431" spans="1:4" s="173" customFormat="1" ht="21.75" customHeight="1">
      <c r="A431" s="184" t="s">
        <v>619</v>
      </c>
      <c r="B431" s="240">
        <f t="shared" si="6"/>
        <v>0</v>
      </c>
      <c r="C431" s="240"/>
      <c r="D431" s="241"/>
    </row>
    <row r="432" spans="1:4" s="173" customFormat="1" ht="21.75" customHeight="1">
      <c r="A432" s="184" t="s">
        <v>633</v>
      </c>
      <c r="B432" s="240">
        <f t="shared" si="6"/>
        <v>0</v>
      </c>
      <c r="C432" s="240"/>
      <c r="D432" s="241"/>
    </row>
    <row r="433" spans="1:4" s="173" customFormat="1" ht="21.75" customHeight="1">
      <c r="A433" s="184" t="s">
        <v>634</v>
      </c>
      <c r="B433" s="240">
        <f t="shared" si="6"/>
        <v>0</v>
      </c>
      <c r="C433" s="240"/>
      <c r="D433" s="241"/>
    </row>
    <row r="434" spans="1:4" s="173" customFormat="1" ht="21.75" customHeight="1">
      <c r="A434" s="184" t="s">
        <v>635</v>
      </c>
      <c r="B434" s="240">
        <f t="shared" si="6"/>
        <v>0</v>
      </c>
      <c r="C434" s="240"/>
      <c r="D434" s="241"/>
    </row>
    <row r="435" spans="1:4" s="173" customFormat="1" ht="21.75" customHeight="1">
      <c r="A435" s="184" t="s">
        <v>636</v>
      </c>
      <c r="B435" s="240">
        <f t="shared" si="6"/>
        <v>0</v>
      </c>
      <c r="C435" s="240"/>
      <c r="D435" s="241"/>
    </row>
    <row r="436" spans="1:4" s="173" customFormat="1" ht="21.75" customHeight="1">
      <c r="A436" s="184" t="s">
        <v>637</v>
      </c>
      <c r="B436" s="240">
        <f t="shared" si="6"/>
        <v>0</v>
      </c>
      <c r="C436" s="240"/>
      <c r="D436" s="241"/>
    </row>
    <row r="437" spans="1:4" s="173" customFormat="1" ht="21.75" customHeight="1">
      <c r="A437" s="184" t="s">
        <v>619</v>
      </c>
      <c r="B437" s="240">
        <f t="shared" si="6"/>
        <v>0</v>
      </c>
      <c r="C437" s="240"/>
      <c r="D437" s="241"/>
    </row>
    <row r="438" spans="1:4" s="173" customFormat="1" ht="21.75" customHeight="1">
      <c r="A438" s="184" t="s">
        <v>638</v>
      </c>
      <c r="B438" s="240">
        <f t="shared" si="6"/>
        <v>0</v>
      </c>
      <c r="C438" s="240"/>
      <c r="D438" s="241"/>
    </row>
    <row r="439" spans="1:4" s="173" customFormat="1" ht="21.75" customHeight="1">
      <c r="A439" s="184" t="s">
        <v>639</v>
      </c>
      <c r="B439" s="240">
        <f t="shared" si="6"/>
        <v>0</v>
      </c>
      <c r="C439" s="240"/>
      <c r="D439" s="241"/>
    </row>
    <row r="440" spans="1:4" s="173" customFormat="1" ht="21.75" customHeight="1">
      <c r="A440" s="184" t="s">
        <v>640</v>
      </c>
      <c r="B440" s="240">
        <f t="shared" si="6"/>
        <v>0</v>
      </c>
      <c r="C440" s="240"/>
      <c r="D440" s="241"/>
    </row>
    <row r="441" spans="1:4" s="173" customFormat="1" ht="21.75" customHeight="1">
      <c r="A441" s="184" t="s">
        <v>641</v>
      </c>
      <c r="B441" s="240">
        <f t="shared" si="6"/>
        <v>0</v>
      </c>
      <c r="C441" s="240"/>
      <c r="D441" s="241"/>
    </row>
    <row r="442" spans="1:4" s="173" customFormat="1" ht="21.75" customHeight="1">
      <c r="A442" s="184" t="s">
        <v>642</v>
      </c>
      <c r="B442" s="240">
        <f t="shared" si="6"/>
        <v>0</v>
      </c>
      <c r="C442" s="240"/>
      <c r="D442" s="241"/>
    </row>
    <row r="443" spans="1:4" s="173" customFormat="1" ht="21.75" customHeight="1">
      <c r="A443" s="184" t="s">
        <v>643</v>
      </c>
      <c r="B443" s="240">
        <f t="shared" si="6"/>
        <v>0</v>
      </c>
      <c r="C443" s="240"/>
      <c r="D443" s="241"/>
    </row>
    <row r="444" spans="1:4" s="173" customFormat="1" ht="21.75" customHeight="1">
      <c r="A444" s="184" t="s">
        <v>644</v>
      </c>
      <c r="B444" s="240">
        <f t="shared" si="6"/>
        <v>0</v>
      </c>
      <c r="C444" s="240"/>
      <c r="D444" s="241"/>
    </row>
    <row r="445" spans="1:4" s="173" customFormat="1" ht="21.75" customHeight="1">
      <c r="A445" s="184" t="s">
        <v>645</v>
      </c>
      <c r="B445" s="240">
        <f t="shared" si="6"/>
        <v>0</v>
      </c>
      <c r="C445" s="240"/>
      <c r="D445" s="241"/>
    </row>
    <row r="446" spans="1:4" s="173" customFormat="1" ht="21.75" customHeight="1">
      <c r="A446" s="184" t="s">
        <v>646</v>
      </c>
      <c r="B446" s="240">
        <f t="shared" si="6"/>
        <v>0</v>
      </c>
      <c r="C446" s="240"/>
      <c r="D446" s="241"/>
    </row>
    <row r="447" spans="1:4" s="173" customFormat="1" ht="21.75" customHeight="1">
      <c r="A447" s="184" t="s">
        <v>619</v>
      </c>
      <c r="B447" s="240">
        <f t="shared" si="6"/>
        <v>0</v>
      </c>
      <c r="C447" s="240"/>
      <c r="D447" s="241"/>
    </row>
    <row r="448" spans="1:4" s="173" customFormat="1" ht="21.75" customHeight="1">
      <c r="A448" s="184" t="s">
        <v>647</v>
      </c>
      <c r="B448" s="240">
        <f t="shared" si="6"/>
        <v>0</v>
      </c>
      <c r="C448" s="240"/>
      <c r="D448" s="241"/>
    </row>
    <row r="449" spans="1:4" s="173" customFormat="1" ht="21.75" customHeight="1">
      <c r="A449" s="184" t="s">
        <v>648</v>
      </c>
      <c r="B449" s="240">
        <f t="shared" si="6"/>
        <v>0</v>
      </c>
      <c r="C449" s="240"/>
      <c r="D449" s="241"/>
    </row>
    <row r="450" spans="1:4" s="173" customFormat="1" ht="21.75" customHeight="1">
      <c r="A450" s="184" t="s">
        <v>649</v>
      </c>
      <c r="B450" s="240">
        <f t="shared" si="6"/>
        <v>0</v>
      </c>
      <c r="C450" s="240"/>
      <c r="D450" s="241"/>
    </row>
    <row r="451" spans="1:4" s="173" customFormat="1" ht="21.75" customHeight="1">
      <c r="A451" s="184" t="s">
        <v>650</v>
      </c>
      <c r="B451" s="240">
        <f t="shared" si="6"/>
        <v>0</v>
      </c>
      <c r="C451" s="240"/>
      <c r="D451" s="241"/>
    </row>
    <row r="452" spans="1:4" s="173" customFormat="1" ht="21.75" customHeight="1">
      <c r="A452" s="184" t="s">
        <v>651</v>
      </c>
      <c r="B452" s="240">
        <f t="shared" si="6"/>
        <v>0</v>
      </c>
      <c r="C452" s="240"/>
      <c r="D452" s="241"/>
    </row>
    <row r="453" spans="1:4" s="173" customFormat="1" ht="21.75" customHeight="1">
      <c r="A453" s="184" t="s">
        <v>652</v>
      </c>
      <c r="B453" s="240">
        <f t="shared" si="6"/>
        <v>0</v>
      </c>
      <c r="C453" s="240"/>
      <c r="D453" s="241"/>
    </row>
    <row r="454" spans="1:4" s="173" customFormat="1" ht="21.75" customHeight="1">
      <c r="A454" s="184" t="s">
        <v>653</v>
      </c>
      <c r="B454" s="240">
        <f t="shared" si="6"/>
        <v>0</v>
      </c>
      <c r="C454" s="240"/>
      <c r="D454" s="241"/>
    </row>
    <row r="455" spans="1:4" s="173" customFormat="1" ht="21.75" customHeight="1">
      <c r="A455" s="184" t="s">
        <v>654</v>
      </c>
      <c r="B455" s="240">
        <f aca="true" t="shared" si="7" ref="B455:B518">C455+D455</f>
        <v>0</v>
      </c>
      <c r="C455" s="240"/>
      <c r="D455" s="241"/>
    </row>
    <row r="456" spans="1:4" s="173" customFormat="1" ht="21.75" customHeight="1">
      <c r="A456" s="184" t="s">
        <v>655</v>
      </c>
      <c r="B456" s="240">
        <f t="shared" si="7"/>
        <v>0</v>
      </c>
      <c r="C456" s="240"/>
      <c r="D456" s="241"/>
    </row>
    <row r="457" spans="1:4" s="173" customFormat="1" ht="21.75" customHeight="1">
      <c r="A457" s="184" t="s">
        <v>1336</v>
      </c>
      <c r="B457" s="240">
        <f t="shared" si="7"/>
        <v>0</v>
      </c>
      <c r="C457" s="240"/>
      <c r="D457" s="241"/>
    </row>
    <row r="458" spans="1:4" s="173" customFormat="1" ht="21.75" customHeight="1">
      <c r="A458" s="184" t="s">
        <v>1337</v>
      </c>
      <c r="B458" s="240">
        <f t="shared" si="7"/>
        <v>0</v>
      </c>
      <c r="C458" s="240"/>
      <c r="D458" s="241"/>
    </row>
    <row r="459" spans="1:4" s="173" customFormat="1" ht="21.75" customHeight="1">
      <c r="A459" s="184" t="s">
        <v>1338</v>
      </c>
      <c r="B459" s="240">
        <f t="shared" si="7"/>
        <v>0</v>
      </c>
      <c r="C459" s="240"/>
      <c r="D459" s="241"/>
    </row>
    <row r="460" spans="1:4" s="173" customFormat="1" ht="21.75" customHeight="1">
      <c r="A460" s="184" t="s">
        <v>656</v>
      </c>
      <c r="B460" s="240">
        <f t="shared" si="7"/>
        <v>0</v>
      </c>
      <c r="C460" s="240"/>
      <c r="D460" s="241"/>
    </row>
    <row r="461" spans="1:4" s="173" customFormat="1" ht="21.75" customHeight="1">
      <c r="A461" s="184" t="s">
        <v>657</v>
      </c>
      <c r="B461" s="240">
        <f t="shared" si="7"/>
        <v>0</v>
      </c>
      <c r="C461" s="240"/>
      <c r="D461" s="241"/>
    </row>
    <row r="462" spans="1:4" s="173" customFormat="1" ht="21.75" customHeight="1">
      <c r="A462" s="184" t="s">
        <v>658</v>
      </c>
      <c r="B462" s="240">
        <f t="shared" si="7"/>
        <v>0</v>
      </c>
      <c r="C462" s="240"/>
      <c r="D462" s="241"/>
    </row>
    <row r="463" spans="1:4" s="173" customFormat="1" ht="21.75" customHeight="1">
      <c r="A463" s="184" t="s">
        <v>659</v>
      </c>
      <c r="B463" s="240">
        <f t="shared" si="7"/>
        <v>0</v>
      </c>
      <c r="C463" s="240"/>
      <c r="D463" s="241"/>
    </row>
    <row r="464" spans="1:4" s="173" customFormat="1" ht="21.75" customHeight="1">
      <c r="A464" s="184" t="s">
        <v>660</v>
      </c>
      <c r="B464" s="240">
        <f t="shared" si="7"/>
        <v>0</v>
      </c>
      <c r="C464" s="240"/>
      <c r="D464" s="241"/>
    </row>
    <row r="465" spans="1:4" s="173" customFormat="1" ht="21.75" customHeight="1">
      <c r="A465" s="184" t="s">
        <v>58</v>
      </c>
      <c r="B465" s="240">
        <f t="shared" si="7"/>
        <v>2673336.9000000004</v>
      </c>
      <c r="C465" s="240">
        <f>C466+C482+C490+C517</f>
        <v>679468.79</v>
      </c>
      <c r="D465" s="241">
        <f>D466+D482+D490+D517</f>
        <v>1993868.11</v>
      </c>
    </row>
    <row r="466" spans="1:4" s="173" customFormat="1" ht="21.75" customHeight="1">
      <c r="A466" s="184" t="s">
        <v>59</v>
      </c>
      <c r="B466" s="240">
        <f t="shared" si="7"/>
        <v>2069836.9000000001</v>
      </c>
      <c r="C466" s="240">
        <f>SUM(C467:C481)</f>
        <v>679468.79</v>
      </c>
      <c r="D466" s="241">
        <f>SUM(D467:D481)</f>
        <v>1390368.11</v>
      </c>
    </row>
    <row r="467" spans="1:4" s="173" customFormat="1" ht="21.75" customHeight="1">
      <c r="A467" s="184" t="s">
        <v>420</v>
      </c>
      <c r="B467" s="240">
        <f t="shared" si="7"/>
        <v>0</v>
      </c>
      <c r="C467" s="240"/>
      <c r="D467" s="241"/>
    </row>
    <row r="468" spans="1:4" s="173" customFormat="1" ht="21.75" customHeight="1">
      <c r="A468" s="184" t="s">
        <v>421</v>
      </c>
      <c r="B468" s="240">
        <f t="shared" si="7"/>
        <v>0</v>
      </c>
      <c r="C468" s="240"/>
      <c r="D468" s="241"/>
    </row>
    <row r="469" spans="1:4" s="173" customFormat="1" ht="21.75" customHeight="1">
      <c r="A469" s="184" t="s">
        <v>422</v>
      </c>
      <c r="B469" s="240">
        <f t="shared" si="7"/>
        <v>0</v>
      </c>
      <c r="C469" s="240"/>
      <c r="D469" s="241"/>
    </row>
    <row r="470" spans="1:4" s="173" customFormat="1" ht="21.75" customHeight="1">
      <c r="A470" s="184" t="s">
        <v>661</v>
      </c>
      <c r="B470" s="240">
        <f t="shared" si="7"/>
        <v>0</v>
      </c>
      <c r="C470" s="240"/>
      <c r="D470" s="241"/>
    </row>
    <row r="471" spans="1:4" s="173" customFormat="1" ht="21.75" customHeight="1">
      <c r="A471" s="184" t="s">
        <v>662</v>
      </c>
      <c r="B471" s="240">
        <f t="shared" si="7"/>
        <v>0</v>
      </c>
      <c r="C471" s="240"/>
      <c r="D471" s="241"/>
    </row>
    <row r="472" spans="1:4" s="173" customFormat="1" ht="21.75" customHeight="1">
      <c r="A472" s="184" t="s">
        <v>663</v>
      </c>
      <c r="B472" s="240">
        <f t="shared" si="7"/>
        <v>0</v>
      </c>
      <c r="C472" s="240"/>
      <c r="D472" s="241"/>
    </row>
    <row r="473" spans="1:4" s="173" customFormat="1" ht="21.75" customHeight="1">
      <c r="A473" s="184" t="s">
        <v>664</v>
      </c>
      <c r="B473" s="240">
        <f t="shared" si="7"/>
        <v>0</v>
      </c>
      <c r="C473" s="240"/>
      <c r="D473" s="241"/>
    </row>
    <row r="474" spans="1:4" s="173" customFormat="1" ht="21.75" customHeight="1">
      <c r="A474" s="184" t="s">
        <v>665</v>
      </c>
      <c r="B474" s="240">
        <f t="shared" si="7"/>
        <v>0</v>
      </c>
      <c r="C474" s="240"/>
      <c r="D474" s="241"/>
    </row>
    <row r="475" spans="1:4" s="173" customFormat="1" ht="21.75" customHeight="1">
      <c r="A475" s="184" t="s">
        <v>666</v>
      </c>
      <c r="B475" s="240">
        <f t="shared" si="7"/>
        <v>2019836.9000000001</v>
      </c>
      <c r="C475" s="248">
        <v>679468.79</v>
      </c>
      <c r="D475" s="248">
        <v>1340368.11</v>
      </c>
    </row>
    <row r="476" spans="1:4" s="173" customFormat="1" ht="21.75" customHeight="1">
      <c r="A476" s="184" t="s">
        <v>60</v>
      </c>
      <c r="B476" s="240">
        <f t="shared" si="7"/>
        <v>0</v>
      </c>
      <c r="C476" s="240"/>
      <c r="D476" s="241"/>
    </row>
    <row r="477" spans="1:4" s="173" customFormat="1" ht="21.75" customHeight="1">
      <c r="A477" s="184" t="s">
        <v>667</v>
      </c>
      <c r="B477" s="240">
        <f t="shared" si="7"/>
        <v>0</v>
      </c>
      <c r="C477" s="240"/>
      <c r="D477" s="241"/>
    </row>
    <row r="478" spans="1:4" s="173" customFormat="1" ht="21.75" customHeight="1">
      <c r="A478" s="184" t="s">
        <v>61</v>
      </c>
      <c r="B478" s="240">
        <f t="shared" si="7"/>
        <v>0</v>
      </c>
      <c r="C478" s="240"/>
      <c r="D478" s="241"/>
    </row>
    <row r="479" spans="1:4" s="173" customFormat="1" ht="21.75" customHeight="1">
      <c r="A479" s="184" t="s">
        <v>62</v>
      </c>
      <c r="B479" s="240">
        <f t="shared" si="7"/>
        <v>0</v>
      </c>
      <c r="C479" s="240"/>
      <c r="D479" s="241"/>
    </row>
    <row r="480" spans="1:4" s="173" customFormat="1" ht="21.75" customHeight="1">
      <c r="A480" s="184" t="s">
        <v>63</v>
      </c>
      <c r="B480" s="240">
        <f t="shared" si="7"/>
        <v>0</v>
      </c>
      <c r="C480" s="240"/>
      <c r="D480" s="241"/>
    </row>
    <row r="481" spans="1:4" s="173" customFormat="1" ht="21.75" customHeight="1">
      <c r="A481" s="184" t="s">
        <v>64</v>
      </c>
      <c r="B481" s="240">
        <f t="shared" si="7"/>
        <v>50000</v>
      </c>
      <c r="C481" s="240"/>
      <c r="D481" s="248">
        <v>50000</v>
      </c>
    </row>
    <row r="482" spans="1:4" s="173" customFormat="1" ht="21.75" customHeight="1">
      <c r="A482" s="184" t="s">
        <v>668</v>
      </c>
      <c r="B482" s="240">
        <f t="shared" si="7"/>
        <v>20000</v>
      </c>
      <c r="C482" s="240"/>
      <c r="D482" s="241">
        <v>20000</v>
      </c>
    </row>
    <row r="483" spans="1:4" s="173" customFormat="1" ht="21.75" customHeight="1">
      <c r="A483" s="184" t="s">
        <v>420</v>
      </c>
      <c r="B483" s="240">
        <f t="shared" si="7"/>
        <v>0</v>
      </c>
      <c r="C483" s="240"/>
      <c r="D483" s="241"/>
    </row>
    <row r="484" spans="1:4" s="173" customFormat="1" ht="21.75" customHeight="1">
      <c r="A484" s="184" t="s">
        <v>421</v>
      </c>
      <c r="B484" s="240">
        <f t="shared" si="7"/>
        <v>0</v>
      </c>
      <c r="C484" s="240"/>
      <c r="D484" s="241"/>
    </row>
    <row r="485" spans="1:4" s="173" customFormat="1" ht="21.75" customHeight="1">
      <c r="A485" s="184" t="s">
        <v>422</v>
      </c>
      <c r="B485" s="240">
        <f t="shared" si="7"/>
        <v>0</v>
      </c>
      <c r="C485" s="240"/>
      <c r="D485" s="241"/>
    </row>
    <row r="486" spans="1:4" s="173" customFormat="1" ht="21.75" customHeight="1">
      <c r="A486" s="184" t="s">
        <v>669</v>
      </c>
      <c r="B486" s="240">
        <f t="shared" si="7"/>
        <v>20000</v>
      </c>
      <c r="C486" s="240"/>
      <c r="D486" s="248">
        <v>20000</v>
      </c>
    </row>
    <row r="487" spans="1:4" s="173" customFormat="1" ht="21.75" customHeight="1">
      <c r="A487" s="184" t="s">
        <v>670</v>
      </c>
      <c r="B487" s="240">
        <f t="shared" si="7"/>
        <v>0</v>
      </c>
      <c r="C487" s="240"/>
      <c r="D487" s="241"/>
    </row>
    <row r="488" spans="1:4" s="173" customFormat="1" ht="21.75" customHeight="1">
      <c r="A488" s="184" t="s">
        <v>671</v>
      </c>
      <c r="B488" s="240">
        <f t="shared" si="7"/>
        <v>0</v>
      </c>
      <c r="C488" s="240"/>
      <c r="D488" s="241"/>
    </row>
    <row r="489" spans="1:4" s="173" customFormat="1" ht="21.75" customHeight="1">
      <c r="A489" s="184" t="s">
        <v>672</v>
      </c>
      <c r="B489" s="240">
        <f t="shared" si="7"/>
        <v>0</v>
      </c>
      <c r="C489" s="240"/>
      <c r="D489" s="241"/>
    </row>
    <row r="490" spans="1:4" s="173" customFormat="1" ht="21.75" customHeight="1">
      <c r="A490" s="184" t="s">
        <v>673</v>
      </c>
      <c r="B490" s="240">
        <f t="shared" si="7"/>
        <v>490000</v>
      </c>
      <c r="C490" s="240"/>
      <c r="D490" s="241">
        <f>SUM(D491:D500)</f>
        <v>490000</v>
      </c>
    </row>
    <row r="491" spans="1:4" s="173" customFormat="1" ht="21.75" customHeight="1">
      <c r="A491" s="184" t="s">
        <v>420</v>
      </c>
      <c r="B491" s="240">
        <f t="shared" si="7"/>
        <v>0</v>
      </c>
      <c r="C491" s="240"/>
      <c r="D491" s="241"/>
    </row>
    <row r="492" spans="1:4" s="173" customFormat="1" ht="21.75" customHeight="1">
      <c r="A492" s="184" t="s">
        <v>421</v>
      </c>
      <c r="B492" s="240">
        <f t="shared" si="7"/>
        <v>0</v>
      </c>
      <c r="C492" s="240"/>
      <c r="D492" s="241"/>
    </row>
    <row r="493" spans="1:4" s="173" customFormat="1" ht="21.75" customHeight="1">
      <c r="A493" s="184" t="s">
        <v>422</v>
      </c>
      <c r="B493" s="240">
        <f t="shared" si="7"/>
        <v>0</v>
      </c>
      <c r="C493" s="240"/>
      <c r="D493" s="241"/>
    </row>
    <row r="494" spans="1:4" s="173" customFormat="1" ht="21.75" customHeight="1">
      <c r="A494" s="184" t="s">
        <v>674</v>
      </c>
      <c r="B494" s="240">
        <f t="shared" si="7"/>
        <v>0</v>
      </c>
      <c r="C494" s="240"/>
      <c r="D494" s="241"/>
    </row>
    <row r="495" spans="1:4" s="173" customFormat="1" ht="21.75" customHeight="1">
      <c r="A495" s="184" t="s">
        <v>675</v>
      </c>
      <c r="B495" s="240">
        <f t="shared" si="7"/>
        <v>0</v>
      </c>
      <c r="C495" s="240"/>
      <c r="D495" s="241"/>
    </row>
    <row r="496" spans="1:4" s="173" customFormat="1" ht="21.75" customHeight="1">
      <c r="A496" s="184" t="s">
        <v>676</v>
      </c>
      <c r="B496" s="240">
        <f t="shared" si="7"/>
        <v>0</v>
      </c>
      <c r="C496" s="240"/>
      <c r="D496" s="241"/>
    </row>
    <row r="497" spans="1:4" s="173" customFormat="1" ht="21.75" customHeight="1">
      <c r="A497" s="184" t="s">
        <v>677</v>
      </c>
      <c r="B497" s="240">
        <f t="shared" si="7"/>
        <v>0</v>
      </c>
      <c r="C497" s="240"/>
      <c r="D497" s="241"/>
    </row>
    <row r="498" spans="1:4" s="173" customFormat="1" ht="21.75" customHeight="1">
      <c r="A498" s="184" t="s">
        <v>678</v>
      </c>
      <c r="B498" s="240">
        <f t="shared" si="7"/>
        <v>440000</v>
      </c>
      <c r="C498" s="240"/>
      <c r="D498" s="248">
        <v>440000</v>
      </c>
    </row>
    <row r="499" spans="1:4" s="173" customFormat="1" ht="21.75" customHeight="1">
      <c r="A499" s="184" t="s">
        <v>679</v>
      </c>
      <c r="B499" s="240">
        <f t="shared" si="7"/>
        <v>0</v>
      </c>
      <c r="C499" s="240"/>
      <c r="D499" s="241"/>
    </row>
    <row r="500" spans="1:4" s="173" customFormat="1" ht="21.75" customHeight="1">
      <c r="A500" s="184" t="s">
        <v>680</v>
      </c>
      <c r="B500" s="240">
        <f t="shared" si="7"/>
        <v>50000</v>
      </c>
      <c r="C500" s="240"/>
      <c r="D500" s="248">
        <v>50000</v>
      </c>
    </row>
    <row r="501" spans="1:4" s="173" customFormat="1" ht="21.75" customHeight="1">
      <c r="A501" s="184" t="s">
        <v>65</v>
      </c>
      <c r="B501" s="240">
        <f t="shared" si="7"/>
        <v>0</v>
      </c>
      <c r="C501" s="240"/>
      <c r="D501" s="241"/>
    </row>
    <row r="502" spans="1:4" s="173" customFormat="1" ht="21.75" customHeight="1">
      <c r="A502" s="184" t="s">
        <v>420</v>
      </c>
      <c r="B502" s="240">
        <f t="shared" si="7"/>
        <v>0</v>
      </c>
      <c r="C502" s="240"/>
      <c r="D502" s="241"/>
    </row>
    <row r="503" spans="1:4" s="173" customFormat="1" ht="21.75" customHeight="1">
      <c r="A503" s="184" t="s">
        <v>66</v>
      </c>
      <c r="B503" s="240">
        <f t="shared" si="7"/>
        <v>0</v>
      </c>
      <c r="C503" s="240"/>
      <c r="D503" s="241"/>
    </row>
    <row r="504" spans="1:4" s="173" customFormat="1" ht="21.75" customHeight="1">
      <c r="A504" s="184" t="s">
        <v>422</v>
      </c>
      <c r="B504" s="240">
        <f t="shared" si="7"/>
        <v>0</v>
      </c>
      <c r="C504" s="240"/>
      <c r="D504" s="241"/>
    </row>
    <row r="505" spans="1:4" s="173" customFormat="1" ht="21.75" customHeight="1">
      <c r="A505" s="184" t="s">
        <v>684</v>
      </c>
      <c r="B505" s="240">
        <f t="shared" si="7"/>
        <v>0</v>
      </c>
      <c r="C505" s="240"/>
      <c r="D505" s="241"/>
    </row>
    <row r="506" spans="1:4" s="173" customFormat="1" ht="21.75" customHeight="1">
      <c r="A506" s="184" t="s">
        <v>685</v>
      </c>
      <c r="B506" s="240">
        <f t="shared" si="7"/>
        <v>0</v>
      </c>
      <c r="C506" s="240"/>
      <c r="D506" s="241"/>
    </row>
    <row r="507" spans="1:4" s="173" customFormat="1" ht="21.75" customHeight="1">
      <c r="A507" s="184" t="s">
        <v>686</v>
      </c>
      <c r="B507" s="240">
        <f t="shared" si="7"/>
        <v>0</v>
      </c>
      <c r="C507" s="240"/>
      <c r="D507" s="241"/>
    </row>
    <row r="508" spans="1:4" s="173" customFormat="1" ht="21.75" customHeight="1">
      <c r="A508" s="184" t="s">
        <v>683</v>
      </c>
      <c r="B508" s="240">
        <f t="shared" si="7"/>
        <v>0</v>
      </c>
      <c r="C508" s="240"/>
      <c r="D508" s="241"/>
    </row>
    <row r="509" spans="1:4" s="173" customFormat="1" ht="21.75" customHeight="1">
      <c r="A509" s="184" t="s">
        <v>67</v>
      </c>
      <c r="B509" s="240">
        <f t="shared" si="7"/>
        <v>0</v>
      </c>
      <c r="C509" s="240"/>
      <c r="D509" s="241"/>
    </row>
    <row r="510" spans="1:4" s="173" customFormat="1" ht="21.75" customHeight="1">
      <c r="A510" s="184" t="s">
        <v>68</v>
      </c>
      <c r="B510" s="240">
        <f t="shared" si="7"/>
        <v>0</v>
      </c>
      <c r="C510" s="240"/>
      <c r="D510" s="241"/>
    </row>
    <row r="511" spans="1:4" s="173" customFormat="1" ht="21.75" customHeight="1">
      <c r="A511" s="184" t="s">
        <v>420</v>
      </c>
      <c r="B511" s="240">
        <f t="shared" si="7"/>
        <v>0</v>
      </c>
      <c r="C511" s="240"/>
      <c r="D511" s="241"/>
    </row>
    <row r="512" spans="1:4" s="173" customFormat="1" ht="21.75" customHeight="1">
      <c r="A512" s="184" t="s">
        <v>421</v>
      </c>
      <c r="B512" s="240">
        <f t="shared" si="7"/>
        <v>0</v>
      </c>
      <c r="C512" s="240"/>
      <c r="D512" s="241"/>
    </row>
    <row r="513" spans="1:4" s="173" customFormat="1" ht="21.75" customHeight="1">
      <c r="A513" s="184" t="s">
        <v>422</v>
      </c>
      <c r="B513" s="240">
        <f t="shared" si="7"/>
        <v>0</v>
      </c>
      <c r="C513" s="240"/>
      <c r="D513" s="241"/>
    </row>
    <row r="514" spans="1:4" s="173" customFormat="1" ht="21.75" customHeight="1">
      <c r="A514" s="184" t="s">
        <v>681</v>
      </c>
      <c r="B514" s="240">
        <f t="shared" si="7"/>
        <v>0</v>
      </c>
      <c r="C514" s="240"/>
      <c r="D514" s="241"/>
    </row>
    <row r="515" spans="1:4" s="173" customFormat="1" ht="21.75" customHeight="1">
      <c r="A515" s="184" t="s">
        <v>682</v>
      </c>
      <c r="B515" s="240">
        <f t="shared" si="7"/>
        <v>0</v>
      </c>
      <c r="C515" s="240"/>
      <c r="D515" s="241"/>
    </row>
    <row r="516" spans="1:4" s="173" customFormat="1" ht="21.75" customHeight="1">
      <c r="A516" s="184" t="s">
        <v>69</v>
      </c>
      <c r="B516" s="240">
        <f t="shared" si="7"/>
        <v>0</v>
      </c>
      <c r="C516" s="240"/>
      <c r="D516" s="241"/>
    </row>
    <row r="517" spans="1:4" s="173" customFormat="1" ht="21.75" customHeight="1">
      <c r="A517" s="184" t="s">
        <v>687</v>
      </c>
      <c r="B517" s="240">
        <f t="shared" si="7"/>
        <v>93500</v>
      </c>
      <c r="C517" s="240"/>
      <c r="D517" s="241">
        <f>SUM(D518:D520)</f>
        <v>93500</v>
      </c>
    </row>
    <row r="518" spans="1:4" s="173" customFormat="1" ht="21.75" customHeight="1">
      <c r="A518" s="184" t="s">
        <v>688</v>
      </c>
      <c r="B518" s="240">
        <f t="shared" si="7"/>
        <v>0</v>
      </c>
      <c r="C518" s="240"/>
      <c r="D518" s="241"/>
    </row>
    <row r="519" spans="1:4" s="173" customFormat="1" ht="21.75" customHeight="1">
      <c r="A519" s="184" t="s">
        <v>1339</v>
      </c>
      <c r="B519" s="240">
        <f aca="true" t="shared" si="8" ref="B519:B582">C519+D519</f>
        <v>0</v>
      </c>
      <c r="C519" s="240"/>
      <c r="D519" s="241"/>
    </row>
    <row r="520" spans="1:4" s="173" customFormat="1" ht="21.75" customHeight="1">
      <c r="A520" s="184" t="s">
        <v>689</v>
      </c>
      <c r="B520" s="240">
        <f t="shared" si="8"/>
        <v>93500</v>
      </c>
      <c r="C520" s="240"/>
      <c r="D520" s="248">
        <v>93500</v>
      </c>
    </row>
    <row r="521" spans="1:4" s="173" customFormat="1" ht="21.75" customHeight="1">
      <c r="A521" s="184" t="s">
        <v>1340</v>
      </c>
      <c r="B521" s="240">
        <f t="shared" si="8"/>
        <v>35393332.07</v>
      </c>
      <c r="C521" s="240">
        <f>C522+C536+C546+C629</f>
        <v>12613978.92</v>
      </c>
      <c r="D521" s="241">
        <f>D522+D536+D569+D584+D591+D605+D608+D611+D617+D629</f>
        <v>22779353.150000002</v>
      </c>
    </row>
    <row r="522" spans="1:7" s="173" customFormat="1" ht="21.75" customHeight="1">
      <c r="A522" s="184" t="s">
        <v>690</v>
      </c>
      <c r="B522" s="240">
        <f t="shared" si="8"/>
        <v>2204942.4</v>
      </c>
      <c r="C522" s="240">
        <f>SUM(C523:C535)</f>
        <v>1580342.4</v>
      </c>
      <c r="D522" s="240">
        <f>SUM(D523:D535)</f>
        <v>624600</v>
      </c>
      <c r="G522" s="206"/>
    </row>
    <row r="523" spans="1:7" s="173" customFormat="1" ht="21.75" customHeight="1">
      <c r="A523" s="184" t="s">
        <v>420</v>
      </c>
      <c r="B523" s="240">
        <f t="shared" si="8"/>
        <v>0</v>
      </c>
      <c r="C523" s="240"/>
      <c r="D523" s="241"/>
      <c r="G523" s="206"/>
    </row>
    <row r="524" spans="1:4" s="173" customFormat="1" ht="21.75" customHeight="1">
      <c r="A524" s="184" t="s">
        <v>421</v>
      </c>
      <c r="B524" s="240">
        <f t="shared" si="8"/>
        <v>90000</v>
      </c>
      <c r="C524" s="240"/>
      <c r="D524" s="248">
        <v>90000</v>
      </c>
    </row>
    <row r="525" spans="1:4" s="173" customFormat="1" ht="21.75" customHeight="1">
      <c r="A525" s="184" t="s">
        <v>422</v>
      </c>
      <c r="B525" s="240">
        <f t="shared" si="8"/>
        <v>0</v>
      </c>
      <c r="C525" s="240"/>
      <c r="D525" s="241"/>
    </row>
    <row r="526" spans="1:4" s="173" customFormat="1" ht="21.75" customHeight="1">
      <c r="A526" s="184" t="s">
        <v>691</v>
      </c>
      <c r="B526" s="240">
        <f t="shared" si="8"/>
        <v>0</v>
      </c>
      <c r="C526" s="240"/>
      <c r="D526" s="241"/>
    </row>
    <row r="527" spans="1:4" s="173" customFormat="1" ht="21.75" customHeight="1">
      <c r="A527" s="184" t="s">
        <v>692</v>
      </c>
      <c r="B527" s="240">
        <f t="shared" si="8"/>
        <v>0</v>
      </c>
      <c r="C527" s="240"/>
      <c r="D527" s="241"/>
    </row>
    <row r="528" spans="1:4" s="173" customFormat="1" ht="21.75" customHeight="1">
      <c r="A528" s="184" t="s">
        <v>693</v>
      </c>
      <c r="B528" s="240">
        <f t="shared" si="8"/>
        <v>0</v>
      </c>
      <c r="C528" s="240"/>
      <c r="D528" s="241"/>
    </row>
    <row r="529" spans="1:4" s="173" customFormat="1" ht="21.75" customHeight="1">
      <c r="A529" s="184" t="s">
        <v>694</v>
      </c>
      <c r="B529" s="240">
        <f t="shared" si="8"/>
        <v>0</v>
      </c>
      <c r="C529" s="240"/>
      <c r="D529" s="241"/>
    </row>
    <row r="530" spans="1:4" s="173" customFormat="1" ht="21.75" customHeight="1">
      <c r="A530" s="184" t="s">
        <v>456</v>
      </c>
      <c r="B530" s="240">
        <f t="shared" si="8"/>
        <v>0</v>
      </c>
      <c r="C530" s="240"/>
      <c r="D530" s="241"/>
    </row>
    <row r="531" spans="1:4" s="173" customFormat="1" ht="21.75" customHeight="1">
      <c r="A531" s="184" t="s">
        <v>695</v>
      </c>
      <c r="B531" s="240">
        <f t="shared" si="8"/>
        <v>0</v>
      </c>
      <c r="C531" s="240"/>
      <c r="D531" s="241"/>
    </row>
    <row r="532" spans="1:4" s="173" customFormat="1" ht="21.75" customHeight="1">
      <c r="A532" s="184" t="s">
        <v>696</v>
      </c>
      <c r="B532" s="240">
        <f t="shared" si="8"/>
        <v>0</v>
      </c>
      <c r="C532" s="240"/>
      <c r="D532" s="241"/>
    </row>
    <row r="533" spans="1:4" s="173" customFormat="1" ht="21.75" customHeight="1">
      <c r="A533" s="184" t="s">
        <v>697</v>
      </c>
      <c r="B533" s="240">
        <f t="shared" si="8"/>
        <v>0</v>
      </c>
      <c r="C533" s="240"/>
      <c r="D533" s="241"/>
    </row>
    <row r="534" spans="1:4" s="173" customFormat="1" ht="21.75" customHeight="1">
      <c r="A534" s="184" t="s">
        <v>698</v>
      </c>
      <c r="B534" s="240">
        <f t="shared" si="8"/>
        <v>0</v>
      </c>
      <c r="C534" s="240"/>
      <c r="D534" s="241"/>
    </row>
    <row r="535" spans="1:4" s="173" customFormat="1" ht="21.75" customHeight="1">
      <c r="A535" s="184" t="s">
        <v>699</v>
      </c>
      <c r="B535" s="240">
        <f t="shared" si="8"/>
        <v>2114942.4</v>
      </c>
      <c r="C535" s="248">
        <v>1580342.4</v>
      </c>
      <c r="D535" s="248">
        <v>534600</v>
      </c>
    </row>
    <row r="536" spans="1:4" s="173" customFormat="1" ht="21.75" customHeight="1">
      <c r="A536" s="184" t="s">
        <v>700</v>
      </c>
      <c r="B536" s="240">
        <f t="shared" si="8"/>
        <v>14902769.11</v>
      </c>
      <c r="C536" s="240">
        <f>SUM(C537:C543)</f>
        <v>7111930.33</v>
      </c>
      <c r="D536" s="240">
        <f>SUM(D537:D543)</f>
        <v>7790838.779999999</v>
      </c>
    </row>
    <row r="537" spans="1:4" s="173" customFormat="1" ht="21.75" customHeight="1">
      <c r="A537" s="184" t="s">
        <v>420</v>
      </c>
      <c r="B537" s="240">
        <f t="shared" si="8"/>
        <v>561930.33</v>
      </c>
      <c r="C537" s="248">
        <v>561930.33</v>
      </c>
      <c r="D537" s="241"/>
    </row>
    <row r="538" spans="1:4" s="173" customFormat="1" ht="21.75" customHeight="1">
      <c r="A538" s="184" t="s">
        <v>421</v>
      </c>
      <c r="B538" s="240">
        <f t="shared" si="8"/>
        <v>3125488.78</v>
      </c>
      <c r="C538" s="240"/>
      <c r="D538" s="248">
        <v>3125488.78</v>
      </c>
    </row>
    <row r="539" spans="1:4" s="173" customFormat="1" ht="21.75" customHeight="1">
      <c r="A539" s="184" t="s">
        <v>422</v>
      </c>
      <c r="B539" s="240">
        <f t="shared" si="8"/>
        <v>0</v>
      </c>
      <c r="C539" s="240"/>
      <c r="D539" s="241"/>
    </row>
    <row r="540" spans="1:4" s="173" customFormat="1" ht="21.75" customHeight="1">
      <c r="A540" s="184" t="s">
        <v>702</v>
      </c>
      <c r="B540" s="240">
        <f t="shared" si="8"/>
        <v>0</v>
      </c>
      <c r="C540" s="240"/>
      <c r="D540" s="241"/>
    </row>
    <row r="541" spans="1:4" s="173" customFormat="1" ht="21.75" customHeight="1">
      <c r="A541" s="184" t="s">
        <v>703</v>
      </c>
      <c r="B541" s="240">
        <f t="shared" si="8"/>
        <v>0</v>
      </c>
      <c r="C541" s="240"/>
      <c r="D541" s="241"/>
    </row>
    <row r="542" spans="1:4" s="173" customFormat="1" ht="21.75" customHeight="1">
      <c r="A542" s="184" t="s">
        <v>704</v>
      </c>
      <c r="B542" s="240">
        <f t="shared" si="8"/>
        <v>11145350</v>
      </c>
      <c r="C542" s="248">
        <v>6550000</v>
      </c>
      <c r="D542" s="248">
        <v>4595350</v>
      </c>
    </row>
    <row r="543" spans="1:4" s="173" customFormat="1" ht="21.75" customHeight="1">
      <c r="A543" s="184" t="s">
        <v>706</v>
      </c>
      <c r="B543" s="240">
        <f t="shared" si="8"/>
        <v>70000</v>
      </c>
      <c r="C543" s="240"/>
      <c r="D543" s="248">
        <v>70000</v>
      </c>
    </row>
    <row r="544" spans="1:4" s="173" customFormat="1" ht="21.75" customHeight="1">
      <c r="A544" s="184" t="s">
        <v>1341</v>
      </c>
      <c r="B544" s="240">
        <f t="shared" si="8"/>
        <v>0</v>
      </c>
      <c r="C544" s="240"/>
      <c r="D544" s="241"/>
    </row>
    <row r="545" spans="1:4" s="173" customFormat="1" ht="21.75" customHeight="1">
      <c r="A545" s="184" t="s">
        <v>1342</v>
      </c>
      <c r="B545" s="240">
        <f t="shared" si="8"/>
        <v>0</v>
      </c>
      <c r="C545" s="240"/>
      <c r="D545" s="241"/>
    </row>
    <row r="546" spans="1:4" s="173" customFormat="1" ht="21.75" customHeight="1">
      <c r="A546" s="204" t="s">
        <v>1625</v>
      </c>
      <c r="B546" s="240">
        <f t="shared" si="8"/>
        <v>3463665.92</v>
      </c>
      <c r="C546" s="240">
        <f>C551+C552+C554</f>
        <v>3463665.92</v>
      </c>
      <c r="D546" s="241"/>
    </row>
    <row r="547" spans="1:4" s="173" customFormat="1" ht="21.75" customHeight="1">
      <c r="A547" s="184" t="s">
        <v>710</v>
      </c>
      <c r="B547" s="240">
        <f t="shared" si="8"/>
        <v>0</v>
      </c>
      <c r="C547" s="240"/>
      <c r="D547" s="241"/>
    </row>
    <row r="548" spans="1:4" s="173" customFormat="1" ht="21.75" customHeight="1">
      <c r="A548" s="184" t="s">
        <v>711</v>
      </c>
      <c r="B548" s="240">
        <f t="shared" si="8"/>
        <v>0</v>
      </c>
      <c r="C548" s="240"/>
      <c r="D548" s="241"/>
    </row>
    <row r="549" spans="1:4" s="173" customFormat="1" ht="21.75" customHeight="1">
      <c r="A549" s="184" t="s">
        <v>712</v>
      </c>
      <c r="B549" s="240">
        <f t="shared" si="8"/>
        <v>0</v>
      </c>
      <c r="C549" s="240"/>
      <c r="D549" s="241"/>
    </row>
    <row r="550" spans="1:4" s="173" customFormat="1" ht="21.75" customHeight="1">
      <c r="A550" s="184" t="s">
        <v>713</v>
      </c>
      <c r="B550" s="240">
        <f t="shared" si="8"/>
        <v>0</v>
      </c>
      <c r="C550" s="240"/>
      <c r="D550" s="241"/>
    </row>
    <row r="551" spans="1:4" s="173" customFormat="1" ht="21.75" customHeight="1">
      <c r="A551" s="184" t="s">
        <v>1343</v>
      </c>
      <c r="B551" s="240">
        <f t="shared" si="8"/>
        <v>1295777.28</v>
      </c>
      <c r="C551" s="240">
        <v>1295777.28</v>
      </c>
      <c r="D551" s="241"/>
    </row>
    <row r="552" spans="1:4" s="173" customFormat="1" ht="21.75" customHeight="1">
      <c r="A552" s="184" t="s">
        <v>1344</v>
      </c>
      <c r="B552" s="240">
        <f t="shared" si="8"/>
        <v>647888.64</v>
      </c>
      <c r="C552" s="248">
        <v>647888.64</v>
      </c>
      <c r="D552" s="241"/>
    </row>
    <row r="553" spans="1:4" s="173" customFormat="1" ht="21.75" customHeight="1">
      <c r="A553" s="184" t="s">
        <v>1345</v>
      </c>
      <c r="B553" s="240">
        <f t="shared" si="8"/>
        <v>0</v>
      </c>
      <c r="C553" s="240"/>
      <c r="D553" s="241"/>
    </row>
    <row r="554" spans="1:4" s="173" customFormat="1" ht="21.75" customHeight="1">
      <c r="A554" s="184" t="s">
        <v>714</v>
      </c>
      <c r="B554" s="240">
        <f t="shared" si="8"/>
        <v>1520000</v>
      </c>
      <c r="C554" s="248">
        <v>1520000</v>
      </c>
      <c r="D554" s="241"/>
    </row>
    <row r="555" spans="1:4" s="173" customFormat="1" ht="21.75" customHeight="1">
      <c r="A555" s="184" t="s">
        <v>715</v>
      </c>
      <c r="B555" s="240">
        <f t="shared" si="8"/>
        <v>0</v>
      </c>
      <c r="C555" s="240"/>
      <c r="D555" s="241"/>
    </row>
    <row r="556" spans="1:4" s="173" customFormat="1" ht="21.75" customHeight="1">
      <c r="A556" s="184" t="s">
        <v>716</v>
      </c>
      <c r="B556" s="240">
        <f t="shared" si="8"/>
        <v>0</v>
      </c>
      <c r="C556" s="240"/>
      <c r="D556" s="241"/>
    </row>
    <row r="557" spans="1:4" s="173" customFormat="1" ht="21.75" customHeight="1">
      <c r="A557" s="184" t="s">
        <v>717</v>
      </c>
      <c r="B557" s="240">
        <f t="shared" si="8"/>
        <v>0</v>
      </c>
      <c r="C557" s="240"/>
      <c r="D557" s="241"/>
    </row>
    <row r="558" spans="1:4" s="173" customFormat="1" ht="21.75" customHeight="1">
      <c r="A558" s="184" t="s">
        <v>718</v>
      </c>
      <c r="B558" s="240">
        <f t="shared" si="8"/>
        <v>0</v>
      </c>
      <c r="C558" s="240"/>
      <c r="D558" s="241"/>
    </row>
    <row r="559" spans="1:4" s="173" customFormat="1" ht="21.75" customHeight="1">
      <c r="A559" s="184" t="s">
        <v>719</v>
      </c>
      <c r="B559" s="240">
        <f t="shared" si="8"/>
        <v>0</v>
      </c>
      <c r="C559" s="240"/>
      <c r="D559" s="241"/>
    </row>
    <row r="560" spans="1:4" s="173" customFormat="1" ht="21.75" customHeight="1">
      <c r="A560" s="184" t="s">
        <v>1346</v>
      </c>
      <c r="B560" s="240">
        <f t="shared" si="8"/>
        <v>0</v>
      </c>
      <c r="C560" s="240"/>
      <c r="D560" s="241"/>
    </row>
    <row r="561" spans="1:4" s="173" customFormat="1" ht="21.75" customHeight="1">
      <c r="A561" s="184" t="s">
        <v>720</v>
      </c>
      <c r="B561" s="240">
        <f t="shared" si="8"/>
        <v>0</v>
      </c>
      <c r="C561" s="240"/>
      <c r="D561" s="241"/>
    </row>
    <row r="562" spans="1:4" s="173" customFormat="1" ht="21.75" customHeight="1">
      <c r="A562" s="184" t="s">
        <v>721</v>
      </c>
      <c r="B562" s="240">
        <f t="shared" si="8"/>
        <v>0</v>
      </c>
      <c r="C562" s="240"/>
      <c r="D562" s="241"/>
    </row>
    <row r="563" spans="1:4" s="173" customFormat="1" ht="21.75" customHeight="1">
      <c r="A563" s="184" t="s">
        <v>722</v>
      </c>
      <c r="B563" s="240">
        <f t="shared" si="8"/>
        <v>0</v>
      </c>
      <c r="C563" s="240"/>
      <c r="D563" s="241"/>
    </row>
    <row r="564" spans="1:4" s="173" customFormat="1" ht="21.75" customHeight="1">
      <c r="A564" s="184" t="s">
        <v>723</v>
      </c>
      <c r="B564" s="240">
        <f t="shared" si="8"/>
        <v>0</v>
      </c>
      <c r="C564" s="240"/>
      <c r="D564" s="241"/>
    </row>
    <row r="565" spans="1:4" s="173" customFormat="1" ht="21.75" customHeight="1">
      <c r="A565" s="184" t="s">
        <v>724</v>
      </c>
      <c r="B565" s="240">
        <f t="shared" si="8"/>
        <v>0</v>
      </c>
      <c r="C565" s="240"/>
      <c r="D565" s="241"/>
    </row>
    <row r="566" spans="1:4" s="173" customFormat="1" ht="21.75" customHeight="1">
      <c r="A566" s="184" t="s">
        <v>725</v>
      </c>
      <c r="B566" s="240">
        <f t="shared" si="8"/>
        <v>0</v>
      </c>
      <c r="C566" s="240"/>
      <c r="D566" s="241"/>
    </row>
    <row r="567" spans="1:4" s="173" customFormat="1" ht="21.75" customHeight="1">
      <c r="A567" s="184" t="s">
        <v>1347</v>
      </c>
      <c r="B567" s="240">
        <f t="shared" si="8"/>
        <v>0</v>
      </c>
      <c r="C567" s="240"/>
      <c r="D567" s="241"/>
    </row>
    <row r="568" spans="1:4" s="173" customFormat="1" ht="21.75" customHeight="1">
      <c r="A568" s="184" t="s">
        <v>726</v>
      </c>
      <c r="B568" s="240">
        <f t="shared" si="8"/>
        <v>0</v>
      </c>
      <c r="C568" s="240"/>
      <c r="D568" s="241"/>
    </row>
    <row r="569" spans="1:4" s="173" customFormat="1" ht="21.75" customHeight="1">
      <c r="A569" s="184" t="s">
        <v>727</v>
      </c>
      <c r="B569" s="240">
        <f t="shared" si="8"/>
        <v>3300000</v>
      </c>
      <c r="C569" s="240"/>
      <c r="D569" s="241">
        <v>3300000</v>
      </c>
    </row>
    <row r="570" spans="1:4" s="173" customFormat="1" ht="21.75" customHeight="1">
      <c r="A570" s="184" t="s">
        <v>728</v>
      </c>
      <c r="B570" s="240">
        <f t="shared" si="8"/>
        <v>0</v>
      </c>
      <c r="C570" s="240"/>
      <c r="D570" s="241"/>
    </row>
    <row r="571" spans="1:4" s="173" customFormat="1" ht="21.75" customHeight="1">
      <c r="A571" s="184" t="s">
        <v>729</v>
      </c>
      <c r="B571" s="240">
        <f t="shared" si="8"/>
        <v>0</v>
      </c>
      <c r="C571" s="240"/>
      <c r="D571" s="241"/>
    </row>
    <row r="572" spans="1:4" s="173" customFormat="1" ht="21.75" customHeight="1">
      <c r="A572" s="184" t="s">
        <v>730</v>
      </c>
      <c r="B572" s="240">
        <f t="shared" si="8"/>
        <v>3300000</v>
      </c>
      <c r="C572" s="240"/>
      <c r="D572" s="248">
        <v>3300000</v>
      </c>
    </row>
    <row r="573" spans="1:4" s="173" customFormat="1" ht="21.75" customHeight="1">
      <c r="A573" s="184" t="s">
        <v>731</v>
      </c>
      <c r="B573" s="240">
        <f t="shared" si="8"/>
        <v>0</v>
      </c>
      <c r="C573" s="240"/>
      <c r="D573" s="241"/>
    </row>
    <row r="574" spans="1:4" s="173" customFormat="1" ht="21.75" customHeight="1">
      <c r="A574" s="184" t="s">
        <v>732</v>
      </c>
      <c r="B574" s="240">
        <f t="shared" si="8"/>
        <v>0</v>
      </c>
      <c r="C574" s="240"/>
      <c r="D574" s="241"/>
    </row>
    <row r="575" spans="1:4" s="173" customFormat="1" ht="21.75" customHeight="1">
      <c r="A575" s="184" t="s">
        <v>733</v>
      </c>
      <c r="B575" s="240">
        <f t="shared" si="8"/>
        <v>0</v>
      </c>
      <c r="C575" s="240"/>
      <c r="D575" s="241"/>
    </row>
    <row r="576" spans="1:4" s="173" customFormat="1" ht="21.75" customHeight="1">
      <c r="A576" s="184" t="s">
        <v>734</v>
      </c>
      <c r="B576" s="240">
        <f t="shared" si="8"/>
        <v>0</v>
      </c>
      <c r="C576" s="240"/>
      <c r="D576" s="241"/>
    </row>
    <row r="577" spans="1:4" s="173" customFormat="1" ht="21.75" customHeight="1">
      <c r="A577" s="184" t="s">
        <v>735</v>
      </c>
      <c r="B577" s="240">
        <f t="shared" si="8"/>
        <v>0</v>
      </c>
      <c r="C577" s="240"/>
      <c r="D577" s="241"/>
    </row>
    <row r="578" spans="1:4" s="173" customFormat="1" ht="21.75" customHeight="1">
      <c r="A578" s="184" t="s">
        <v>736</v>
      </c>
      <c r="B578" s="240">
        <f t="shared" si="8"/>
        <v>0</v>
      </c>
      <c r="C578" s="240"/>
      <c r="D578" s="241"/>
    </row>
    <row r="579" spans="1:4" s="173" customFormat="1" ht="21.75" customHeight="1">
      <c r="A579" s="184" t="s">
        <v>737</v>
      </c>
      <c r="B579" s="240">
        <f t="shared" si="8"/>
        <v>0</v>
      </c>
      <c r="C579" s="240"/>
      <c r="D579" s="241"/>
    </row>
    <row r="580" spans="1:4" s="173" customFormat="1" ht="21.75" customHeight="1">
      <c r="A580" s="184" t="s">
        <v>738</v>
      </c>
      <c r="B580" s="240">
        <f t="shared" si="8"/>
        <v>0</v>
      </c>
      <c r="C580" s="240"/>
      <c r="D580" s="241"/>
    </row>
    <row r="581" spans="1:4" s="173" customFormat="1" ht="21.75" customHeight="1">
      <c r="A581" s="184" t="s">
        <v>1348</v>
      </c>
      <c r="B581" s="240">
        <f t="shared" si="8"/>
        <v>0</v>
      </c>
      <c r="C581" s="240"/>
      <c r="D581" s="241"/>
    </row>
    <row r="582" spans="1:4" s="173" customFormat="1" ht="21.75" customHeight="1">
      <c r="A582" s="184" t="s">
        <v>476</v>
      </c>
      <c r="B582" s="240">
        <f t="shared" si="8"/>
        <v>0</v>
      </c>
      <c r="C582" s="240"/>
      <c r="D582" s="241"/>
    </row>
    <row r="583" spans="1:4" s="173" customFormat="1" ht="21.75" customHeight="1">
      <c r="A583" s="184" t="s">
        <v>739</v>
      </c>
      <c r="B583" s="240">
        <f aca="true" t="shared" si="9" ref="B583:B646">C583+D583</f>
        <v>0</v>
      </c>
      <c r="C583" s="240"/>
      <c r="D583" s="241"/>
    </row>
    <row r="584" spans="1:4" s="173" customFormat="1" ht="21.75" customHeight="1">
      <c r="A584" s="184" t="s">
        <v>740</v>
      </c>
      <c r="B584" s="240">
        <f t="shared" si="9"/>
        <v>855220</v>
      </c>
      <c r="C584" s="240"/>
      <c r="D584" s="241">
        <f>SUM(D585:D586)</f>
        <v>855220</v>
      </c>
    </row>
    <row r="585" spans="1:4" s="173" customFormat="1" ht="21.75" customHeight="1">
      <c r="A585" s="184" t="s">
        <v>741</v>
      </c>
      <c r="B585" s="240">
        <f t="shared" si="9"/>
        <v>46300</v>
      </c>
      <c r="C585" s="240"/>
      <c r="D585" s="248">
        <v>46300</v>
      </c>
    </row>
    <row r="586" spans="1:4" s="173" customFormat="1" ht="21.75" customHeight="1">
      <c r="A586" s="184" t="s">
        <v>742</v>
      </c>
      <c r="B586" s="240">
        <f t="shared" si="9"/>
        <v>808920</v>
      </c>
      <c r="C586" s="240"/>
      <c r="D586" s="248">
        <v>808920</v>
      </c>
    </row>
    <row r="587" spans="1:4" s="173" customFormat="1" ht="21.75" customHeight="1">
      <c r="A587" s="184" t="s">
        <v>743</v>
      </c>
      <c r="B587" s="240">
        <f t="shared" si="9"/>
        <v>0</v>
      </c>
      <c r="C587" s="240"/>
      <c r="D587" s="241"/>
    </row>
    <row r="588" spans="1:4" s="173" customFormat="1" ht="21.75" customHeight="1">
      <c r="A588" s="184" t="s">
        <v>744</v>
      </c>
      <c r="B588" s="240">
        <f t="shared" si="9"/>
        <v>0</v>
      </c>
      <c r="C588" s="240"/>
      <c r="D588" s="241"/>
    </row>
    <row r="589" spans="1:4" s="173" customFormat="1" ht="21.75" customHeight="1">
      <c r="A589" s="184" t="s">
        <v>745</v>
      </c>
      <c r="B589" s="240">
        <f t="shared" si="9"/>
        <v>0</v>
      </c>
      <c r="C589" s="240"/>
      <c r="D589" s="241"/>
    </row>
    <row r="590" spans="1:4" s="173" customFormat="1" ht="21.75" customHeight="1">
      <c r="A590" s="184" t="s">
        <v>746</v>
      </c>
      <c r="B590" s="240">
        <f t="shared" si="9"/>
        <v>0</v>
      </c>
      <c r="C590" s="240"/>
      <c r="D590" s="241"/>
    </row>
    <row r="591" spans="1:4" s="173" customFormat="1" ht="21.75" customHeight="1">
      <c r="A591" s="184" t="s">
        <v>747</v>
      </c>
      <c r="B591" s="240">
        <f t="shared" si="9"/>
        <v>615000</v>
      </c>
      <c r="C591" s="240"/>
      <c r="D591" s="241">
        <f>SUM(D592:D599)</f>
        <v>615000</v>
      </c>
    </row>
    <row r="592" spans="1:4" s="173" customFormat="1" ht="21.75" customHeight="1">
      <c r="A592" s="184" t="s">
        <v>420</v>
      </c>
      <c r="B592" s="240">
        <f t="shared" si="9"/>
        <v>0</v>
      </c>
      <c r="C592" s="240"/>
      <c r="D592" s="241"/>
    </row>
    <row r="593" spans="1:4" s="173" customFormat="1" ht="21.75" customHeight="1">
      <c r="A593" s="184" t="s">
        <v>421</v>
      </c>
      <c r="B593" s="240">
        <f t="shared" si="9"/>
        <v>0</v>
      </c>
      <c r="C593" s="240"/>
      <c r="D593" s="241"/>
    </row>
    <row r="594" spans="1:4" s="173" customFormat="1" ht="21.75" customHeight="1">
      <c r="A594" s="184" t="s">
        <v>422</v>
      </c>
      <c r="B594" s="240">
        <f t="shared" si="9"/>
        <v>0</v>
      </c>
      <c r="C594" s="240"/>
      <c r="D594" s="241"/>
    </row>
    <row r="595" spans="1:4" s="173" customFormat="1" ht="21.75" customHeight="1">
      <c r="A595" s="184" t="s">
        <v>748</v>
      </c>
      <c r="B595" s="240">
        <f t="shared" si="9"/>
        <v>0</v>
      </c>
      <c r="C595" s="240"/>
      <c r="D595" s="241"/>
    </row>
    <row r="596" spans="1:4" s="173" customFormat="1" ht="21.75" customHeight="1">
      <c r="A596" s="184" t="s">
        <v>749</v>
      </c>
      <c r="B596" s="240">
        <f t="shared" si="9"/>
        <v>0</v>
      </c>
      <c r="C596" s="240"/>
      <c r="D596" s="241"/>
    </row>
    <row r="597" spans="1:4" s="173" customFormat="1" ht="21.75" customHeight="1">
      <c r="A597" s="184" t="s">
        <v>750</v>
      </c>
      <c r="B597" s="240">
        <f t="shared" si="9"/>
        <v>0</v>
      </c>
      <c r="C597" s="240"/>
      <c r="D597" s="241"/>
    </row>
    <row r="598" spans="1:4" s="173" customFormat="1" ht="21.75" customHeight="1">
      <c r="A598" s="184" t="s">
        <v>1349</v>
      </c>
      <c r="B598" s="240">
        <f t="shared" si="9"/>
        <v>615000</v>
      </c>
      <c r="C598" s="240"/>
      <c r="D598" s="248">
        <v>615000</v>
      </c>
    </row>
    <row r="599" spans="1:4" s="173" customFormat="1" ht="21.75" customHeight="1">
      <c r="A599" s="184" t="s">
        <v>751</v>
      </c>
      <c r="B599" s="240">
        <f t="shared" si="9"/>
        <v>0</v>
      </c>
      <c r="C599" s="240"/>
      <c r="D599" s="241"/>
    </row>
    <row r="600" spans="1:4" s="173" customFormat="1" ht="21.75" customHeight="1">
      <c r="A600" s="184" t="s">
        <v>752</v>
      </c>
      <c r="B600" s="240">
        <f t="shared" si="9"/>
        <v>0</v>
      </c>
      <c r="C600" s="240"/>
      <c r="D600" s="241"/>
    </row>
    <row r="601" spans="1:4" s="173" customFormat="1" ht="21.75" customHeight="1">
      <c r="A601" s="184" t="s">
        <v>420</v>
      </c>
      <c r="B601" s="240">
        <f t="shared" si="9"/>
        <v>0</v>
      </c>
      <c r="C601" s="240"/>
      <c r="D601" s="241"/>
    </row>
    <row r="602" spans="1:4" s="173" customFormat="1" ht="21.75" customHeight="1">
      <c r="A602" s="184" t="s">
        <v>421</v>
      </c>
      <c r="B602" s="240">
        <f t="shared" si="9"/>
        <v>0</v>
      </c>
      <c r="C602" s="240"/>
      <c r="D602" s="241"/>
    </row>
    <row r="603" spans="1:4" s="173" customFormat="1" ht="21.75" customHeight="1">
      <c r="A603" s="184" t="s">
        <v>422</v>
      </c>
      <c r="B603" s="240">
        <f t="shared" si="9"/>
        <v>0</v>
      </c>
      <c r="C603" s="240"/>
      <c r="D603" s="241"/>
    </row>
    <row r="604" spans="1:4" s="173" customFormat="1" ht="21.75" customHeight="1">
      <c r="A604" s="184" t="s">
        <v>753</v>
      </c>
      <c r="B604" s="240">
        <f t="shared" si="9"/>
        <v>0</v>
      </c>
      <c r="C604" s="240"/>
      <c r="D604" s="241"/>
    </row>
    <row r="605" spans="1:4" s="173" customFormat="1" ht="21.75" customHeight="1">
      <c r="A605" s="184" t="s">
        <v>1350</v>
      </c>
      <c r="B605" s="240">
        <f t="shared" si="9"/>
        <v>4533000</v>
      </c>
      <c r="C605" s="240"/>
      <c r="D605" s="241">
        <f>SUM(D606:D607)</f>
        <v>4533000</v>
      </c>
    </row>
    <row r="606" spans="1:4" s="173" customFormat="1" ht="21.75" customHeight="1">
      <c r="A606" s="184" t="s">
        <v>1351</v>
      </c>
      <c r="B606" s="240">
        <f t="shared" si="9"/>
        <v>662000</v>
      </c>
      <c r="C606" s="240"/>
      <c r="D606" s="248">
        <v>662000</v>
      </c>
    </row>
    <row r="607" spans="1:4" s="173" customFormat="1" ht="21.75" customHeight="1">
      <c r="A607" s="184" t="s">
        <v>754</v>
      </c>
      <c r="B607" s="240">
        <f t="shared" si="9"/>
        <v>3871000</v>
      </c>
      <c r="C607" s="240"/>
      <c r="D607" s="248">
        <v>3871000</v>
      </c>
    </row>
    <row r="608" spans="1:4" s="173" customFormat="1" ht="21.75" customHeight="1">
      <c r="A608" s="184" t="s">
        <v>1352</v>
      </c>
      <c r="B608" s="240">
        <f t="shared" si="9"/>
        <v>1366500</v>
      </c>
      <c r="C608" s="240"/>
      <c r="D608" s="241">
        <f>SUM(D609)</f>
        <v>1366500</v>
      </c>
    </row>
    <row r="609" spans="1:4" s="173" customFormat="1" ht="21.75" customHeight="1">
      <c r="A609" s="184" t="s">
        <v>1353</v>
      </c>
      <c r="B609" s="240">
        <f t="shared" si="9"/>
        <v>1366500</v>
      </c>
      <c r="C609" s="240"/>
      <c r="D609" s="248">
        <v>1366500</v>
      </c>
    </row>
    <row r="610" spans="1:4" s="173" customFormat="1" ht="21.75" customHeight="1">
      <c r="A610" s="184" t="s">
        <v>1354</v>
      </c>
      <c r="B610" s="240">
        <f t="shared" si="9"/>
        <v>0</v>
      </c>
      <c r="C610" s="240"/>
      <c r="D610" s="241"/>
    </row>
    <row r="611" spans="1:4" s="173" customFormat="1" ht="21.75" customHeight="1">
      <c r="A611" s="184" t="s">
        <v>1355</v>
      </c>
      <c r="B611" s="240">
        <f t="shared" si="9"/>
        <v>3141734.37</v>
      </c>
      <c r="C611" s="240"/>
      <c r="D611" s="241">
        <f>SUM(D612:D613)</f>
        <v>3141734.37</v>
      </c>
    </row>
    <row r="612" spans="1:4" s="173" customFormat="1" ht="21.75" customHeight="1">
      <c r="A612" s="184" t="s">
        <v>1356</v>
      </c>
      <c r="B612" s="240">
        <f t="shared" si="9"/>
        <v>0</v>
      </c>
      <c r="C612" s="240"/>
      <c r="D612" s="241"/>
    </row>
    <row r="613" spans="1:4" s="173" customFormat="1" ht="21.75" customHeight="1">
      <c r="A613" s="184" t="s">
        <v>1357</v>
      </c>
      <c r="B613" s="240">
        <f t="shared" si="9"/>
        <v>3141734.37</v>
      </c>
      <c r="C613" s="240"/>
      <c r="D613" s="248">
        <v>3141734.37</v>
      </c>
    </row>
    <row r="614" spans="1:4" s="173" customFormat="1" ht="21.75" customHeight="1">
      <c r="A614" s="184" t="s">
        <v>755</v>
      </c>
      <c r="B614" s="240">
        <f t="shared" si="9"/>
        <v>0</v>
      </c>
      <c r="C614" s="240"/>
      <c r="D614" s="241"/>
    </row>
    <row r="615" spans="1:4" s="173" customFormat="1" ht="21.75" customHeight="1">
      <c r="A615" s="184" t="s">
        <v>70</v>
      </c>
      <c r="B615" s="240">
        <f t="shared" si="9"/>
        <v>0</v>
      </c>
      <c r="C615" s="240"/>
      <c r="D615" s="241"/>
    </row>
    <row r="616" spans="1:4" s="173" customFormat="1" ht="21.75" customHeight="1">
      <c r="A616" s="184" t="s">
        <v>756</v>
      </c>
      <c r="B616" s="240">
        <f t="shared" si="9"/>
        <v>0</v>
      </c>
      <c r="C616" s="240"/>
      <c r="D616" s="241"/>
    </row>
    <row r="617" spans="1:4" s="173" customFormat="1" ht="21.75" customHeight="1">
      <c r="A617" s="184" t="s">
        <v>1358</v>
      </c>
      <c r="B617" s="240">
        <f t="shared" si="9"/>
        <v>328600</v>
      </c>
      <c r="C617" s="240"/>
      <c r="D617" s="241">
        <f>SUM(D618:D619)</f>
        <v>328600</v>
      </c>
    </row>
    <row r="618" spans="1:4" s="173" customFormat="1" ht="21.75" customHeight="1">
      <c r="A618" s="184" t="s">
        <v>1359</v>
      </c>
      <c r="B618" s="240">
        <f t="shared" si="9"/>
        <v>0</v>
      </c>
      <c r="C618" s="240"/>
      <c r="D618" s="241"/>
    </row>
    <row r="619" spans="1:4" s="173" customFormat="1" ht="21.75" customHeight="1">
      <c r="A619" s="184" t="s">
        <v>1360</v>
      </c>
      <c r="B619" s="240">
        <f t="shared" si="9"/>
        <v>328600</v>
      </c>
      <c r="C619" s="240"/>
      <c r="D619" s="248">
        <v>328600</v>
      </c>
    </row>
    <row r="620" spans="1:4" s="173" customFormat="1" ht="21.75" customHeight="1">
      <c r="A620" s="184" t="s">
        <v>1361</v>
      </c>
      <c r="B620" s="240">
        <f t="shared" si="9"/>
        <v>0</v>
      </c>
      <c r="C620" s="240"/>
      <c r="D620" s="241"/>
    </row>
    <row r="621" spans="1:4" s="173" customFormat="1" ht="21.75" customHeight="1">
      <c r="A621" s="184" t="s">
        <v>1362</v>
      </c>
      <c r="B621" s="240">
        <f t="shared" si="9"/>
        <v>0</v>
      </c>
      <c r="C621" s="240"/>
      <c r="D621" s="241"/>
    </row>
    <row r="622" spans="1:4" s="173" customFormat="1" ht="21.75" customHeight="1">
      <c r="A622" s="184" t="s">
        <v>1363</v>
      </c>
      <c r="B622" s="240">
        <f t="shared" si="9"/>
        <v>0</v>
      </c>
      <c r="C622" s="240"/>
      <c r="D622" s="241"/>
    </row>
    <row r="623" spans="1:4" s="173" customFormat="1" ht="21.75" customHeight="1">
      <c r="A623" s="184" t="s">
        <v>1364</v>
      </c>
      <c r="B623" s="240">
        <f t="shared" si="9"/>
        <v>0</v>
      </c>
      <c r="C623" s="240"/>
      <c r="D623" s="241"/>
    </row>
    <row r="624" spans="1:4" s="173" customFormat="1" ht="21.75" customHeight="1">
      <c r="A624" s="184" t="s">
        <v>1365</v>
      </c>
      <c r="B624" s="240">
        <f t="shared" si="9"/>
        <v>0</v>
      </c>
      <c r="C624" s="240"/>
      <c r="D624" s="241"/>
    </row>
    <row r="625" spans="1:4" s="173" customFormat="1" ht="21.75" customHeight="1">
      <c r="A625" s="184" t="s">
        <v>707</v>
      </c>
      <c r="B625" s="240">
        <f t="shared" si="9"/>
        <v>0</v>
      </c>
      <c r="C625" s="240"/>
      <c r="D625" s="241"/>
    </row>
    <row r="626" spans="1:4" s="173" customFormat="1" ht="21.75" customHeight="1">
      <c r="A626" s="184" t="s">
        <v>708</v>
      </c>
      <c r="B626" s="240">
        <f t="shared" si="9"/>
        <v>0</v>
      </c>
      <c r="C626" s="240"/>
      <c r="D626" s="241"/>
    </row>
    <row r="627" spans="1:4" s="173" customFormat="1" ht="21.75" customHeight="1">
      <c r="A627" s="184" t="s">
        <v>709</v>
      </c>
      <c r="B627" s="240">
        <f t="shared" si="9"/>
        <v>0</v>
      </c>
      <c r="C627" s="240"/>
      <c r="D627" s="241"/>
    </row>
    <row r="628" spans="1:4" s="173" customFormat="1" ht="21.75" customHeight="1">
      <c r="A628" s="184" t="s">
        <v>1366</v>
      </c>
      <c r="B628" s="240">
        <f t="shared" si="9"/>
        <v>0</v>
      </c>
      <c r="C628" s="240"/>
      <c r="D628" s="241"/>
    </row>
    <row r="629" spans="1:4" s="173" customFormat="1" ht="21.75" customHeight="1">
      <c r="A629" s="184" t="s">
        <v>71</v>
      </c>
      <c r="B629" s="240">
        <f t="shared" si="9"/>
        <v>681900.27</v>
      </c>
      <c r="C629" s="240">
        <f>SUM(C630:C636)</f>
        <v>458040.27</v>
      </c>
      <c r="D629" s="240">
        <f>SUM(D630:D636)</f>
        <v>223860</v>
      </c>
    </row>
    <row r="630" spans="1:4" s="173" customFormat="1" ht="21.75" customHeight="1">
      <c r="A630" s="184" t="s">
        <v>420</v>
      </c>
      <c r="B630" s="240">
        <f t="shared" si="9"/>
        <v>0</v>
      </c>
      <c r="C630" s="240"/>
      <c r="D630" s="241"/>
    </row>
    <row r="631" spans="1:4" s="173" customFormat="1" ht="21.75" customHeight="1">
      <c r="A631" s="184" t="s">
        <v>421</v>
      </c>
      <c r="B631" s="240">
        <f t="shared" si="9"/>
        <v>0</v>
      </c>
      <c r="C631" s="240"/>
      <c r="D631" s="241"/>
    </row>
    <row r="632" spans="1:4" s="173" customFormat="1" ht="21.75" customHeight="1">
      <c r="A632" s="184" t="s">
        <v>422</v>
      </c>
      <c r="B632" s="240">
        <f t="shared" si="9"/>
        <v>0</v>
      </c>
      <c r="C632" s="240"/>
      <c r="D632" s="241"/>
    </row>
    <row r="633" spans="1:4" s="173" customFormat="1" ht="21.75" customHeight="1">
      <c r="A633" s="184" t="s">
        <v>701</v>
      </c>
      <c r="B633" s="240">
        <f t="shared" si="9"/>
        <v>0</v>
      </c>
      <c r="C633" s="240"/>
      <c r="D633" s="241"/>
    </row>
    <row r="634" spans="1:4" s="173" customFormat="1" ht="21.75" customHeight="1">
      <c r="A634" s="184" t="s">
        <v>705</v>
      </c>
      <c r="B634" s="240">
        <f t="shared" si="9"/>
        <v>0</v>
      </c>
      <c r="C634" s="240"/>
      <c r="D634" s="241"/>
    </row>
    <row r="635" spans="1:4" s="173" customFormat="1" ht="21.75" customHeight="1">
      <c r="A635" s="184" t="s">
        <v>426</v>
      </c>
      <c r="B635" s="240">
        <f t="shared" si="9"/>
        <v>458040.27</v>
      </c>
      <c r="C635" s="248">
        <v>458040.27</v>
      </c>
      <c r="D635" s="241"/>
    </row>
    <row r="636" spans="1:4" s="173" customFormat="1" ht="21.75" customHeight="1">
      <c r="A636" s="184" t="s">
        <v>72</v>
      </c>
      <c r="B636" s="240">
        <f t="shared" si="9"/>
        <v>223860</v>
      </c>
      <c r="C636" s="240"/>
      <c r="D636" s="248">
        <v>223860</v>
      </c>
    </row>
    <row r="637" spans="1:4" s="173" customFormat="1" ht="21.75" customHeight="1">
      <c r="A637" s="184" t="s">
        <v>757</v>
      </c>
      <c r="B637" s="240">
        <f t="shared" si="9"/>
        <v>0</v>
      </c>
      <c r="C637" s="240"/>
      <c r="D637" s="241"/>
    </row>
    <row r="638" spans="1:4" s="173" customFormat="1" ht="21.75" customHeight="1">
      <c r="A638" s="184" t="s">
        <v>73</v>
      </c>
      <c r="B638" s="240">
        <f t="shared" si="9"/>
        <v>5138498.8</v>
      </c>
      <c r="C638" s="240">
        <f>C639+C680</f>
        <v>1501918.7999999998</v>
      </c>
      <c r="D638" s="241">
        <f>D639+D661+D676+D693</f>
        <v>3636580</v>
      </c>
    </row>
    <row r="639" spans="1:4" s="173" customFormat="1" ht="21.75" customHeight="1">
      <c r="A639" s="184" t="s">
        <v>74</v>
      </c>
      <c r="B639" s="240">
        <f t="shared" si="9"/>
        <v>0</v>
      </c>
      <c r="C639" s="240"/>
      <c r="D639" s="241"/>
    </row>
    <row r="640" spans="1:4" s="173" customFormat="1" ht="21.75" customHeight="1">
      <c r="A640" s="184" t="s">
        <v>420</v>
      </c>
      <c r="B640" s="240">
        <f t="shared" si="9"/>
        <v>0</v>
      </c>
      <c r="C640" s="240"/>
      <c r="D640" s="241"/>
    </row>
    <row r="641" spans="1:4" s="173" customFormat="1" ht="21.75" customHeight="1">
      <c r="A641" s="184" t="s">
        <v>421</v>
      </c>
      <c r="B641" s="240">
        <f t="shared" si="9"/>
        <v>0</v>
      </c>
      <c r="C641" s="240"/>
      <c r="D641" s="241"/>
    </row>
    <row r="642" spans="1:4" s="173" customFormat="1" ht="21.75" customHeight="1">
      <c r="A642" s="184" t="s">
        <v>422</v>
      </c>
      <c r="B642" s="240">
        <f t="shared" si="9"/>
        <v>0</v>
      </c>
      <c r="C642" s="240"/>
      <c r="D642" s="241"/>
    </row>
    <row r="643" spans="1:4" s="173" customFormat="1" ht="21.75" customHeight="1">
      <c r="A643" s="184" t="s">
        <v>75</v>
      </c>
      <c r="B643" s="240">
        <f t="shared" si="9"/>
        <v>0</v>
      </c>
      <c r="C643" s="240"/>
      <c r="D643" s="241"/>
    </row>
    <row r="644" spans="1:4" s="173" customFormat="1" ht="21.75" customHeight="1">
      <c r="A644" s="184" t="s">
        <v>758</v>
      </c>
      <c r="B644" s="240">
        <f t="shared" si="9"/>
        <v>0</v>
      </c>
      <c r="C644" s="240"/>
      <c r="D644" s="241"/>
    </row>
    <row r="645" spans="1:4" s="173" customFormat="1" ht="21.75" customHeight="1">
      <c r="A645" s="184" t="s">
        <v>759</v>
      </c>
      <c r="B645" s="240">
        <f t="shared" si="9"/>
        <v>0</v>
      </c>
      <c r="C645" s="240"/>
      <c r="D645" s="241"/>
    </row>
    <row r="646" spans="1:4" s="173" customFormat="1" ht="21.75" customHeight="1">
      <c r="A646" s="184" t="s">
        <v>760</v>
      </c>
      <c r="B646" s="240">
        <f t="shared" si="9"/>
        <v>0</v>
      </c>
      <c r="C646" s="240"/>
      <c r="D646" s="241"/>
    </row>
    <row r="647" spans="1:4" s="173" customFormat="1" ht="21.75" customHeight="1">
      <c r="A647" s="184" t="s">
        <v>761</v>
      </c>
      <c r="B647" s="240">
        <f aca="true" t="shared" si="10" ref="B647:B710">C647+D647</f>
        <v>0</v>
      </c>
      <c r="C647" s="240"/>
      <c r="D647" s="241"/>
    </row>
    <row r="648" spans="1:4" s="173" customFormat="1" ht="21.75" customHeight="1">
      <c r="A648" s="184" t="s">
        <v>762</v>
      </c>
      <c r="B648" s="240">
        <f t="shared" si="10"/>
        <v>0</v>
      </c>
      <c r="C648" s="240"/>
      <c r="D648" s="241"/>
    </row>
    <row r="649" spans="1:4" s="173" customFormat="1" ht="21.75" customHeight="1">
      <c r="A649" s="184" t="s">
        <v>763</v>
      </c>
      <c r="B649" s="240">
        <f t="shared" si="10"/>
        <v>0</v>
      </c>
      <c r="C649" s="240"/>
      <c r="D649" s="241"/>
    </row>
    <row r="650" spans="1:4" s="173" customFormat="1" ht="21.75" customHeight="1">
      <c r="A650" s="184" t="s">
        <v>764</v>
      </c>
      <c r="B650" s="240">
        <f t="shared" si="10"/>
        <v>0</v>
      </c>
      <c r="C650" s="240"/>
      <c r="D650" s="241"/>
    </row>
    <row r="651" spans="1:4" s="173" customFormat="1" ht="21.75" customHeight="1">
      <c r="A651" s="184" t="s">
        <v>765</v>
      </c>
      <c r="B651" s="240">
        <f t="shared" si="10"/>
        <v>0</v>
      </c>
      <c r="C651" s="240"/>
      <c r="D651" s="241"/>
    </row>
    <row r="652" spans="1:4" s="173" customFormat="1" ht="21.75" customHeight="1">
      <c r="A652" s="184" t="s">
        <v>766</v>
      </c>
      <c r="B652" s="240">
        <f t="shared" si="10"/>
        <v>0</v>
      </c>
      <c r="C652" s="240"/>
      <c r="D652" s="241"/>
    </row>
    <row r="653" spans="1:4" s="173" customFormat="1" ht="21.75" customHeight="1">
      <c r="A653" s="184" t="s">
        <v>767</v>
      </c>
      <c r="B653" s="240">
        <f t="shared" si="10"/>
        <v>0</v>
      </c>
      <c r="C653" s="240"/>
      <c r="D653" s="241"/>
    </row>
    <row r="654" spans="1:4" s="173" customFormat="1" ht="21.75" customHeight="1">
      <c r="A654" s="184" t="s">
        <v>768</v>
      </c>
      <c r="B654" s="240">
        <f t="shared" si="10"/>
        <v>0</v>
      </c>
      <c r="C654" s="240"/>
      <c r="D654" s="241"/>
    </row>
    <row r="655" spans="1:4" s="173" customFormat="1" ht="21.75" customHeight="1">
      <c r="A655" s="184" t="s">
        <v>769</v>
      </c>
      <c r="B655" s="240">
        <f t="shared" si="10"/>
        <v>0</v>
      </c>
      <c r="C655" s="240"/>
      <c r="D655" s="241"/>
    </row>
    <row r="656" spans="1:4" s="173" customFormat="1" ht="21.75" customHeight="1">
      <c r="A656" s="184" t="s">
        <v>770</v>
      </c>
      <c r="B656" s="240">
        <f t="shared" si="10"/>
        <v>0</v>
      </c>
      <c r="C656" s="240"/>
      <c r="D656" s="241"/>
    </row>
    <row r="657" spans="1:4" s="173" customFormat="1" ht="21.75" customHeight="1">
      <c r="A657" s="184" t="s">
        <v>771</v>
      </c>
      <c r="B657" s="240">
        <f t="shared" si="10"/>
        <v>0</v>
      </c>
      <c r="C657" s="240"/>
      <c r="D657" s="241"/>
    </row>
    <row r="658" spans="1:4" s="173" customFormat="1" ht="21.75" customHeight="1">
      <c r="A658" s="184" t="s">
        <v>772</v>
      </c>
      <c r="B658" s="240">
        <f t="shared" si="10"/>
        <v>0</v>
      </c>
      <c r="C658" s="240"/>
      <c r="D658" s="241"/>
    </row>
    <row r="659" spans="1:4" s="173" customFormat="1" ht="21.75" customHeight="1">
      <c r="A659" s="184" t="s">
        <v>773</v>
      </c>
      <c r="B659" s="240">
        <f t="shared" si="10"/>
        <v>0</v>
      </c>
      <c r="C659" s="240"/>
      <c r="D659" s="241"/>
    </row>
    <row r="660" spans="1:4" s="173" customFormat="1" ht="21.75" customHeight="1">
      <c r="A660" s="184" t="s">
        <v>774</v>
      </c>
      <c r="B660" s="240">
        <f t="shared" si="10"/>
        <v>0</v>
      </c>
      <c r="C660" s="240"/>
      <c r="D660" s="241"/>
    </row>
    <row r="661" spans="1:4" s="173" customFormat="1" ht="21.75" customHeight="1">
      <c r="A661" s="184" t="s">
        <v>775</v>
      </c>
      <c r="B661" s="240">
        <f t="shared" si="10"/>
        <v>0</v>
      </c>
      <c r="C661" s="240"/>
      <c r="D661" s="241"/>
    </row>
    <row r="662" spans="1:4" s="173" customFormat="1" ht="21.75" customHeight="1">
      <c r="A662" s="184" t="s">
        <v>776</v>
      </c>
      <c r="B662" s="240">
        <f t="shared" si="10"/>
        <v>0</v>
      </c>
      <c r="C662" s="240"/>
      <c r="D662" s="241"/>
    </row>
    <row r="663" spans="1:4" s="173" customFormat="1" ht="21.75" customHeight="1">
      <c r="A663" s="184" t="s">
        <v>777</v>
      </c>
      <c r="B663" s="240">
        <f t="shared" si="10"/>
        <v>0</v>
      </c>
      <c r="C663" s="240"/>
      <c r="D663" s="241"/>
    </row>
    <row r="664" spans="1:4" s="173" customFormat="1" ht="21.75" customHeight="1">
      <c r="A664" s="184" t="s">
        <v>778</v>
      </c>
      <c r="B664" s="240">
        <f t="shared" si="10"/>
        <v>0</v>
      </c>
      <c r="C664" s="240"/>
      <c r="D664" s="241"/>
    </row>
    <row r="665" spans="1:4" s="173" customFormat="1" ht="21.75" customHeight="1">
      <c r="A665" s="184" t="s">
        <v>779</v>
      </c>
      <c r="B665" s="240">
        <f t="shared" si="10"/>
        <v>0</v>
      </c>
      <c r="C665" s="240"/>
      <c r="D665" s="241"/>
    </row>
    <row r="666" spans="1:4" s="173" customFormat="1" ht="21.75" customHeight="1">
      <c r="A666" s="184" t="s">
        <v>780</v>
      </c>
      <c r="B666" s="240">
        <f t="shared" si="10"/>
        <v>0</v>
      </c>
      <c r="C666" s="240"/>
      <c r="D666" s="241"/>
    </row>
    <row r="667" spans="1:4" s="173" customFormat="1" ht="21.75" customHeight="1">
      <c r="A667" s="184" t="s">
        <v>781</v>
      </c>
      <c r="B667" s="240">
        <f t="shared" si="10"/>
        <v>0</v>
      </c>
      <c r="C667" s="240"/>
      <c r="D667" s="241"/>
    </row>
    <row r="668" spans="1:4" s="173" customFormat="1" ht="21.75" customHeight="1">
      <c r="A668" s="184" t="s">
        <v>782</v>
      </c>
      <c r="B668" s="240">
        <f t="shared" si="10"/>
        <v>0</v>
      </c>
      <c r="C668" s="240"/>
      <c r="D668" s="241"/>
    </row>
    <row r="669" spans="1:4" s="173" customFormat="1" ht="21.75" customHeight="1">
      <c r="A669" s="184" t="s">
        <v>783</v>
      </c>
      <c r="B669" s="240">
        <f t="shared" si="10"/>
        <v>0</v>
      </c>
      <c r="C669" s="240"/>
      <c r="D669" s="241"/>
    </row>
    <row r="670" spans="1:4" s="173" customFormat="1" ht="21.75" customHeight="1">
      <c r="A670" s="184" t="s">
        <v>784</v>
      </c>
      <c r="B670" s="240">
        <f t="shared" si="10"/>
        <v>0</v>
      </c>
      <c r="C670" s="240"/>
      <c r="D670" s="241"/>
    </row>
    <row r="671" spans="1:4" s="173" customFormat="1" ht="21.75" customHeight="1">
      <c r="A671" s="184" t="s">
        <v>785</v>
      </c>
      <c r="B671" s="240">
        <f t="shared" si="10"/>
        <v>0</v>
      </c>
      <c r="C671" s="240"/>
      <c r="D671" s="241"/>
    </row>
    <row r="672" spans="1:4" s="173" customFormat="1" ht="21.75" customHeight="1">
      <c r="A672" s="184" t="s">
        <v>786</v>
      </c>
      <c r="B672" s="240">
        <f t="shared" si="10"/>
        <v>0</v>
      </c>
      <c r="C672" s="240"/>
      <c r="D672" s="241"/>
    </row>
    <row r="673" spans="1:4" s="173" customFormat="1" ht="21.75" customHeight="1">
      <c r="A673" s="184" t="s">
        <v>791</v>
      </c>
      <c r="B673" s="240">
        <f t="shared" si="10"/>
        <v>0</v>
      </c>
      <c r="C673" s="240"/>
      <c r="D673" s="241"/>
    </row>
    <row r="674" spans="1:4" s="173" customFormat="1" ht="21.75" customHeight="1">
      <c r="A674" s="184" t="s">
        <v>792</v>
      </c>
      <c r="B674" s="240">
        <f t="shared" si="10"/>
        <v>0</v>
      </c>
      <c r="C674" s="240"/>
      <c r="D674" s="241"/>
    </row>
    <row r="675" spans="1:4" s="173" customFormat="1" ht="21.75" customHeight="1">
      <c r="A675" s="184" t="s">
        <v>793</v>
      </c>
      <c r="B675" s="240">
        <f t="shared" si="10"/>
        <v>0</v>
      </c>
      <c r="C675" s="240"/>
      <c r="D675" s="241"/>
    </row>
    <row r="676" spans="1:4" s="173" customFormat="1" ht="21.75" customHeight="1">
      <c r="A676" s="184" t="s">
        <v>1367</v>
      </c>
      <c r="B676" s="240">
        <f t="shared" si="10"/>
        <v>3000000</v>
      </c>
      <c r="C676" s="240"/>
      <c r="D676" s="241">
        <f>SUM(D677:D679)</f>
        <v>3000000</v>
      </c>
    </row>
    <row r="677" spans="1:4" s="173" customFormat="1" ht="21.75" customHeight="1">
      <c r="A677" s="184" t="s">
        <v>1368</v>
      </c>
      <c r="B677" s="240">
        <f t="shared" si="10"/>
        <v>0</v>
      </c>
      <c r="C677" s="240"/>
      <c r="D677" s="241"/>
    </row>
    <row r="678" spans="1:4" s="173" customFormat="1" ht="21.75" customHeight="1">
      <c r="A678" s="184" t="s">
        <v>1369</v>
      </c>
      <c r="B678" s="240">
        <f t="shared" si="10"/>
        <v>2900000</v>
      </c>
      <c r="C678" s="240"/>
      <c r="D678" s="248">
        <v>2900000</v>
      </c>
    </row>
    <row r="679" spans="1:4" s="173" customFormat="1" ht="21.75" customHeight="1">
      <c r="A679" s="184" t="s">
        <v>1370</v>
      </c>
      <c r="B679" s="240">
        <f t="shared" si="10"/>
        <v>100000</v>
      </c>
      <c r="C679" s="240"/>
      <c r="D679" s="248">
        <v>100000</v>
      </c>
    </row>
    <row r="680" spans="1:4" s="173" customFormat="1" ht="21.75" customHeight="1">
      <c r="A680" s="184" t="s">
        <v>1371</v>
      </c>
      <c r="B680" s="240">
        <f t="shared" si="10"/>
        <v>1501918.7999999998</v>
      </c>
      <c r="C680" s="240">
        <f>C681+C682+C683</f>
        <v>1501918.7999999998</v>
      </c>
      <c r="D680" s="241"/>
    </row>
    <row r="681" spans="1:4" s="173" customFormat="1" ht="21.75" customHeight="1">
      <c r="A681" s="184" t="s">
        <v>787</v>
      </c>
      <c r="B681" s="240">
        <f t="shared" si="10"/>
        <v>678384.32</v>
      </c>
      <c r="C681" s="248">
        <v>678384.32</v>
      </c>
      <c r="D681" s="241"/>
    </row>
    <row r="682" spans="1:4" s="173" customFormat="1" ht="21.75" customHeight="1">
      <c r="A682" s="184" t="s">
        <v>788</v>
      </c>
      <c r="B682" s="240">
        <f t="shared" si="10"/>
        <v>608276.37</v>
      </c>
      <c r="C682" s="248">
        <v>608276.37</v>
      </c>
      <c r="D682" s="241"/>
    </row>
    <row r="683" spans="1:4" s="173" customFormat="1" ht="21.75" customHeight="1">
      <c r="A683" s="184" t="s">
        <v>789</v>
      </c>
      <c r="B683" s="240">
        <f t="shared" si="10"/>
        <v>215258.11</v>
      </c>
      <c r="C683" s="248">
        <v>215258.11</v>
      </c>
      <c r="D683" s="241"/>
    </row>
    <row r="684" spans="1:4" s="173" customFormat="1" ht="21.75" customHeight="1">
      <c r="A684" s="184" t="s">
        <v>1372</v>
      </c>
      <c r="B684" s="240">
        <f t="shared" si="10"/>
        <v>0</v>
      </c>
      <c r="C684" s="240"/>
      <c r="D684" s="241"/>
    </row>
    <row r="685" spans="1:4" s="173" customFormat="1" ht="21.75" customHeight="1">
      <c r="A685" s="184" t="s">
        <v>1373</v>
      </c>
      <c r="B685" s="240">
        <f t="shared" si="10"/>
        <v>0</v>
      </c>
      <c r="C685" s="240"/>
      <c r="D685" s="241"/>
    </row>
    <row r="686" spans="1:4" s="173" customFormat="1" ht="21.75" customHeight="1">
      <c r="A686" s="184" t="s">
        <v>76</v>
      </c>
      <c r="B686" s="240">
        <f t="shared" si="10"/>
        <v>0</v>
      </c>
      <c r="C686" s="240"/>
      <c r="D686" s="241"/>
    </row>
    <row r="687" spans="1:4" s="173" customFormat="1" ht="21.75" customHeight="1">
      <c r="A687" s="184" t="s">
        <v>1374</v>
      </c>
      <c r="B687" s="240">
        <f t="shared" si="10"/>
        <v>0</v>
      </c>
      <c r="C687" s="240"/>
      <c r="D687" s="241"/>
    </row>
    <row r="688" spans="1:4" s="173" customFormat="1" ht="21.75" customHeight="1">
      <c r="A688" s="184" t="s">
        <v>1375</v>
      </c>
      <c r="B688" s="240">
        <f t="shared" si="10"/>
        <v>0</v>
      </c>
      <c r="C688" s="240"/>
      <c r="D688" s="241"/>
    </row>
    <row r="689" spans="1:4" s="173" customFormat="1" ht="21.75" customHeight="1">
      <c r="A689" s="184" t="s">
        <v>1376</v>
      </c>
      <c r="B689" s="240">
        <f t="shared" si="10"/>
        <v>0</v>
      </c>
      <c r="C689" s="240"/>
      <c r="D689" s="241"/>
    </row>
    <row r="690" spans="1:4" s="173" customFormat="1" ht="21.75" customHeight="1">
      <c r="A690" s="184" t="s">
        <v>1377</v>
      </c>
      <c r="B690" s="240">
        <f t="shared" si="10"/>
        <v>0</v>
      </c>
      <c r="C690" s="240"/>
      <c r="D690" s="241"/>
    </row>
    <row r="691" spans="1:4" s="173" customFormat="1" ht="21.75" customHeight="1">
      <c r="A691" s="184" t="s">
        <v>1378</v>
      </c>
      <c r="B691" s="240">
        <f t="shared" si="10"/>
        <v>0</v>
      </c>
      <c r="C691" s="240"/>
      <c r="D691" s="241"/>
    </row>
    <row r="692" spans="1:4" s="173" customFormat="1" ht="21.75" customHeight="1">
      <c r="A692" s="184" t="s">
        <v>1379</v>
      </c>
      <c r="B692" s="240">
        <f t="shared" si="10"/>
        <v>0</v>
      </c>
      <c r="C692" s="240"/>
      <c r="D692" s="241"/>
    </row>
    <row r="693" spans="1:4" s="173" customFormat="1" ht="21.75" customHeight="1">
      <c r="A693" s="184" t="s">
        <v>1380</v>
      </c>
      <c r="B693" s="240">
        <f t="shared" si="10"/>
        <v>636580</v>
      </c>
      <c r="C693" s="240"/>
      <c r="D693" s="241">
        <f>SUM(D694:D695)</f>
        <v>636580</v>
      </c>
    </row>
    <row r="694" spans="1:4" s="173" customFormat="1" ht="21.75" customHeight="1">
      <c r="A694" s="184" t="s">
        <v>790</v>
      </c>
      <c r="B694" s="240">
        <f t="shared" si="10"/>
        <v>636580</v>
      </c>
      <c r="C694" s="240"/>
      <c r="D694" s="248">
        <v>636580</v>
      </c>
    </row>
    <row r="695" spans="1:4" s="173" customFormat="1" ht="21.75" customHeight="1">
      <c r="A695" s="184" t="s">
        <v>1381</v>
      </c>
      <c r="B695" s="240">
        <f t="shared" si="10"/>
        <v>0</v>
      </c>
      <c r="C695" s="240"/>
      <c r="D695" s="241"/>
    </row>
    <row r="696" spans="1:4" s="173" customFormat="1" ht="21.75" customHeight="1">
      <c r="A696" s="184" t="s">
        <v>77</v>
      </c>
      <c r="B696" s="240">
        <f t="shared" si="10"/>
        <v>0</v>
      </c>
      <c r="C696" s="240"/>
      <c r="D696" s="241"/>
    </row>
    <row r="697" spans="1:4" s="173" customFormat="1" ht="21.75" customHeight="1">
      <c r="A697" s="184" t="s">
        <v>420</v>
      </c>
      <c r="B697" s="240">
        <f t="shared" si="10"/>
        <v>0</v>
      </c>
      <c r="C697" s="240"/>
      <c r="D697" s="241"/>
    </row>
    <row r="698" spans="1:4" s="173" customFormat="1" ht="21.75" customHeight="1">
      <c r="A698" s="184" t="s">
        <v>421</v>
      </c>
      <c r="B698" s="240">
        <f t="shared" si="10"/>
        <v>0</v>
      </c>
      <c r="C698" s="240"/>
      <c r="D698" s="241"/>
    </row>
    <row r="699" spans="1:4" s="173" customFormat="1" ht="21.75" customHeight="1">
      <c r="A699" s="184" t="s">
        <v>422</v>
      </c>
      <c r="B699" s="240">
        <f t="shared" si="10"/>
        <v>0</v>
      </c>
      <c r="C699" s="240"/>
      <c r="D699" s="241"/>
    </row>
    <row r="700" spans="1:4" s="173" customFormat="1" ht="21.75" customHeight="1">
      <c r="A700" s="184" t="s">
        <v>456</v>
      </c>
      <c r="B700" s="240">
        <f t="shared" si="10"/>
        <v>0</v>
      </c>
      <c r="C700" s="240"/>
      <c r="D700" s="241"/>
    </row>
    <row r="701" spans="1:4" s="173" customFormat="1" ht="21.75" customHeight="1">
      <c r="A701" s="184" t="s">
        <v>78</v>
      </c>
      <c r="B701" s="240">
        <f t="shared" si="10"/>
        <v>0</v>
      </c>
      <c r="C701" s="240"/>
      <c r="D701" s="241"/>
    </row>
    <row r="702" spans="1:4" s="173" customFormat="1" ht="21.75" customHeight="1">
      <c r="A702" s="184" t="s">
        <v>79</v>
      </c>
      <c r="B702" s="240">
        <f t="shared" si="10"/>
        <v>0</v>
      </c>
      <c r="C702" s="240"/>
      <c r="D702" s="241"/>
    </row>
    <row r="703" spans="1:4" s="173" customFormat="1" ht="21.75" customHeight="1">
      <c r="A703" s="184" t="s">
        <v>426</v>
      </c>
      <c r="B703" s="240">
        <f t="shared" si="10"/>
        <v>0</v>
      </c>
      <c r="C703" s="240"/>
      <c r="D703" s="241"/>
    </row>
    <row r="704" spans="1:4" s="173" customFormat="1" ht="21.75" customHeight="1">
      <c r="A704" s="184" t="s">
        <v>80</v>
      </c>
      <c r="B704" s="240">
        <f t="shared" si="10"/>
        <v>0</v>
      </c>
      <c r="C704" s="240"/>
      <c r="D704" s="241"/>
    </row>
    <row r="705" spans="1:4" s="173" customFormat="1" ht="21.75" customHeight="1">
      <c r="A705" s="184" t="s">
        <v>81</v>
      </c>
      <c r="B705" s="240">
        <f t="shared" si="10"/>
        <v>0</v>
      </c>
      <c r="C705" s="240"/>
      <c r="D705" s="241"/>
    </row>
    <row r="706" spans="1:4" s="173" customFormat="1" ht="21.75" customHeight="1">
      <c r="A706" s="184" t="s">
        <v>82</v>
      </c>
      <c r="B706" s="240">
        <f t="shared" si="10"/>
        <v>0</v>
      </c>
      <c r="C706" s="240"/>
      <c r="D706" s="241"/>
    </row>
    <row r="707" spans="1:4" s="173" customFormat="1" ht="21.75" customHeight="1">
      <c r="A707" s="184" t="s">
        <v>83</v>
      </c>
      <c r="B707" s="240">
        <f t="shared" si="10"/>
        <v>0</v>
      </c>
      <c r="C707" s="240"/>
      <c r="D707" s="241"/>
    </row>
    <row r="708" spans="1:4" s="173" customFormat="1" ht="21.75" customHeight="1">
      <c r="A708" s="184" t="s">
        <v>84</v>
      </c>
      <c r="B708" s="240">
        <f t="shared" si="10"/>
        <v>0</v>
      </c>
      <c r="C708" s="240"/>
      <c r="D708" s="241"/>
    </row>
    <row r="709" spans="1:4" s="173" customFormat="1" ht="21.75" customHeight="1">
      <c r="A709" s="184" t="s">
        <v>1382</v>
      </c>
      <c r="B709" s="240">
        <f t="shared" si="10"/>
        <v>4295845.45</v>
      </c>
      <c r="C709" s="240"/>
      <c r="D709" s="241">
        <f>D723+D731</f>
        <v>4295845.45</v>
      </c>
    </row>
    <row r="710" spans="1:4" s="173" customFormat="1" ht="21.75" customHeight="1">
      <c r="A710" s="184" t="s">
        <v>797</v>
      </c>
      <c r="B710" s="240">
        <f t="shared" si="10"/>
        <v>0</v>
      </c>
      <c r="C710" s="240"/>
      <c r="D710" s="241"/>
    </row>
    <row r="711" spans="1:4" s="173" customFormat="1" ht="21.75" customHeight="1">
      <c r="A711" s="184" t="s">
        <v>420</v>
      </c>
      <c r="B711" s="240">
        <f aca="true" t="shared" si="11" ref="B711:B774">C711+D711</f>
        <v>0</v>
      </c>
      <c r="C711" s="240"/>
      <c r="D711" s="241"/>
    </row>
    <row r="712" spans="1:4" s="173" customFormat="1" ht="21.75" customHeight="1">
      <c r="A712" s="184" t="s">
        <v>421</v>
      </c>
      <c r="B712" s="240">
        <f t="shared" si="11"/>
        <v>0</v>
      </c>
      <c r="C712" s="240"/>
      <c r="D712" s="241"/>
    </row>
    <row r="713" spans="1:4" s="173" customFormat="1" ht="21.75" customHeight="1">
      <c r="A713" s="184" t="s">
        <v>422</v>
      </c>
      <c r="B713" s="240">
        <f t="shared" si="11"/>
        <v>0</v>
      </c>
      <c r="C713" s="240"/>
      <c r="D713" s="241"/>
    </row>
    <row r="714" spans="1:4" s="173" customFormat="1" ht="21.75" customHeight="1">
      <c r="A714" s="184" t="s">
        <v>85</v>
      </c>
      <c r="B714" s="240">
        <f t="shared" si="11"/>
        <v>0</v>
      </c>
      <c r="C714" s="240"/>
      <c r="D714" s="241"/>
    </row>
    <row r="715" spans="1:4" s="173" customFormat="1" ht="21.75" customHeight="1">
      <c r="A715" s="184" t="s">
        <v>798</v>
      </c>
      <c r="B715" s="240">
        <f t="shared" si="11"/>
        <v>0</v>
      </c>
      <c r="C715" s="240"/>
      <c r="D715" s="241"/>
    </row>
    <row r="716" spans="1:4" s="173" customFormat="1" ht="21.75" customHeight="1">
      <c r="A716" s="184" t="s">
        <v>86</v>
      </c>
      <c r="B716" s="240">
        <f t="shared" si="11"/>
        <v>0</v>
      </c>
      <c r="C716" s="240"/>
      <c r="D716" s="241"/>
    </row>
    <row r="717" spans="1:4" s="173" customFormat="1" ht="21.75" customHeight="1">
      <c r="A717" s="184" t="s">
        <v>87</v>
      </c>
      <c r="B717" s="240">
        <f t="shared" si="11"/>
        <v>0</v>
      </c>
      <c r="C717" s="240"/>
      <c r="D717" s="241"/>
    </row>
    <row r="718" spans="1:4" s="173" customFormat="1" ht="21.75" customHeight="1">
      <c r="A718" s="184" t="s">
        <v>799</v>
      </c>
      <c r="B718" s="240">
        <f t="shared" si="11"/>
        <v>0</v>
      </c>
      <c r="C718" s="240"/>
      <c r="D718" s="241"/>
    </row>
    <row r="719" spans="1:4" s="173" customFormat="1" ht="21.75" customHeight="1">
      <c r="A719" s="184" t="s">
        <v>800</v>
      </c>
      <c r="B719" s="240">
        <f t="shared" si="11"/>
        <v>0</v>
      </c>
      <c r="C719" s="240"/>
      <c r="D719" s="241"/>
    </row>
    <row r="720" spans="1:4" s="173" customFormat="1" ht="21.75" customHeight="1">
      <c r="A720" s="184" t="s">
        <v>801</v>
      </c>
      <c r="B720" s="240">
        <f t="shared" si="11"/>
        <v>0</v>
      </c>
      <c r="C720" s="240"/>
      <c r="D720" s="241"/>
    </row>
    <row r="721" spans="1:4" s="173" customFormat="1" ht="21.75" customHeight="1">
      <c r="A721" s="184" t="s">
        <v>802</v>
      </c>
      <c r="B721" s="240">
        <f t="shared" si="11"/>
        <v>0</v>
      </c>
      <c r="C721" s="240"/>
      <c r="D721" s="241"/>
    </row>
    <row r="722" spans="1:4" s="173" customFormat="1" ht="21.75" customHeight="1">
      <c r="A722" s="184" t="s">
        <v>803</v>
      </c>
      <c r="B722" s="240">
        <f t="shared" si="11"/>
        <v>0</v>
      </c>
      <c r="C722" s="240"/>
      <c r="D722" s="241"/>
    </row>
    <row r="723" spans="1:4" s="173" customFormat="1" ht="21.75" customHeight="1">
      <c r="A723" s="184" t="s">
        <v>804</v>
      </c>
      <c r="B723" s="240">
        <f t="shared" si="11"/>
        <v>329285.45</v>
      </c>
      <c r="C723" s="240"/>
      <c r="D723" s="241">
        <f>SUM(D724:D730)</f>
        <v>329285.45</v>
      </c>
    </row>
    <row r="724" spans="1:4" s="173" customFormat="1" ht="21.75" customHeight="1">
      <c r="A724" s="184" t="s">
        <v>805</v>
      </c>
      <c r="B724" s="240">
        <f t="shared" si="11"/>
        <v>31899.6</v>
      </c>
      <c r="C724" s="240"/>
      <c r="D724" s="248">
        <v>31899.6</v>
      </c>
    </row>
    <row r="725" spans="1:4" s="173" customFormat="1" ht="21.75" customHeight="1">
      <c r="A725" s="184" t="s">
        <v>806</v>
      </c>
      <c r="B725" s="240">
        <f t="shared" si="11"/>
        <v>247385.85</v>
      </c>
      <c r="C725" s="240"/>
      <c r="D725" s="248">
        <v>247385.85</v>
      </c>
    </row>
    <row r="726" spans="1:4" s="173" customFormat="1" ht="21.75" customHeight="1">
      <c r="A726" s="184" t="s">
        <v>807</v>
      </c>
      <c r="B726" s="240">
        <f t="shared" si="11"/>
        <v>0</v>
      </c>
      <c r="C726" s="240"/>
      <c r="D726" s="241"/>
    </row>
    <row r="727" spans="1:4" s="173" customFormat="1" ht="21.75" customHeight="1">
      <c r="A727" s="184" t="s">
        <v>808</v>
      </c>
      <c r="B727" s="240">
        <f t="shared" si="11"/>
        <v>0</v>
      </c>
      <c r="C727" s="240"/>
      <c r="D727" s="241"/>
    </row>
    <row r="728" spans="1:4" s="173" customFormat="1" ht="21.75" customHeight="1">
      <c r="A728" s="184" t="s">
        <v>809</v>
      </c>
      <c r="B728" s="240">
        <f t="shared" si="11"/>
        <v>0</v>
      </c>
      <c r="C728" s="240"/>
      <c r="D728" s="241"/>
    </row>
    <row r="729" spans="1:4" s="173" customFormat="1" ht="21.75" customHeight="1">
      <c r="A729" s="184" t="s">
        <v>810</v>
      </c>
      <c r="B729" s="240">
        <f t="shared" si="11"/>
        <v>0</v>
      </c>
      <c r="C729" s="240"/>
      <c r="D729" s="241"/>
    </row>
    <row r="730" spans="1:4" s="173" customFormat="1" ht="21.75" customHeight="1">
      <c r="A730" s="184" t="s">
        <v>811</v>
      </c>
      <c r="B730" s="240">
        <f t="shared" si="11"/>
        <v>50000</v>
      </c>
      <c r="C730" s="240"/>
      <c r="D730" s="248">
        <v>50000</v>
      </c>
    </row>
    <row r="731" spans="1:4" s="173" customFormat="1" ht="21.75" customHeight="1">
      <c r="A731" s="184" t="s">
        <v>812</v>
      </c>
      <c r="B731" s="240">
        <f t="shared" si="11"/>
        <v>3966560</v>
      </c>
      <c r="C731" s="240"/>
      <c r="D731" s="241">
        <f>SUM(D732:D736)</f>
        <v>3966560</v>
      </c>
    </row>
    <row r="732" spans="1:4" s="173" customFormat="1" ht="21.75" customHeight="1">
      <c r="A732" s="184" t="s">
        <v>813</v>
      </c>
      <c r="B732" s="240">
        <f t="shared" si="11"/>
        <v>0</v>
      </c>
      <c r="C732" s="240"/>
      <c r="D732" s="241"/>
    </row>
    <row r="733" spans="1:4" s="173" customFormat="1" ht="21.75" customHeight="1">
      <c r="A733" s="184" t="s">
        <v>814</v>
      </c>
      <c r="B733" s="240">
        <f t="shared" si="11"/>
        <v>3966560</v>
      </c>
      <c r="C733" s="240"/>
      <c r="D733" s="248">
        <v>3966560</v>
      </c>
    </row>
    <row r="734" spans="1:4" s="173" customFormat="1" ht="21.75" customHeight="1">
      <c r="A734" s="184" t="s">
        <v>815</v>
      </c>
      <c r="B734" s="240">
        <f t="shared" si="11"/>
        <v>0</v>
      </c>
      <c r="C734" s="240"/>
      <c r="D734" s="241"/>
    </row>
    <row r="735" spans="1:4" s="173" customFormat="1" ht="21.75" customHeight="1">
      <c r="A735" s="184" t="s">
        <v>816</v>
      </c>
      <c r="B735" s="240">
        <f t="shared" si="11"/>
        <v>0</v>
      </c>
      <c r="C735" s="240"/>
      <c r="D735" s="241"/>
    </row>
    <row r="736" spans="1:4" s="173" customFormat="1" ht="21.75" customHeight="1">
      <c r="A736" s="184" t="s">
        <v>817</v>
      </c>
      <c r="B736" s="240">
        <f t="shared" si="11"/>
        <v>0</v>
      </c>
      <c r="C736" s="240"/>
      <c r="D736" s="241"/>
    </row>
    <row r="737" spans="1:4" s="173" customFormat="1" ht="21.75" customHeight="1">
      <c r="A737" s="184" t="s">
        <v>818</v>
      </c>
      <c r="B737" s="240">
        <f t="shared" si="11"/>
        <v>0</v>
      </c>
      <c r="C737" s="240"/>
      <c r="D737" s="241"/>
    </row>
    <row r="738" spans="1:4" s="173" customFormat="1" ht="21.75" customHeight="1">
      <c r="A738" s="184" t="s">
        <v>819</v>
      </c>
      <c r="B738" s="240">
        <f t="shared" si="11"/>
        <v>0</v>
      </c>
      <c r="C738" s="240"/>
      <c r="D738" s="241"/>
    </row>
    <row r="739" spans="1:4" s="173" customFormat="1" ht="21.75" customHeight="1">
      <c r="A739" s="184" t="s">
        <v>820</v>
      </c>
      <c r="B739" s="240">
        <f t="shared" si="11"/>
        <v>0</v>
      </c>
      <c r="C739" s="240"/>
      <c r="D739" s="241"/>
    </row>
    <row r="740" spans="1:4" s="173" customFormat="1" ht="21.75" customHeight="1">
      <c r="A740" s="184" t="s">
        <v>821</v>
      </c>
      <c r="B740" s="240">
        <f t="shared" si="11"/>
        <v>0</v>
      </c>
      <c r="C740" s="240"/>
      <c r="D740" s="241"/>
    </row>
    <row r="741" spans="1:4" s="173" customFormat="1" ht="21.75" customHeight="1">
      <c r="A741" s="184" t="s">
        <v>822</v>
      </c>
      <c r="B741" s="240">
        <f t="shared" si="11"/>
        <v>0</v>
      </c>
      <c r="C741" s="240"/>
      <c r="D741" s="241"/>
    </row>
    <row r="742" spans="1:4" s="173" customFormat="1" ht="21.75" customHeight="1">
      <c r="A742" s="184" t="s">
        <v>88</v>
      </c>
      <c r="B742" s="240">
        <f t="shared" si="11"/>
        <v>0</v>
      </c>
      <c r="C742" s="240"/>
      <c r="D742" s="241"/>
    </row>
    <row r="743" spans="1:4" s="173" customFormat="1" ht="21.75" customHeight="1">
      <c r="A743" s="184" t="s">
        <v>823</v>
      </c>
      <c r="B743" s="240">
        <f t="shared" si="11"/>
        <v>0</v>
      </c>
      <c r="C743" s="240"/>
      <c r="D743" s="241"/>
    </row>
    <row r="744" spans="1:4" s="173" customFormat="1" ht="21.75" customHeight="1">
      <c r="A744" s="184" t="s">
        <v>824</v>
      </c>
      <c r="B744" s="240">
        <f t="shared" si="11"/>
        <v>0</v>
      </c>
      <c r="C744" s="240"/>
      <c r="D744" s="241"/>
    </row>
    <row r="745" spans="1:4" s="173" customFormat="1" ht="21.75" customHeight="1">
      <c r="A745" s="184" t="s">
        <v>825</v>
      </c>
      <c r="B745" s="240">
        <f t="shared" si="11"/>
        <v>0</v>
      </c>
      <c r="C745" s="240"/>
      <c r="D745" s="241"/>
    </row>
    <row r="746" spans="1:4" s="173" customFormat="1" ht="21.75" customHeight="1">
      <c r="A746" s="184" t="s">
        <v>826</v>
      </c>
      <c r="B746" s="240">
        <f t="shared" si="11"/>
        <v>0</v>
      </c>
      <c r="C746" s="240"/>
      <c r="D746" s="241"/>
    </row>
    <row r="747" spans="1:4" s="173" customFormat="1" ht="21.75" customHeight="1">
      <c r="A747" s="184" t="s">
        <v>827</v>
      </c>
      <c r="B747" s="240">
        <f t="shared" si="11"/>
        <v>0</v>
      </c>
      <c r="C747" s="240"/>
      <c r="D747" s="241"/>
    </row>
    <row r="748" spans="1:4" s="173" customFormat="1" ht="21.75" customHeight="1">
      <c r="A748" s="184" t="s">
        <v>828</v>
      </c>
      <c r="B748" s="240">
        <f t="shared" si="11"/>
        <v>0</v>
      </c>
      <c r="C748" s="240"/>
      <c r="D748" s="241"/>
    </row>
    <row r="749" spans="1:4" s="173" customFormat="1" ht="21.75" customHeight="1">
      <c r="A749" s="184" t="s">
        <v>829</v>
      </c>
      <c r="B749" s="240">
        <f t="shared" si="11"/>
        <v>0</v>
      </c>
      <c r="C749" s="240"/>
      <c r="D749" s="241"/>
    </row>
    <row r="750" spans="1:4" s="173" customFormat="1" ht="21.75" customHeight="1">
      <c r="A750" s="184" t="s">
        <v>830</v>
      </c>
      <c r="B750" s="240">
        <f t="shared" si="11"/>
        <v>0</v>
      </c>
      <c r="C750" s="240"/>
      <c r="D750" s="241"/>
    </row>
    <row r="751" spans="1:4" s="173" customFormat="1" ht="21.75" customHeight="1">
      <c r="A751" s="184" t="s">
        <v>831</v>
      </c>
      <c r="B751" s="240">
        <f t="shared" si="11"/>
        <v>0</v>
      </c>
      <c r="C751" s="240"/>
      <c r="D751" s="241"/>
    </row>
    <row r="752" spans="1:4" s="173" customFormat="1" ht="21.75" customHeight="1">
      <c r="A752" s="184" t="s">
        <v>832</v>
      </c>
      <c r="B752" s="240">
        <f t="shared" si="11"/>
        <v>0</v>
      </c>
      <c r="C752" s="240"/>
      <c r="D752" s="241"/>
    </row>
    <row r="753" spans="1:4" s="173" customFormat="1" ht="21.75" customHeight="1">
      <c r="A753" s="184" t="s">
        <v>833</v>
      </c>
      <c r="B753" s="240">
        <f t="shared" si="11"/>
        <v>0</v>
      </c>
      <c r="C753" s="240"/>
      <c r="D753" s="241"/>
    </row>
    <row r="754" spans="1:4" s="173" customFormat="1" ht="21.75" customHeight="1">
      <c r="A754" s="184" t="s">
        <v>834</v>
      </c>
      <c r="B754" s="240">
        <f t="shared" si="11"/>
        <v>0</v>
      </c>
      <c r="C754" s="240"/>
      <c r="D754" s="241"/>
    </row>
    <row r="755" spans="1:4" s="173" customFormat="1" ht="21.75" customHeight="1">
      <c r="A755" s="184" t="s">
        <v>835</v>
      </c>
      <c r="B755" s="240">
        <f t="shared" si="11"/>
        <v>0</v>
      </c>
      <c r="C755" s="240"/>
      <c r="D755" s="241"/>
    </row>
    <row r="756" spans="1:4" s="173" customFormat="1" ht="21.75" customHeight="1">
      <c r="A756" s="184" t="s">
        <v>836</v>
      </c>
      <c r="B756" s="240">
        <f t="shared" si="11"/>
        <v>0</v>
      </c>
      <c r="C756" s="240"/>
      <c r="D756" s="241"/>
    </row>
    <row r="757" spans="1:4" s="173" customFormat="1" ht="21.75" customHeight="1">
      <c r="A757" s="184" t="s">
        <v>837</v>
      </c>
      <c r="B757" s="240">
        <f t="shared" si="11"/>
        <v>0</v>
      </c>
      <c r="C757" s="240"/>
      <c r="D757" s="241"/>
    </row>
    <row r="758" spans="1:4" s="173" customFormat="1" ht="21.75" customHeight="1">
      <c r="A758" s="184" t="s">
        <v>838</v>
      </c>
      <c r="B758" s="240">
        <f t="shared" si="11"/>
        <v>0</v>
      </c>
      <c r="C758" s="240"/>
      <c r="D758" s="241"/>
    </row>
    <row r="759" spans="1:4" s="173" customFormat="1" ht="21.75" customHeight="1">
      <c r="A759" s="184" t="s">
        <v>89</v>
      </c>
      <c r="B759" s="240">
        <f t="shared" si="11"/>
        <v>0</v>
      </c>
      <c r="C759" s="240"/>
      <c r="D759" s="241"/>
    </row>
    <row r="760" spans="1:4" s="173" customFormat="1" ht="21.75" customHeight="1">
      <c r="A760" s="184" t="s">
        <v>90</v>
      </c>
      <c r="B760" s="240">
        <f t="shared" si="11"/>
        <v>0</v>
      </c>
      <c r="C760" s="240"/>
      <c r="D760" s="241"/>
    </row>
    <row r="761" spans="1:4" s="173" customFormat="1" ht="21.75" customHeight="1">
      <c r="A761" s="184" t="s">
        <v>839</v>
      </c>
      <c r="B761" s="240">
        <f t="shared" si="11"/>
        <v>0</v>
      </c>
      <c r="C761" s="240"/>
      <c r="D761" s="241"/>
    </row>
    <row r="762" spans="1:4" s="173" customFormat="1" ht="21.75" customHeight="1">
      <c r="A762" s="184" t="s">
        <v>840</v>
      </c>
      <c r="B762" s="240">
        <f t="shared" si="11"/>
        <v>0</v>
      </c>
      <c r="C762" s="240"/>
      <c r="D762" s="241"/>
    </row>
    <row r="763" spans="1:4" s="173" customFormat="1" ht="21.75" customHeight="1">
      <c r="A763" s="184" t="s">
        <v>841</v>
      </c>
      <c r="B763" s="240">
        <f t="shared" si="11"/>
        <v>0</v>
      </c>
      <c r="C763" s="240"/>
      <c r="D763" s="241"/>
    </row>
    <row r="764" spans="1:4" s="173" customFormat="1" ht="21.75" customHeight="1">
      <c r="A764" s="184" t="s">
        <v>842</v>
      </c>
      <c r="B764" s="240">
        <f t="shared" si="11"/>
        <v>0</v>
      </c>
      <c r="C764" s="240"/>
      <c r="D764" s="241"/>
    </row>
    <row r="765" spans="1:4" s="173" customFormat="1" ht="21.75" customHeight="1">
      <c r="A765" s="184" t="s">
        <v>1383</v>
      </c>
      <c r="B765" s="240">
        <f t="shared" si="11"/>
        <v>0</v>
      </c>
      <c r="C765" s="240"/>
      <c r="D765" s="241"/>
    </row>
    <row r="766" spans="1:4" s="173" customFormat="1" ht="21.75" customHeight="1">
      <c r="A766" s="184" t="s">
        <v>843</v>
      </c>
      <c r="B766" s="240">
        <f t="shared" si="11"/>
        <v>0</v>
      </c>
      <c r="C766" s="240"/>
      <c r="D766" s="241"/>
    </row>
    <row r="767" spans="1:4" s="173" customFormat="1" ht="21.75" customHeight="1">
      <c r="A767" s="184" t="s">
        <v>420</v>
      </c>
      <c r="B767" s="240">
        <f t="shared" si="11"/>
        <v>0</v>
      </c>
      <c r="C767" s="240"/>
      <c r="D767" s="241"/>
    </row>
    <row r="768" spans="1:4" s="173" customFormat="1" ht="21.75" customHeight="1">
      <c r="A768" s="184" t="s">
        <v>421</v>
      </c>
      <c r="B768" s="240">
        <f t="shared" si="11"/>
        <v>0</v>
      </c>
      <c r="C768" s="240"/>
      <c r="D768" s="241"/>
    </row>
    <row r="769" spans="1:4" s="173" customFormat="1" ht="21.75" customHeight="1">
      <c r="A769" s="184" t="s">
        <v>422</v>
      </c>
      <c r="B769" s="240">
        <f t="shared" si="11"/>
        <v>0</v>
      </c>
      <c r="C769" s="240"/>
      <c r="D769" s="241"/>
    </row>
    <row r="770" spans="1:4" s="173" customFormat="1" ht="21.75" customHeight="1">
      <c r="A770" s="184" t="s">
        <v>844</v>
      </c>
      <c r="B770" s="240">
        <f t="shared" si="11"/>
        <v>0</v>
      </c>
      <c r="C770" s="240"/>
      <c r="D770" s="241"/>
    </row>
    <row r="771" spans="1:4" s="173" customFormat="1" ht="21.75" customHeight="1">
      <c r="A771" s="184" t="s">
        <v>845</v>
      </c>
      <c r="B771" s="240">
        <f t="shared" si="11"/>
        <v>0</v>
      </c>
      <c r="C771" s="240"/>
      <c r="D771" s="241"/>
    </row>
    <row r="772" spans="1:4" s="173" customFormat="1" ht="21.75" customHeight="1">
      <c r="A772" s="184" t="s">
        <v>846</v>
      </c>
      <c r="B772" s="240">
        <f t="shared" si="11"/>
        <v>0</v>
      </c>
      <c r="C772" s="240"/>
      <c r="D772" s="241"/>
    </row>
    <row r="773" spans="1:4" s="173" customFormat="1" ht="21.75" customHeight="1">
      <c r="A773" s="184" t="s">
        <v>847</v>
      </c>
      <c r="B773" s="240">
        <f t="shared" si="11"/>
        <v>0</v>
      </c>
      <c r="C773" s="240"/>
      <c r="D773" s="241"/>
    </row>
    <row r="774" spans="1:4" s="173" customFormat="1" ht="21.75" customHeight="1">
      <c r="A774" s="184" t="s">
        <v>848</v>
      </c>
      <c r="B774" s="240">
        <f t="shared" si="11"/>
        <v>0</v>
      </c>
      <c r="C774" s="240"/>
      <c r="D774" s="241"/>
    </row>
    <row r="775" spans="1:4" s="173" customFormat="1" ht="21.75" customHeight="1">
      <c r="A775" s="184" t="s">
        <v>849</v>
      </c>
      <c r="B775" s="240">
        <f aca="true" t="shared" si="12" ref="B775:B838">C775+D775</f>
        <v>0</v>
      </c>
      <c r="C775" s="240"/>
      <c r="D775" s="241"/>
    </row>
    <row r="776" spans="1:4" s="173" customFormat="1" ht="21.75" customHeight="1">
      <c r="A776" s="184" t="s">
        <v>850</v>
      </c>
      <c r="B776" s="240">
        <f t="shared" si="12"/>
        <v>0</v>
      </c>
      <c r="C776" s="240"/>
      <c r="D776" s="241"/>
    </row>
    <row r="777" spans="1:4" s="173" customFormat="1" ht="21.75" customHeight="1">
      <c r="A777" s="184" t="s">
        <v>456</v>
      </c>
      <c r="B777" s="240">
        <f t="shared" si="12"/>
        <v>0</v>
      </c>
      <c r="C777" s="240"/>
      <c r="D777" s="241"/>
    </row>
    <row r="778" spans="1:4" s="173" customFormat="1" ht="21.75" customHeight="1">
      <c r="A778" s="184" t="s">
        <v>1384</v>
      </c>
      <c r="B778" s="240">
        <f t="shared" si="12"/>
        <v>0</v>
      </c>
      <c r="C778" s="240"/>
      <c r="D778" s="241"/>
    </row>
    <row r="779" spans="1:4" s="173" customFormat="1" ht="21.75" customHeight="1">
      <c r="A779" s="184" t="s">
        <v>426</v>
      </c>
      <c r="B779" s="240">
        <f t="shared" si="12"/>
        <v>0</v>
      </c>
      <c r="C779" s="240"/>
      <c r="D779" s="241"/>
    </row>
    <row r="780" spans="1:4" s="173" customFormat="1" ht="21.75" customHeight="1">
      <c r="A780" s="184" t="s">
        <v>851</v>
      </c>
      <c r="B780" s="240">
        <f t="shared" si="12"/>
        <v>0</v>
      </c>
      <c r="C780" s="240"/>
      <c r="D780" s="241"/>
    </row>
    <row r="781" spans="1:4" s="173" customFormat="1" ht="21.75" customHeight="1">
      <c r="A781" s="184" t="s">
        <v>852</v>
      </c>
      <c r="B781" s="240">
        <f t="shared" si="12"/>
        <v>0</v>
      </c>
      <c r="C781" s="240"/>
      <c r="D781" s="241"/>
    </row>
    <row r="782" spans="1:4" s="173" customFormat="1" ht="21.75" customHeight="1">
      <c r="A782" s="184" t="s">
        <v>1385</v>
      </c>
      <c r="B782" s="240">
        <f t="shared" si="12"/>
        <v>11783969.739999998</v>
      </c>
      <c r="C782" s="240">
        <f>C783+C794+C795+C798+C799</f>
        <v>2650703.46</v>
      </c>
      <c r="D782" s="241">
        <f>D783+D797+D798+D800</f>
        <v>9133266.28</v>
      </c>
    </row>
    <row r="783" spans="1:4" s="173" customFormat="1" ht="21.75" customHeight="1">
      <c r="A783" s="184" t="s">
        <v>853</v>
      </c>
      <c r="B783" s="240">
        <f t="shared" si="12"/>
        <v>7125583.02</v>
      </c>
      <c r="C783" s="240">
        <f>C784+C787</f>
        <v>1906031.7400000002</v>
      </c>
      <c r="D783" s="241">
        <f>SUM(D784:D793)</f>
        <v>5219551.279999999</v>
      </c>
    </row>
    <row r="784" spans="1:4" s="173" customFormat="1" ht="21.75" customHeight="1">
      <c r="A784" s="184" t="s">
        <v>854</v>
      </c>
      <c r="B784" s="240">
        <f t="shared" si="12"/>
        <v>1183111.84</v>
      </c>
      <c r="C784" s="248">
        <v>1183111.84</v>
      </c>
      <c r="D784" s="241"/>
    </row>
    <row r="785" spans="1:4" s="173" customFormat="1" ht="21.75" customHeight="1">
      <c r="A785" s="184" t="s">
        <v>855</v>
      </c>
      <c r="B785" s="240">
        <f t="shared" si="12"/>
        <v>3326937.28</v>
      </c>
      <c r="C785" s="240"/>
      <c r="D785" s="248">
        <v>3326937.28</v>
      </c>
    </row>
    <row r="786" spans="1:4" s="173" customFormat="1" ht="21.75" customHeight="1">
      <c r="A786" s="184" t="s">
        <v>856</v>
      </c>
      <c r="B786" s="240">
        <f t="shared" si="12"/>
        <v>0</v>
      </c>
      <c r="C786" s="240"/>
      <c r="D786" s="241"/>
    </row>
    <row r="787" spans="1:4" s="173" customFormat="1" ht="21.75" customHeight="1">
      <c r="A787" s="184" t="s">
        <v>857</v>
      </c>
      <c r="B787" s="240">
        <f t="shared" si="12"/>
        <v>812919.9</v>
      </c>
      <c r="C787" s="248">
        <v>722919.9</v>
      </c>
      <c r="D787" s="248">
        <v>90000</v>
      </c>
    </row>
    <row r="788" spans="1:4" s="173" customFormat="1" ht="21.75" customHeight="1">
      <c r="A788" s="184" t="s">
        <v>91</v>
      </c>
      <c r="B788" s="240">
        <f t="shared" si="12"/>
        <v>0</v>
      </c>
      <c r="C788" s="240"/>
      <c r="D788" s="241"/>
    </row>
    <row r="789" spans="1:4" s="173" customFormat="1" ht="21.75" customHeight="1">
      <c r="A789" s="184" t="s">
        <v>858</v>
      </c>
      <c r="B789" s="240">
        <f t="shared" si="12"/>
        <v>0</v>
      </c>
      <c r="C789" s="240"/>
      <c r="D789" s="241"/>
    </row>
    <row r="790" spans="1:4" s="173" customFormat="1" ht="21.75" customHeight="1">
      <c r="A790" s="184" t="s">
        <v>859</v>
      </c>
      <c r="B790" s="240">
        <f t="shared" si="12"/>
        <v>0</v>
      </c>
      <c r="C790" s="240"/>
      <c r="D790" s="241"/>
    </row>
    <row r="791" spans="1:4" s="173" customFormat="1" ht="21.75" customHeight="1">
      <c r="A791" s="184" t="s">
        <v>860</v>
      </c>
      <c r="B791" s="240">
        <f t="shared" si="12"/>
        <v>0</v>
      </c>
      <c r="C791" s="240"/>
      <c r="D791" s="241"/>
    </row>
    <row r="792" spans="1:4" s="173" customFormat="1" ht="21.75" customHeight="1">
      <c r="A792" s="184" t="s">
        <v>861</v>
      </c>
      <c r="B792" s="240">
        <f t="shared" si="12"/>
        <v>0</v>
      </c>
      <c r="C792" s="240"/>
      <c r="D792" s="241"/>
    </row>
    <row r="793" spans="1:4" s="173" customFormat="1" ht="21.75" customHeight="1">
      <c r="A793" s="184" t="s">
        <v>862</v>
      </c>
      <c r="B793" s="240">
        <f t="shared" si="12"/>
        <v>1802614</v>
      </c>
      <c r="C793" s="240"/>
      <c r="D793" s="248">
        <v>1802614</v>
      </c>
    </row>
    <row r="794" spans="1:4" s="173" customFormat="1" ht="21.75" customHeight="1">
      <c r="A794" s="184" t="s">
        <v>863</v>
      </c>
      <c r="B794" s="240">
        <f t="shared" si="12"/>
        <v>0</v>
      </c>
      <c r="C794" s="240"/>
      <c r="D794" s="241"/>
    </row>
    <row r="795" spans="1:4" s="173" customFormat="1" ht="21.75" customHeight="1">
      <c r="A795" s="184" t="s">
        <v>864</v>
      </c>
      <c r="B795" s="240">
        <f t="shared" si="12"/>
        <v>0</v>
      </c>
      <c r="C795" s="240"/>
      <c r="D795" s="241"/>
    </row>
    <row r="796" spans="1:4" s="173" customFormat="1" ht="21.75" customHeight="1">
      <c r="A796" s="184" t="s">
        <v>865</v>
      </c>
      <c r="B796" s="240">
        <f t="shared" si="12"/>
        <v>0</v>
      </c>
      <c r="C796" s="240"/>
      <c r="D796" s="241"/>
    </row>
    <row r="797" spans="1:4" s="173" customFormat="1" ht="21.75" customHeight="1">
      <c r="A797" s="185" t="s">
        <v>180</v>
      </c>
      <c r="B797" s="240">
        <f t="shared" si="12"/>
        <v>1030000</v>
      </c>
      <c r="C797" s="240"/>
      <c r="D797" s="248">
        <v>1030000</v>
      </c>
    </row>
    <row r="798" spans="1:4" s="173" customFormat="1" ht="21.75" customHeight="1">
      <c r="A798" s="184" t="s">
        <v>866</v>
      </c>
      <c r="B798" s="240">
        <f t="shared" si="12"/>
        <v>2350000</v>
      </c>
      <c r="C798" s="240"/>
      <c r="D798" s="248">
        <v>2350000</v>
      </c>
    </row>
    <row r="799" spans="1:4" s="173" customFormat="1" ht="21.75" customHeight="1">
      <c r="A799" s="185" t="s">
        <v>179</v>
      </c>
      <c r="B799" s="240">
        <f t="shared" si="12"/>
        <v>744671.72</v>
      </c>
      <c r="C799" s="248">
        <v>744671.72</v>
      </c>
      <c r="D799" s="241"/>
    </row>
    <row r="800" spans="1:4" s="173" customFormat="1" ht="21.75" customHeight="1">
      <c r="A800" s="184" t="s">
        <v>1386</v>
      </c>
      <c r="B800" s="240">
        <f t="shared" si="12"/>
        <v>533715</v>
      </c>
      <c r="C800" s="240"/>
      <c r="D800" s="248">
        <v>533715</v>
      </c>
    </row>
    <row r="801" spans="1:4" s="173" customFormat="1" ht="21.75" customHeight="1">
      <c r="A801" s="184" t="s">
        <v>1387</v>
      </c>
      <c r="B801" s="240">
        <f t="shared" si="12"/>
        <v>51958787.91</v>
      </c>
      <c r="C801" s="240">
        <f>C802+C906</f>
        <v>8490062.43</v>
      </c>
      <c r="D801" s="241">
        <f>D802+D827+D852+D889+D906+D923</f>
        <v>43468725.48</v>
      </c>
    </row>
    <row r="802" spans="1:4" s="173" customFormat="1" ht="21.75" customHeight="1">
      <c r="A802" s="207" t="s">
        <v>1596</v>
      </c>
      <c r="B802" s="240">
        <f t="shared" si="12"/>
        <v>14482583.53</v>
      </c>
      <c r="C802" s="240">
        <f>SUM(C803:C826)</f>
        <v>3060062.4299999997</v>
      </c>
      <c r="D802" s="240">
        <f>SUM(D803:D826)</f>
        <v>11422521.1</v>
      </c>
    </row>
    <row r="803" spans="1:4" s="173" customFormat="1" ht="21.75" customHeight="1">
      <c r="A803" s="184" t="s">
        <v>854</v>
      </c>
      <c r="B803" s="240">
        <f t="shared" si="12"/>
        <v>734622.34</v>
      </c>
      <c r="C803" s="248">
        <v>734622.34</v>
      </c>
      <c r="D803" s="241"/>
    </row>
    <row r="804" spans="1:4" s="173" customFormat="1" ht="21.75" customHeight="1">
      <c r="A804" s="184" t="s">
        <v>855</v>
      </c>
      <c r="B804" s="240">
        <f t="shared" si="12"/>
        <v>305015.6</v>
      </c>
      <c r="C804" s="240"/>
      <c r="D804" s="248">
        <v>305015.6</v>
      </c>
    </row>
    <row r="805" spans="1:4" s="173" customFormat="1" ht="21.75" customHeight="1">
      <c r="A805" s="184" t="s">
        <v>856</v>
      </c>
      <c r="B805" s="240">
        <f t="shared" si="12"/>
        <v>0</v>
      </c>
      <c r="C805" s="240"/>
      <c r="D805" s="241"/>
    </row>
    <row r="806" spans="1:4" s="173" customFormat="1" ht="21.75" customHeight="1">
      <c r="A806" s="184" t="s">
        <v>868</v>
      </c>
      <c r="B806" s="240">
        <f t="shared" si="12"/>
        <v>2325440.09</v>
      </c>
      <c r="C806" s="248">
        <v>2325440.09</v>
      </c>
      <c r="D806" s="241"/>
    </row>
    <row r="807" spans="1:4" s="173" customFormat="1" ht="21.75" customHeight="1">
      <c r="A807" s="184" t="s">
        <v>869</v>
      </c>
      <c r="B807" s="240">
        <f t="shared" si="12"/>
        <v>0</v>
      </c>
      <c r="C807" s="240"/>
      <c r="D807" s="241"/>
    </row>
    <row r="808" spans="1:4" s="173" customFormat="1" ht="21.75" customHeight="1">
      <c r="A808" s="184" t="s">
        <v>1388</v>
      </c>
      <c r="B808" s="240">
        <f t="shared" si="12"/>
        <v>2704</v>
      </c>
      <c r="C808" s="240"/>
      <c r="D808" s="248">
        <v>2704</v>
      </c>
    </row>
    <row r="809" spans="1:4" s="173" customFormat="1" ht="21.75" customHeight="1">
      <c r="A809" s="184" t="s">
        <v>870</v>
      </c>
      <c r="B809" s="240">
        <f t="shared" si="12"/>
        <v>54000</v>
      </c>
      <c r="C809" s="240"/>
      <c r="D809" s="248">
        <v>54000</v>
      </c>
    </row>
    <row r="810" spans="1:4" s="173" customFormat="1" ht="21.75" customHeight="1">
      <c r="A810" s="184" t="s">
        <v>871</v>
      </c>
      <c r="B810" s="240">
        <f t="shared" si="12"/>
        <v>41010</v>
      </c>
      <c r="C810" s="240"/>
      <c r="D810" s="248">
        <v>41010</v>
      </c>
    </row>
    <row r="811" spans="1:4" s="173" customFormat="1" ht="21.75" customHeight="1">
      <c r="A811" s="184" t="s">
        <v>872</v>
      </c>
      <c r="B811" s="240">
        <f t="shared" si="12"/>
        <v>0</v>
      </c>
      <c r="C811" s="240"/>
      <c r="D811" s="241"/>
    </row>
    <row r="812" spans="1:4" s="173" customFormat="1" ht="21.75" customHeight="1">
      <c r="A812" s="184" t="s">
        <v>873</v>
      </c>
      <c r="B812" s="240">
        <f t="shared" si="12"/>
        <v>0</v>
      </c>
      <c r="C812" s="240"/>
      <c r="D812" s="241"/>
    </row>
    <row r="813" spans="1:4" s="173" customFormat="1" ht="21.75" customHeight="1">
      <c r="A813" s="184" t="s">
        <v>874</v>
      </c>
      <c r="B813" s="240">
        <f t="shared" si="12"/>
        <v>0</v>
      </c>
      <c r="C813" s="240"/>
      <c r="D813" s="241"/>
    </row>
    <row r="814" spans="1:4" s="173" customFormat="1" ht="21.75" customHeight="1">
      <c r="A814" s="184" t="s">
        <v>875</v>
      </c>
      <c r="B814" s="240">
        <f t="shared" si="12"/>
        <v>0</v>
      </c>
      <c r="C814" s="240"/>
      <c r="D814" s="241"/>
    </row>
    <row r="815" spans="1:4" s="173" customFormat="1" ht="21.75" customHeight="1">
      <c r="A815" s="184" t="s">
        <v>1389</v>
      </c>
      <c r="B815" s="240">
        <f t="shared" si="12"/>
        <v>60000</v>
      </c>
      <c r="C815" s="240"/>
      <c r="D815" s="248">
        <v>60000</v>
      </c>
    </row>
    <row r="816" spans="1:4" s="173" customFormat="1" ht="21.75" customHeight="1">
      <c r="A816" s="184" t="s">
        <v>876</v>
      </c>
      <c r="B816" s="240">
        <f t="shared" si="12"/>
        <v>0</v>
      </c>
      <c r="C816" s="240"/>
      <c r="D816" s="241"/>
    </row>
    <row r="817" spans="1:4" s="173" customFormat="1" ht="21.75" customHeight="1">
      <c r="A817" s="184" t="s">
        <v>877</v>
      </c>
      <c r="B817" s="240">
        <f t="shared" si="12"/>
        <v>0</v>
      </c>
      <c r="C817" s="240"/>
      <c r="D817" s="241"/>
    </row>
    <row r="818" spans="1:4" s="173" customFormat="1" ht="21.75" customHeight="1">
      <c r="A818" s="207" t="s">
        <v>1597</v>
      </c>
      <c r="B818" s="240">
        <f t="shared" si="12"/>
        <v>8854500</v>
      </c>
      <c r="C818" s="240"/>
      <c r="D818" s="248">
        <v>8854500</v>
      </c>
    </row>
    <row r="819" spans="1:4" s="173" customFormat="1" ht="21.75" customHeight="1">
      <c r="A819" s="207" t="s">
        <v>1598</v>
      </c>
      <c r="B819" s="240">
        <f t="shared" si="12"/>
        <v>260591.5</v>
      </c>
      <c r="C819" s="240"/>
      <c r="D819" s="248">
        <v>260591.5</v>
      </c>
    </row>
    <row r="820" spans="1:4" s="173" customFormat="1" ht="21.75" customHeight="1">
      <c r="A820" s="184" t="s">
        <v>878</v>
      </c>
      <c r="B820" s="240">
        <f t="shared" si="12"/>
        <v>0</v>
      </c>
      <c r="C820" s="240"/>
      <c r="D820" s="241"/>
    </row>
    <row r="821" spans="1:4" s="173" customFormat="1" ht="21.75" customHeight="1">
      <c r="A821" s="204" t="s">
        <v>1626</v>
      </c>
      <c r="B821" s="240">
        <f t="shared" si="12"/>
        <v>1778000</v>
      </c>
      <c r="C821" s="240"/>
      <c r="D821" s="248">
        <v>1778000</v>
      </c>
    </row>
    <row r="822" spans="1:4" s="173" customFormat="1" ht="21.75" customHeight="1">
      <c r="A822" s="184" t="s">
        <v>1390</v>
      </c>
      <c r="B822" s="240">
        <f t="shared" si="12"/>
        <v>66700</v>
      </c>
      <c r="C822" s="240"/>
      <c r="D822" s="248">
        <v>66700</v>
      </c>
    </row>
    <row r="823" spans="1:4" s="173" customFormat="1" ht="21.75" customHeight="1">
      <c r="A823" s="184" t="s">
        <v>879</v>
      </c>
      <c r="B823" s="240">
        <f t="shared" si="12"/>
        <v>0</v>
      </c>
      <c r="C823" s="240"/>
      <c r="D823" s="241"/>
    </row>
    <row r="824" spans="1:4" s="173" customFormat="1" ht="21.75" customHeight="1">
      <c r="A824" s="184" t="s">
        <v>1391</v>
      </c>
      <c r="B824" s="240">
        <f t="shared" si="12"/>
        <v>0</v>
      </c>
      <c r="C824" s="240"/>
      <c r="D824" s="241"/>
    </row>
    <row r="825" spans="1:4" s="173" customFormat="1" ht="21.75" customHeight="1">
      <c r="A825" s="184" t="s">
        <v>880</v>
      </c>
      <c r="B825" s="240">
        <f t="shared" si="12"/>
        <v>0</v>
      </c>
      <c r="C825" s="240"/>
      <c r="D825" s="241"/>
    </row>
    <row r="826" spans="1:4" s="173" customFormat="1" ht="21.75" customHeight="1">
      <c r="A826" s="184" t="s">
        <v>881</v>
      </c>
      <c r="B826" s="240">
        <f t="shared" si="12"/>
        <v>0</v>
      </c>
      <c r="C826" s="240"/>
      <c r="D826" s="241"/>
    </row>
    <row r="827" spans="1:4" s="173" customFormat="1" ht="21.75" customHeight="1">
      <c r="A827" s="184" t="s">
        <v>92</v>
      </c>
      <c r="B827" s="240">
        <f t="shared" si="12"/>
        <v>15835862.53</v>
      </c>
      <c r="C827" s="240"/>
      <c r="D827" s="241">
        <f>SUM(D828:D851)</f>
        <v>15835862.53</v>
      </c>
    </row>
    <row r="828" spans="1:4" s="173" customFormat="1" ht="21.75" customHeight="1">
      <c r="A828" s="184" t="s">
        <v>854</v>
      </c>
      <c r="B828" s="240">
        <f t="shared" si="12"/>
        <v>0</v>
      </c>
      <c r="C828" s="240"/>
      <c r="D828" s="241"/>
    </row>
    <row r="829" spans="1:4" s="173" customFormat="1" ht="21.75" customHeight="1">
      <c r="A829" s="184" t="s">
        <v>855</v>
      </c>
      <c r="B829" s="240">
        <f t="shared" si="12"/>
        <v>0</v>
      </c>
      <c r="C829" s="240"/>
      <c r="D829" s="241"/>
    </row>
    <row r="830" spans="1:4" s="173" customFormat="1" ht="21.75" customHeight="1">
      <c r="A830" s="184" t="s">
        <v>856</v>
      </c>
      <c r="B830" s="240">
        <f t="shared" si="12"/>
        <v>0</v>
      </c>
      <c r="C830" s="240"/>
      <c r="D830" s="241"/>
    </row>
    <row r="831" spans="1:4" s="173" customFormat="1" ht="21.75" customHeight="1">
      <c r="A831" s="184" t="s">
        <v>93</v>
      </c>
      <c r="B831" s="240">
        <f t="shared" si="12"/>
        <v>0</v>
      </c>
      <c r="C831" s="240"/>
      <c r="D831" s="241"/>
    </row>
    <row r="832" spans="1:4" s="173" customFormat="1" ht="21.75" customHeight="1">
      <c r="A832" s="207" t="s">
        <v>1599</v>
      </c>
      <c r="B832" s="240">
        <f t="shared" si="12"/>
        <v>13947150.35</v>
      </c>
      <c r="C832" s="240"/>
      <c r="D832" s="248">
        <v>13947150.35</v>
      </c>
    </row>
    <row r="833" spans="1:4" s="173" customFormat="1" ht="21.75" customHeight="1">
      <c r="A833" s="184" t="s">
        <v>94</v>
      </c>
      <c r="B833" s="240">
        <f t="shared" si="12"/>
        <v>0</v>
      </c>
      <c r="C833" s="240"/>
      <c r="D833" s="241"/>
    </row>
    <row r="834" spans="1:4" s="173" customFormat="1" ht="21.75" customHeight="1">
      <c r="A834" s="184" t="s">
        <v>882</v>
      </c>
      <c r="B834" s="240">
        <f t="shared" si="12"/>
        <v>64798</v>
      </c>
      <c r="C834" s="240"/>
      <c r="D834" s="248">
        <v>64798</v>
      </c>
    </row>
    <row r="835" spans="1:4" s="173" customFormat="1" ht="21.75" customHeight="1">
      <c r="A835" s="184" t="s">
        <v>883</v>
      </c>
      <c r="B835" s="240">
        <f t="shared" si="12"/>
        <v>207349.37</v>
      </c>
      <c r="C835" s="240"/>
      <c r="D835" s="248">
        <v>207349.37</v>
      </c>
    </row>
    <row r="836" spans="1:4" s="173" customFormat="1" ht="21.75" customHeight="1">
      <c r="A836" s="184" t="s">
        <v>95</v>
      </c>
      <c r="B836" s="240">
        <f t="shared" si="12"/>
        <v>0</v>
      </c>
      <c r="C836" s="240"/>
      <c r="D836" s="241"/>
    </row>
    <row r="837" spans="1:4" s="173" customFormat="1" ht="21.75" customHeight="1">
      <c r="A837" s="184" t="s">
        <v>884</v>
      </c>
      <c r="B837" s="240">
        <f t="shared" si="12"/>
        <v>0</v>
      </c>
      <c r="C837" s="240"/>
      <c r="D837" s="241"/>
    </row>
    <row r="838" spans="1:4" s="173" customFormat="1" ht="21.75" customHeight="1">
      <c r="A838" s="184" t="s">
        <v>885</v>
      </c>
      <c r="B838" s="240">
        <f t="shared" si="12"/>
        <v>0</v>
      </c>
      <c r="C838" s="240"/>
      <c r="D838" s="241"/>
    </row>
    <row r="839" spans="1:4" s="173" customFormat="1" ht="21.75" customHeight="1">
      <c r="A839" s="184" t="s">
        <v>96</v>
      </c>
      <c r="B839" s="240">
        <f aca="true" t="shared" si="13" ref="B839:B902">C839+D839</f>
        <v>0</v>
      </c>
      <c r="C839" s="240"/>
      <c r="D839" s="241"/>
    </row>
    <row r="840" spans="1:4" s="173" customFormat="1" ht="21.75" customHeight="1">
      <c r="A840" s="184" t="s">
        <v>886</v>
      </c>
      <c r="B840" s="240">
        <f t="shared" si="13"/>
        <v>0</v>
      </c>
      <c r="C840" s="240"/>
      <c r="D840" s="241"/>
    </row>
    <row r="841" spans="1:4" s="173" customFormat="1" ht="21.75" customHeight="1">
      <c r="A841" s="184" t="s">
        <v>97</v>
      </c>
      <c r="B841" s="240">
        <f t="shared" si="13"/>
        <v>0</v>
      </c>
      <c r="C841" s="240"/>
      <c r="D841" s="241"/>
    </row>
    <row r="842" spans="1:4" s="173" customFormat="1" ht="21.75" customHeight="1">
      <c r="A842" s="184" t="s">
        <v>98</v>
      </c>
      <c r="B842" s="240">
        <f t="shared" si="13"/>
        <v>0</v>
      </c>
      <c r="C842" s="240"/>
      <c r="D842" s="241"/>
    </row>
    <row r="843" spans="1:4" s="173" customFormat="1" ht="21.75" customHeight="1">
      <c r="A843" s="184" t="s">
        <v>887</v>
      </c>
      <c r="B843" s="240">
        <f t="shared" si="13"/>
        <v>0</v>
      </c>
      <c r="C843" s="240"/>
      <c r="D843" s="241"/>
    </row>
    <row r="844" spans="1:4" s="173" customFormat="1" ht="21.75" customHeight="1">
      <c r="A844" s="184" t="s">
        <v>888</v>
      </c>
      <c r="B844" s="240">
        <f t="shared" si="13"/>
        <v>0</v>
      </c>
      <c r="C844" s="240"/>
      <c r="D844" s="241"/>
    </row>
    <row r="845" spans="1:4" s="173" customFormat="1" ht="21.75" customHeight="1">
      <c r="A845" s="184" t="s">
        <v>99</v>
      </c>
      <c r="B845" s="240">
        <f t="shared" si="13"/>
        <v>0</v>
      </c>
      <c r="C845" s="240"/>
      <c r="D845" s="241"/>
    </row>
    <row r="846" spans="1:4" s="173" customFormat="1" ht="21.75" customHeight="1">
      <c r="A846" s="184" t="s">
        <v>1392</v>
      </c>
      <c r="B846" s="240">
        <f t="shared" si="13"/>
        <v>0</v>
      </c>
      <c r="C846" s="240"/>
      <c r="D846" s="241"/>
    </row>
    <row r="847" spans="1:4" s="173" customFormat="1" ht="21.75" customHeight="1">
      <c r="A847" s="207" t="s">
        <v>1600</v>
      </c>
      <c r="B847" s="240">
        <f t="shared" si="13"/>
        <v>1616564.81</v>
      </c>
      <c r="C847" s="240"/>
      <c r="D847" s="248">
        <v>1616564.81</v>
      </c>
    </row>
    <row r="848" spans="1:4" s="173" customFormat="1" ht="21.75" customHeight="1">
      <c r="A848" s="184" t="s">
        <v>100</v>
      </c>
      <c r="B848" s="240">
        <f t="shared" si="13"/>
        <v>0</v>
      </c>
      <c r="C848" s="240"/>
      <c r="D848" s="241"/>
    </row>
    <row r="849" spans="1:4" s="173" customFormat="1" ht="21.75" customHeight="1">
      <c r="A849" s="184" t="s">
        <v>101</v>
      </c>
      <c r="B849" s="240">
        <f t="shared" si="13"/>
        <v>0</v>
      </c>
      <c r="C849" s="240"/>
      <c r="D849" s="241"/>
    </row>
    <row r="850" spans="1:4" s="173" customFormat="1" ht="21.75" customHeight="1">
      <c r="A850" s="184" t="s">
        <v>102</v>
      </c>
      <c r="B850" s="240">
        <f t="shared" si="13"/>
        <v>0</v>
      </c>
      <c r="C850" s="240"/>
      <c r="D850" s="241"/>
    </row>
    <row r="851" spans="1:4" s="173" customFormat="1" ht="21.75" customHeight="1">
      <c r="A851" s="184" t="s">
        <v>103</v>
      </c>
      <c r="B851" s="240">
        <f t="shared" si="13"/>
        <v>0</v>
      </c>
      <c r="C851" s="240"/>
      <c r="D851" s="241"/>
    </row>
    <row r="852" spans="1:4" s="173" customFormat="1" ht="21.75" customHeight="1">
      <c r="A852" s="184" t="s">
        <v>889</v>
      </c>
      <c r="B852" s="240">
        <f t="shared" si="13"/>
        <v>8708458.85</v>
      </c>
      <c r="C852" s="240"/>
      <c r="D852" s="241">
        <f>SUM(D853:D877)</f>
        <v>8708458.85</v>
      </c>
    </row>
    <row r="853" spans="1:4" s="173" customFormat="1" ht="21.75" customHeight="1">
      <c r="A853" s="184" t="s">
        <v>854</v>
      </c>
      <c r="B853" s="240">
        <f t="shared" si="13"/>
        <v>0</v>
      </c>
      <c r="C853" s="240"/>
      <c r="D853" s="241"/>
    </row>
    <row r="854" spans="1:4" s="173" customFormat="1" ht="21.75" customHeight="1">
      <c r="A854" s="184" t="s">
        <v>855</v>
      </c>
      <c r="B854" s="240">
        <f t="shared" si="13"/>
        <v>0</v>
      </c>
      <c r="C854" s="240"/>
      <c r="D854" s="241"/>
    </row>
    <row r="855" spans="1:4" s="173" customFormat="1" ht="21.75" customHeight="1">
      <c r="A855" s="184" t="s">
        <v>856</v>
      </c>
      <c r="B855" s="240">
        <f t="shared" si="13"/>
        <v>0</v>
      </c>
      <c r="C855" s="240"/>
      <c r="D855" s="241"/>
    </row>
    <row r="856" spans="1:4" s="173" customFormat="1" ht="21.75" customHeight="1">
      <c r="A856" s="184" t="s">
        <v>890</v>
      </c>
      <c r="B856" s="240">
        <f t="shared" si="13"/>
        <v>145600</v>
      </c>
      <c r="C856" s="240"/>
      <c r="D856" s="248">
        <v>145600</v>
      </c>
    </row>
    <row r="857" spans="1:4" s="173" customFormat="1" ht="21.75" customHeight="1">
      <c r="A857" s="184" t="s">
        <v>891</v>
      </c>
      <c r="B857" s="240">
        <f t="shared" si="13"/>
        <v>195360</v>
      </c>
      <c r="C857" s="240"/>
      <c r="D857" s="248">
        <v>195360</v>
      </c>
    </row>
    <row r="858" spans="1:4" s="173" customFormat="1" ht="21.75" customHeight="1">
      <c r="A858" s="184" t="s">
        <v>892</v>
      </c>
      <c r="B858" s="240">
        <f t="shared" si="13"/>
        <v>1103696.05</v>
      </c>
      <c r="C858" s="240"/>
      <c r="D858" s="248">
        <v>1103696.05</v>
      </c>
    </row>
    <row r="859" spans="1:4" s="173" customFormat="1" ht="21.75" customHeight="1">
      <c r="A859" s="184" t="s">
        <v>893</v>
      </c>
      <c r="B859" s="240">
        <f t="shared" si="13"/>
        <v>0</v>
      </c>
      <c r="C859" s="240"/>
      <c r="D859" s="241"/>
    </row>
    <row r="860" spans="1:4" s="173" customFormat="1" ht="21.75" customHeight="1">
      <c r="A860" s="184" t="s">
        <v>894</v>
      </c>
      <c r="B860" s="240">
        <f t="shared" si="13"/>
        <v>0</v>
      </c>
      <c r="C860" s="240"/>
      <c r="D860" s="241"/>
    </row>
    <row r="861" spans="1:4" s="173" customFormat="1" ht="21.75" customHeight="1">
      <c r="A861" s="184" t="s">
        <v>895</v>
      </c>
      <c r="B861" s="240">
        <f t="shared" si="13"/>
        <v>0</v>
      </c>
      <c r="C861" s="240"/>
      <c r="D861" s="241"/>
    </row>
    <row r="862" spans="1:4" s="173" customFormat="1" ht="21.75" customHeight="1">
      <c r="A862" s="184" t="s">
        <v>896</v>
      </c>
      <c r="B862" s="240">
        <f t="shared" si="13"/>
        <v>6919202.8</v>
      </c>
      <c r="C862" s="240"/>
      <c r="D862" s="248">
        <v>6919202.8</v>
      </c>
    </row>
    <row r="863" spans="1:4" s="173" customFormat="1" ht="21.75" customHeight="1">
      <c r="A863" s="184" t="s">
        <v>897</v>
      </c>
      <c r="B863" s="240">
        <f t="shared" si="13"/>
        <v>344600</v>
      </c>
      <c r="C863" s="240"/>
      <c r="D863" s="248">
        <v>344600</v>
      </c>
    </row>
    <row r="864" spans="1:4" s="173" customFormat="1" ht="21.75" customHeight="1">
      <c r="A864" s="184" t="s">
        <v>898</v>
      </c>
      <c r="B864" s="240">
        <f t="shared" si="13"/>
        <v>0</v>
      </c>
      <c r="C864" s="240"/>
      <c r="D864" s="241"/>
    </row>
    <row r="865" spans="1:4" s="173" customFormat="1" ht="21.75" customHeight="1">
      <c r="A865" s="184" t="s">
        <v>899</v>
      </c>
      <c r="B865" s="240">
        <f t="shared" si="13"/>
        <v>0</v>
      </c>
      <c r="C865" s="240"/>
      <c r="D865" s="241"/>
    </row>
    <row r="866" spans="1:4" s="173" customFormat="1" ht="21.75" customHeight="1">
      <c r="A866" s="184" t="s">
        <v>900</v>
      </c>
      <c r="B866" s="240">
        <f t="shared" si="13"/>
        <v>0</v>
      </c>
      <c r="C866" s="240"/>
      <c r="D866" s="241"/>
    </row>
    <row r="867" spans="1:4" s="173" customFormat="1" ht="21.75" customHeight="1">
      <c r="A867" s="184" t="s">
        <v>901</v>
      </c>
      <c r="B867" s="240">
        <f t="shared" si="13"/>
        <v>0</v>
      </c>
      <c r="C867" s="240"/>
      <c r="D867" s="241"/>
    </row>
    <row r="868" spans="1:4" s="173" customFormat="1" ht="21.75" customHeight="1">
      <c r="A868" s="184" t="s">
        <v>902</v>
      </c>
      <c r="B868" s="240">
        <f t="shared" si="13"/>
        <v>0</v>
      </c>
      <c r="C868" s="240"/>
      <c r="D868" s="241"/>
    </row>
    <row r="869" spans="1:4" s="173" customFormat="1" ht="21.75" customHeight="1">
      <c r="A869" s="184" t="s">
        <v>1393</v>
      </c>
      <c r="B869" s="240">
        <f t="shared" si="13"/>
        <v>0</v>
      </c>
      <c r="C869" s="240"/>
      <c r="D869" s="241"/>
    </row>
    <row r="870" spans="1:4" s="173" customFormat="1" ht="21.75" customHeight="1">
      <c r="A870" s="184" t="s">
        <v>903</v>
      </c>
      <c r="B870" s="240">
        <f t="shared" si="13"/>
        <v>0</v>
      </c>
      <c r="C870" s="240"/>
      <c r="D870" s="241"/>
    </row>
    <row r="871" spans="1:4" s="173" customFormat="1" ht="21.75" customHeight="1">
      <c r="A871" s="184" t="s">
        <v>1394</v>
      </c>
      <c r="B871" s="240">
        <f t="shared" si="13"/>
        <v>0</v>
      </c>
      <c r="C871" s="240"/>
      <c r="D871" s="241"/>
    </row>
    <row r="872" spans="1:4" s="173" customFormat="1" ht="21.75" customHeight="1">
      <c r="A872" s="184" t="s">
        <v>904</v>
      </c>
      <c r="B872" s="240">
        <f t="shared" si="13"/>
        <v>0</v>
      </c>
      <c r="C872" s="240"/>
      <c r="D872" s="241"/>
    </row>
    <row r="873" spans="1:4" s="173" customFormat="1" ht="21.75" customHeight="1">
      <c r="A873" s="184" t="s">
        <v>905</v>
      </c>
      <c r="B873" s="240">
        <f t="shared" si="13"/>
        <v>0</v>
      </c>
      <c r="C873" s="240"/>
      <c r="D873" s="241"/>
    </row>
    <row r="874" spans="1:4" s="173" customFormat="1" ht="21.75" customHeight="1">
      <c r="A874" s="184" t="s">
        <v>887</v>
      </c>
      <c r="B874" s="240">
        <f t="shared" si="13"/>
        <v>0</v>
      </c>
      <c r="C874" s="240"/>
      <c r="D874" s="241"/>
    </row>
    <row r="875" spans="1:4" s="173" customFormat="1" ht="21.75" customHeight="1">
      <c r="A875" s="184" t="s">
        <v>906</v>
      </c>
      <c r="B875" s="240">
        <f t="shared" si="13"/>
        <v>0</v>
      </c>
      <c r="C875" s="240"/>
      <c r="D875" s="241"/>
    </row>
    <row r="876" spans="1:4" s="173" customFormat="1" ht="21.75" customHeight="1">
      <c r="A876" s="184" t="s">
        <v>907</v>
      </c>
      <c r="B876" s="240">
        <f t="shared" si="13"/>
        <v>0</v>
      </c>
      <c r="C876" s="240"/>
      <c r="D876" s="241"/>
    </row>
    <row r="877" spans="1:4" s="173" customFormat="1" ht="21.75" customHeight="1">
      <c r="A877" s="184" t="s">
        <v>908</v>
      </c>
      <c r="B877" s="240">
        <f t="shared" si="13"/>
        <v>0</v>
      </c>
      <c r="C877" s="240"/>
      <c r="D877" s="241"/>
    </row>
    <row r="878" spans="1:4" s="173" customFormat="1" ht="21.75" customHeight="1">
      <c r="A878" s="184" t="s">
        <v>909</v>
      </c>
      <c r="B878" s="240">
        <f t="shared" si="13"/>
        <v>0</v>
      </c>
      <c r="C878" s="240"/>
      <c r="D878" s="241"/>
    </row>
    <row r="879" spans="1:4" s="173" customFormat="1" ht="21.75" customHeight="1">
      <c r="A879" s="184" t="s">
        <v>854</v>
      </c>
      <c r="B879" s="240">
        <f t="shared" si="13"/>
        <v>0</v>
      </c>
      <c r="C879" s="240"/>
      <c r="D879" s="241"/>
    </row>
    <row r="880" spans="1:4" s="173" customFormat="1" ht="21.75" customHeight="1">
      <c r="A880" s="184" t="s">
        <v>855</v>
      </c>
      <c r="B880" s="240">
        <f t="shared" si="13"/>
        <v>0</v>
      </c>
      <c r="C880" s="240"/>
      <c r="D880" s="241"/>
    </row>
    <row r="881" spans="1:4" s="173" customFormat="1" ht="21.75" customHeight="1">
      <c r="A881" s="184" t="s">
        <v>856</v>
      </c>
      <c r="B881" s="240">
        <f t="shared" si="13"/>
        <v>0</v>
      </c>
      <c r="C881" s="240"/>
      <c r="D881" s="241"/>
    </row>
    <row r="882" spans="1:4" s="173" customFormat="1" ht="21.75" customHeight="1">
      <c r="A882" s="184" t="s">
        <v>910</v>
      </c>
      <c r="B882" s="240">
        <f t="shared" si="13"/>
        <v>0</v>
      </c>
      <c r="C882" s="240"/>
      <c r="D882" s="241"/>
    </row>
    <row r="883" spans="1:4" s="173" customFormat="1" ht="21.75" customHeight="1">
      <c r="A883" s="184" t="s">
        <v>911</v>
      </c>
      <c r="B883" s="240">
        <f t="shared" si="13"/>
        <v>0</v>
      </c>
      <c r="C883" s="240"/>
      <c r="D883" s="241"/>
    </row>
    <row r="884" spans="1:4" s="173" customFormat="1" ht="21.75" customHeight="1">
      <c r="A884" s="184" t="s">
        <v>912</v>
      </c>
      <c r="B884" s="240">
        <f t="shared" si="13"/>
        <v>0</v>
      </c>
      <c r="C884" s="240"/>
      <c r="D884" s="241"/>
    </row>
    <row r="885" spans="1:4" s="173" customFormat="1" ht="21.75" customHeight="1">
      <c r="A885" s="184" t="s">
        <v>913</v>
      </c>
      <c r="B885" s="240">
        <f t="shared" si="13"/>
        <v>0</v>
      </c>
      <c r="C885" s="240"/>
      <c r="D885" s="241"/>
    </row>
    <row r="886" spans="1:4" s="173" customFormat="1" ht="21.75" customHeight="1">
      <c r="A886" s="184" t="s">
        <v>1395</v>
      </c>
      <c r="B886" s="240">
        <f t="shared" si="13"/>
        <v>0</v>
      </c>
      <c r="C886" s="240"/>
      <c r="D886" s="241"/>
    </row>
    <row r="887" spans="1:4" s="173" customFormat="1" ht="21.75" customHeight="1">
      <c r="A887" s="184" t="s">
        <v>914</v>
      </c>
      <c r="B887" s="240">
        <f t="shared" si="13"/>
        <v>0</v>
      </c>
      <c r="C887" s="240"/>
      <c r="D887" s="241"/>
    </row>
    <row r="888" spans="1:4" s="173" customFormat="1" ht="21.75" customHeight="1">
      <c r="A888" s="184" t="s">
        <v>915</v>
      </c>
      <c r="B888" s="240">
        <f t="shared" si="13"/>
        <v>0</v>
      </c>
      <c r="C888" s="240"/>
      <c r="D888" s="241"/>
    </row>
    <row r="889" spans="1:4" s="173" customFormat="1" ht="21.75" customHeight="1">
      <c r="A889" s="184" t="s">
        <v>916</v>
      </c>
      <c r="B889" s="240">
        <f t="shared" si="13"/>
        <v>86000</v>
      </c>
      <c r="C889" s="240"/>
      <c r="D889" s="241">
        <f>SUM(D890:D899)</f>
        <v>86000</v>
      </c>
    </row>
    <row r="890" spans="1:4" s="173" customFormat="1" ht="21.75" customHeight="1">
      <c r="A890" s="184" t="s">
        <v>854</v>
      </c>
      <c r="B890" s="240">
        <f t="shared" si="13"/>
        <v>0</v>
      </c>
      <c r="C890" s="240"/>
      <c r="D890" s="241"/>
    </row>
    <row r="891" spans="1:4" s="173" customFormat="1" ht="21.75" customHeight="1">
      <c r="A891" s="184" t="s">
        <v>855</v>
      </c>
      <c r="B891" s="240">
        <f t="shared" si="13"/>
        <v>0</v>
      </c>
      <c r="C891" s="240"/>
      <c r="D891" s="241"/>
    </row>
    <row r="892" spans="1:4" s="173" customFormat="1" ht="21.75" customHeight="1">
      <c r="A892" s="184" t="s">
        <v>856</v>
      </c>
      <c r="B892" s="240">
        <f t="shared" si="13"/>
        <v>0</v>
      </c>
      <c r="C892" s="240"/>
      <c r="D892" s="241"/>
    </row>
    <row r="893" spans="1:4" s="173" customFormat="1" ht="21.75" customHeight="1">
      <c r="A893" s="184" t="s">
        <v>917</v>
      </c>
      <c r="B893" s="240">
        <f t="shared" si="13"/>
        <v>0</v>
      </c>
      <c r="C893" s="240"/>
      <c r="D893" s="241"/>
    </row>
    <row r="894" spans="1:4" s="173" customFormat="1" ht="21.75" customHeight="1">
      <c r="A894" s="184" t="s">
        <v>918</v>
      </c>
      <c r="B894" s="240">
        <f t="shared" si="13"/>
        <v>86000</v>
      </c>
      <c r="C894" s="240"/>
      <c r="D894" s="248">
        <v>86000</v>
      </c>
    </row>
    <row r="895" spans="1:4" s="173" customFormat="1" ht="21.75" customHeight="1">
      <c r="A895" s="184" t="s">
        <v>919</v>
      </c>
      <c r="B895" s="240">
        <f t="shared" si="13"/>
        <v>0</v>
      </c>
      <c r="C895" s="240"/>
      <c r="D895" s="241"/>
    </row>
    <row r="896" spans="1:4" s="173" customFormat="1" ht="21.75" customHeight="1">
      <c r="A896" s="184" t="s">
        <v>920</v>
      </c>
      <c r="B896" s="240">
        <f t="shared" si="13"/>
        <v>0</v>
      </c>
      <c r="C896" s="240"/>
      <c r="D896" s="241"/>
    </row>
    <row r="897" spans="1:4" s="173" customFormat="1" ht="21.75" customHeight="1">
      <c r="A897" s="184" t="s">
        <v>921</v>
      </c>
      <c r="B897" s="240">
        <f t="shared" si="13"/>
        <v>0</v>
      </c>
      <c r="C897" s="240"/>
      <c r="D897" s="241"/>
    </row>
    <row r="898" spans="1:4" s="173" customFormat="1" ht="21.75" customHeight="1">
      <c r="A898" s="184" t="s">
        <v>922</v>
      </c>
      <c r="B898" s="240">
        <f t="shared" si="13"/>
        <v>0</v>
      </c>
      <c r="C898" s="240"/>
      <c r="D898" s="241"/>
    </row>
    <row r="899" spans="1:4" s="173" customFormat="1" ht="21.75" customHeight="1">
      <c r="A899" s="184" t="s">
        <v>923</v>
      </c>
      <c r="B899" s="240">
        <f t="shared" si="13"/>
        <v>0</v>
      </c>
      <c r="C899" s="240"/>
      <c r="D899" s="241"/>
    </row>
    <row r="900" spans="1:4" s="173" customFormat="1" ht="21.75" customHeight="1">
      <c r="A900" s="184" t="s">
        <v>924</v>
      </c>
      <c r="B900" s="240">
        <f t="shared" si="13"/>
        <v>0</v>
      </c>
      <c r="C900" s="240"/>
      <c r="D900" s="241"/>
    </row>
    <row r="901" spans="1:4" s="173" customFormat="1" ht="21.75" customHeight="1">
      <c r="A901" s="184" t="s">
        <v>925</v>
      </c>
      <c r="B901" s="240">
        <f t="shared" si="13"/>
        <v>0</v>
      </c>
      <c r="C901" s="240"/>
      <c r="D901" s="241"/>
    </row>
    <row r="902" spans="1:4" s="173" customFormat="1" ht="21.75" customHeight="1">
      <c r="A902" s="184" t="s">
        <v>926</v>
      </c>
      <c r="B902" s="240">
        <f t="shared" si="13"/>
        <v>0</v>
      </c>
      <c r="C902" s="240"/>
      <c r="D902" s="241"/>
    </row>
    <row r="903" spans="1:4" s="173" customFormat="1" ht="21.75" customHeight="1">
      <c r="A903" s="184" t="s">
        <v>104</v>
      </c>
      <c r="B903" s="240">
        <f aca="true" t="shared" si="14" ref="B903:B966">C903+D903</f>
        <v>0</v>
      </c>
      <c r="C903" s="240"/>
      <c r="D903" s="241"/>
    </row>
    <row r="904" spans="1:4" s="173" customFormat="1" ht="21.75" customHeight="1">
      <c r="A904" s="184" t="s">
        <v>105</v>
      </c>
      <c r="B904" s="240">
        <f t="shared" si="14"/>
        <v>0</v>
      </c>
      <c r="C904" s="240"/>
      <c r="D904" s="241"/>
    </row>
    <row r="905" spans="1:4" s="173" customFormat="1" ht="21.75" customHeight="1">
      <c r="A905" s="184" t="s">
        <v>927</v>
      </c>
      <c r="B905" s="240">
        <f t="shared" si="14"/>
        <v>0</v>
      </c>
      <c r="C905" s="240"/>
      <c r="D905" s="241"/>
    </row>
    <row r="906" spans="1:4" s="173" customFormat="1" ht="21.75" customHeight="1">
      <c r="A906" s="184" t="s">
        <v>928</v>
      </c>
      <c r="B906" s="240">
        <f t="shared" si="14"/>
        <v>12745883</v>
      </c>
      <c r="C906" s="240">
        <f>SUM(C907:C912)</f>
        <v>5430000</v>
      </c>
      <c r="D906" s="241">
        <f>SUM(D907:D912)</f>
        <v>7315883</v>
      </c>
    </row>
    <row r="907" spans="1:4" s="173" customFormat="1" ht="21.75" customHeight="1">
      <c r="A907" s="204" t="s">
        <v>1627</v>
      </c>
      <c r="B907" s="240">
        <f t="shared" si="14"/>
        <v>501200</v>
      </c>
      <c r="C907" s="240"/>
      <c r="D907" s="248">
        <v>501200</v>
      </c>
    </row>
    <row r="908" spans="1:4" s="173" customFormat="1" ht="21.75" customHeight="1">
      <c r="A908" s="184" t="s">
        <v>1396</v>
      </c>
      <c r="B908" s="240">
        <f t="shared" si="14"/>
        <v>0</v>
      </c>
      <c r="C908" s="240"/>
      <c r="D908" s="241"/>
    </row>
    <row r="909" spans="1:4" s="173" customFormat="1" ht="21.75" customHeight="1">
      <c r="A909" s="184" t="s">
        <v>929</v>
      </c>
      <c r="B909" s="240">
        <f t="shared" si="14"/>
        <v>12244683</v>
      </c>
      <c r="C909" s="248">
        <v>5430000</v>
      </c>
      <c r="D909" s="248">
        <v>6814683</v>
      </c>
    </row>
    <row r="910" spans="1:4" s="173" customFormat="1" ht="21.75" customHeight="1">
      <c r="A910" s="184" t="s">
        <v>930</v>
      </c>
      <c r="B910" s="240">
        <f t="shared" si="14"/>
        <v>0</v>
      </c>
      <c r="C910" s="240"/>
      <c r="D910" s="241"/>
    </row>
    <row r="911" spans="1:4" s="173" customFormat="1" ht="21.75" customHeight="1">
      <c r="A911" s="184" t="s">
        <v>931</v>
      </c>
      <c r="B911" s="240">
        <f t="shared" si="14"/>
        <v>0</v>
      </c>
      <c r="C911" s="240"/>
      <c r="D911" s="241"/>
    </row>
    <row r="912" spans="1:4" s="173" customFormat="1" ht="21.75" customHeight="1">
      <c r="A912" s="184" t="s">
        <v>932</v>
      </c>
      <c r="B912" s="240">
        <f t="shared" si="14"/>
        <v>0</v>
      </c>
      <c r="C912" s="240"/>
      <c r="D912" s="241"/>
    </row>
    <row r="913" spans="1:4" s="173" customFormat="1" ht="21.75" customHeight="1">
      <c r="A913" s="184" t="s">
        <v>1397</v>
      </c>
      <c r="B913" s="240">
        <f t="shared" si="14"/>
        <v>0</v>
      </c>
      <c r="C913" s="240"/>
      <c r="D913" s="241"/>
    </row>
    <row r="914" spans="1:4" s="173" customFormat="1" ht="21.75" customHeight="1">
      <c r="A914" s="184" t="s">
        <v>1398</v>
      </c>
      <c r="B914" s="240">
        <f t="shared" si="14"/>
        <v>0</v>
      </c>
      <c r="C914" s="240"/>
      <c r="D914" s="241"/>
    </row>
    <row r="915" spans="1:4" s="173" customFormat="1" ht="21.75" customHeight="1">
      <c r="A915" s="184" t="s">
        <v>1399</v>
      </c>
      <c r="B915" s="240">
        <f t="shared" si="14"/>
        <v>0</v>
      </c>
      <c r="C915" s="240"/>
      <c r="D915" s="241"/>
    </row>
    <row r="916" spans="1:4" s="173" customFormat="1" ht="21.75" customHeight="1">
      <c r="A916" s="184" t="s">
        <v>1400</v>
      </c>
      <c r="B916" s="240">
        <f t="shared" si="14"/>
        <v>0</v>
      </c>
      <c r="C916" s="240"/>
      <c r="D916" s="241"/>
    </row>
    <row r="917" spans="1:4" s="173" customFormat="1" ht="21.75" customHeight="1">
      <c r="A917" s="184" t="s">
        <v>1401</v>
      </c>
      <c r="B917" s="240">
        <f t="shared" si="14"/>
        <v>0</v>
      </c>
      <c r="C917" s="240"/>
      <c r="D917" s="241"/>
    </row>
    <row r="918" spans="1:4" s="173" customFormat="1" ht="21.75" customHeight="1">
      <c r="A918" s="184" t="s">
        <v>1402</v>
      </c>
      <c r="B918" s="240">
        <f t="shared" si="14"/>
        <v>0</v>
      </c>
      <c r="C918" s="240"/>
      <c r="D918" s="241"/>
    </row>
    <row r="919" spans="1:4" s="173" customFormat="1" ht="21.75" customHeight="1">
      <c r="A919" s="184" t="s">
        <v>1403</v>
      </c>
      <c r="B919" s="240">
        <f t="shared" si="14"/>
        <v>0</v>
      </c>
      <c r="C919" s="240"/>
      <c r="D919" s="241"/>
    </row>
    <row r="920" spans="1:4" s="173" customFormat="1" ht="21.75" customHeight="1">
      <c r="A920" s="184" t="s">
        <v>1404</v>
      </c>
      <c r="B920" s="240">
        <f t="shared" si="14"/>
        <v>0</v>
      </c>
      <c r="C920" s="240"/>
      <c r="D920" s="241"/>
    </row>
    <row r="921" spans="1:4" s="173" customFormat="1" ht="21.75" customHeight="1">
      <c r="A921" s="184" t="s">
        <v>1405</v>
      </c>
      <c r="B921" s="240">
        <f t="shared" si="14"/>
        <v>0</v>
      </c>
      <c r="C921" s="240"/>
      <c r="D921" s="241"/>
    </row>
    <row r="922" spans="1:4" s="173" customFormat="1" ht="21.75" customHeight="1">
      <c r="A922" s="184" t="s">
        <v>1406</v>
      </c>
      <c r="B922" s="240">
        <f t="shared" si="14"/>
        <v>0</v>
      </c>
      <c r="C922" s="240"/>
      <c r="D922" s="241"/>
    </row>
    <row r="923" spans="1:4" s="173" customFormat="1" ht="21.75" customHeight="1">
      <c r="A923" s="184" t="s">
        <v>106</v>
      </c>
      <c r="B923" s="240">
        <f t="shared" si="14"/>
        <v>100000</v>
      </c>
      <c r="C923" s="240"/>
      <c r="D923" s="241">
        <f>SUM(D924:D925)</f>
        <v>100000</v>
      </c>
    </row>
    <row r="924" spans="1:4" s="173" customFormat="1" ht="21.75" customHeight="1">
      <c r="A924" s="184" t="s">
        <v>933</v>
      </c>
      <c r="B924" s="240">
        <f t="shared" si="14"/>
        <v>0</v>
      </c>
      <c r="C924" s="240"/>
      <c r="D924" s="241"/>
    </row>
    <row r="925" spans="1:4" s="173" customFormat="1" ht="21.75" customHeight="1">
      <c r="A925" s="184" t="s">
        <v>107</v>
      </c>
      <c r="B925" s="240">
        <f t="shared" si="14"/>
        <v>100000</v>
      </c>
      <c r="C925" s="240"/>
      <c r="D925" s="248">
        <v>100000</v>
      </c>
    </row>
    <row r="926" spans="1:4" s="173" customFormat="1" ht="21.75" customHeight="1">
      <c r="A926" s="184" t="s">
        <v>1407</v>
      </c>
      <c r="B926" s="240">
        <f t="shared" si="14"/>
        <v>1068604.3599999999</v>
      </c>
      <c r="C926" s="240"/>
      <c r="D926" s="241">
        <f>D927+D982</f>
        <v>1068604.3599999999</v>
      </c>
    </row>
    <row r="927" spans="1:4" s="173" customFormat="1" ht="21.75" customHeight="1">
      <c r="A927" s="184" t="s">
        <v>934</v>
      </c>
      <c r="B927" s="240">
        <f t="shared" si="14"/>
        <v>703914.36</v>
      </c>
      <c r="C927" s="240"/>
      <c r="D927" s="241">
        <f>SUM(D928:D949)</f>
        <v>703914.36</v>
      </c>
    </row>
    <row r="928" spans="1:4" s="173" customFormat="1" ht="21.75" customHeight="1">
      <c r="A928" s="184" t="s">
        <v>854</v>
      </c>
      <c r="B928" s="240">
        <f t="shared" si="14"/>
        <v>0</v>
      </c>
      <c r="C928" s="240"/>
      <c r="D928" s="241"/>
    </row>
    <row r="929" spans="1:4" s="173" customFormat="1" ht="21.75" customHeight="1">
      <c r="A929" s="184" t="s">
        <v>855</v>
      </c>
      <c r="B929" s="240">
        <f t="shared" si="14"/>
        <v>0</v>
      </c>
      <c r="C929" s="240"/>
      <c r="D929" s="241"/>
    </row>
    <row r="930" spans="1:4" s="173" customFormat="1" ht="21.75" customHeight="1">
      <c r="A930" s="184" t="s">
        <v>856</v>
      </c>
      <c r="B930" s="240">
        <f t="shared" si="14"/>
        <v>0</v>
      </c>
      <c r="C930" s="240"/>
      <c r="D930" s="241"/>
    </row>
    <row r="931" spans="1:4" s="173" customFormat="1" ht="21.75" customHeight="1">
      <c r="A931" s="184" t="s">
        <v>1408</v>
      </c>
      <c r="B931" s="240">
        <f t="shared" si="14"/>
        <v>531969.36</v>
      </c>
      <c r="C931" s="240"/>
      <c r="D931" s="248">
        <v>531969.36</v>
      </c>
    </row>
    <row r="932" spans="1:4" s="173" customFormat="1" ht="21.75" customHeight="1">
      <c r="A932" s="184" t="s">
        <v>935</v>
      </c>
      <c r="B932" s="240">
        <f t="shared" si="14"/>
        <v>171945</v>
      </c>
      <c r="C932" s="240"/>
      <c r="D932" s="248">
        <v>171945</v>
      </c>
    </row>
    <row r="933" spans="1:4" s="173" customFormat="1" ht="21.75" customHeight="1">
      <c r="A933" s="184" t="s">
        <v>1409</v>
      </c>
      <c r="B933" s="240">
        <f t="shared" si="14"/>
        <v>0</v>
      </c>
      <c r="C933" s="240"/>
      <c r="D933" s="241"/>
    </row>
    <row r="934" spans="1:4" s="173" customFormat="1" ht="21.75" customHeight="1">
      <c r="A934" s="184" t="s">
        <v>936</v>
      </c>
      <c r="B934" s="240">
        <f t="shared" si="14"/>
        <v>0</v>
      </c>
      <c r="C934" s="240"/>
      <c r="D934" s="241"/>
    </row>
    <row r="935" spans="1:4" s="173" customFormat="1" ht="21.75" customHeight="1">
      <c r="A935" s="184" t="s">
        <v>937</v>
      </c>
      <c r="B935" s="240">
        <f t="shared" si="14"/>
        <v>0</v>
      </c>
      <c r="C935" s="240"/>
      <c r="D935" s="241"/>
    </row>
    <row r="936" spans="1:4" s="173" customFormat="1" ht="21.75" customHeight="1">
      <c r="A936" s="184" t="s">
        <v>938</v>
      </c>
      <c r="B936" s="240">
        <f t="shared" si="14"/>
        <v>0</v>
      </c>
      <c r="C936" s="240"/>
      <c r="D936" s="241"/>
    </row>
    <row r="937" spans="1:4" s="173" customFormat="1" ht="21.75" customHeight="1">
      <c r="A937" s="184" t="s">
        <v>939</v>
      </c>
      <c r="B937" s="240">
        <f t="shared" si="14"/>
        <v>0</v>
      </c>
      <c r="C937" s="240"/>
      <c r="D937" s="241"/>
    </row>
    <row r="938" spans="1:4" s="173" customFormat="1" ht="21.75" customHeight="1">
      <c r="A938" s="184" t="s">
        <v>940</v>
      </c>
      <c r="B938" s="240">
        <f t="shared" si="14"/>
        <v>0</v>
      </c>
      <c r="C938" s="240"/>
      <c r="D938" s="241"/>
    </row>
    <row r="939" spans="1:4" s="173" customFormat="1" ht="21.75" customHeight="1">
      <c r="A939" s="184" t="s">
        <v>941</v>
      </c>
      <c r="B939" s="240">
        <f t="shared" si="14"/>
        <v>0</v>
      </c>
      <c r="C939" s="240"/>
      <c r="D939" s="241"/>
    </row>
    <row r="940" spans="1:4" s="173" customFormat="1" ht="21.75" customHeight="1">
      <c r="A940" s="184" t="s">
        <v>942</v>
      </c>
      <c r="B940" s="240">
        <f t="shared" si="14"/>
        <v>0</v>
      </c>
      <c r="C940" s="240"/>
      <c r="D940" s="241"/>
    </row>
    <row r="941" spans="1:4" s="173" customFormat="1" ht="21.75" customHeight="1">
      <c r="A941" s="184" t="s">
        <v>943</v>
      </c>
      <c r="B941" s="240">
        <f t="shared" si="14"/>
        <v>0</v>
      </c>
      <c r="C941" s="240"/>
      <c r="D941" s="241"/>
    </row>
    <row r="942" spans="1:4" s="173" customFormat="1" ht="21.75" customHeight="1">
      <c r="A942" s="184" t="s">
        <v>944</v>
      </c>
      <c r="B942" s="240">
        <f t="shared" si="14"/>
        <v>0</v>
      </c>
      <c r="C942" s="240"/>
      <c r="D942" s="241"/>
    </row>
    <row r="943" spans="1:4" s="173" customFormat="1" ht="21.75" customHeight="1">
      <c r="A943" s="184" t="s">
        <v>945</v>
      </c>
      <c r="B943" s="240">
        <f t="shared" si="14"/>
        <v>0</v>
      </c>
      <c r="C943" s="240"/>
      <c r="D943" s="241"/>
    </row>
    <row r="944" spans="1:4" s="173" customFormat="1" ht="21.75" customHeight="1">
      <c r="A944" s="184" t="s">
        <v>946</v>
      </c>
      <c r="B944" s="240">
        <f t="shared" si="14"/>
        <v>0</v>
      </c>
      <c r="C944" s="240"/>
      <c r="D944" s="241"/>
    </row>
    <row r="945" spans="1:4" s="173" customFormat="1" ht="21.75" customHeight="1">
      <c r="A945" s="184" t="s">
        <v>947</v>
      </c>
      <c r="B945" s="240">
        <f t="shared" si="14"/>
        <v>0</v>
      </c>
      <c r="C945" s="240"/>
      <c r="D945" s="241"/>
    </row>
    <row r="946" spans="1:4" s="173" customFormat="1" ht="21.75" customHeight="1">
      <c r="A946" s="184" t="s">
        <v>948</v>
      </c>
      <c r="B946" s="240">
        <f t="shared" si="14"/>
        <v>0</v>
      </c>
      <c r="C946" s="240"/>
      <c r="D946" s="241"/>
    </row>
    <row r="947" spans="1:4" s="173" customFormat="1" ht="21.75" customHeight="1">
      <c r="A947" s="184" t="s">
        <v>949</v>
      </c>
      <c r="B947" s="240">
        <f t="shared" si="14"/>
        <v>0</v>
      </c>
      <c r="C947" s="240"/>
      <c r="D947" s="241"/>
    </row>
    <row r="948" spans="1:4" s="173" customFormat="1" ht="21.75" customHeight="1">
      <c r="A948" s="184" t="s">
        <v>950</v>
      </c>
      <c r="B948" s="240">
        <f t="shared" si="14"/>
        <v>0</v>
      </c>
      <c r="C948" s="240"/>
      <c r="D948" s="241"/>
    </row>
    <row r="949" spans="1:4" s="173" customFormat="1" ht="21.75" customHeight="1">
      <c r="A949" s="184" t="s">
        <v>951</v>
      </c>
      <c r="B949" s="240">
        <f t="shared" si="14"/>
        <v>0</v>
      </c>
      <c r="C949" s="240"/>
      <c r="D949" s="241"/>
    </row>
    <row r="950" spans="1:4" s="173" customFormat="1" ht="21.75" customHeight="1">
      <c r="A950" s="184" t="s">
        <v>952</v>
      </c>
      <c r="B950" s="240">
        <f t="shared" si="14"/>
        <v>0</v>
      </c>
      <c r="C950" s="240"/>
      <c r="D950" s="241"/>
    </row>
    <row r="951" spans="1:4" s="173" customFormat="1" ht="21.75" customHeight="1">
      <c r="A951" s="184" t="s">
        <v>854</v>
      </c>
      <c r="B951" s="240">
        <f t="shared" si="14"/>
        <v>0</v>
      </c>
      <c r="C951" s="240"/>
      <c r="D951" s="241"/>
    </row>
    <row r="952" spans="1:4" s="173" customFormat="1" ht="21.75" customHeight="1">
      <c r="A952" s="184" t="s">
        <v>855</v>
      </c>
      <c r="B952" s="240">
        <f t="shared" si="14"/>
        <v>0</v>
      </c>
      <c r="C952" s="240"/>
      <c r="D952" s="241"/>
    </row>
    <row r="953" spans="1:4" s="173" customFormat="1" ht="21.75" customHeight="1">
      <c r="A953" s="184" t="s">
        <v>856</v>
      </c>
      <c r="B953" s="240">
        <f t="shared" si="14"/>
        <v>0</v>
      </c>
      <c r="C953" s="240"/>
      <c r="D953" s="241"/>
    </row>
    <row r="954" spans="1:4" s="173" customFormat="1" ht="21.75" customHeight="1">
      <c r="A954" s="184" t="s">
        <v>953</v>
      </c>
      <c r="B954" s="240">
        <f t="shared" si="14"/>
        <v>0</v>
      </c>
      <c r="C954" s="240"/>
      <c r="D954" s="241"/>
    </row>
    <row r="955" spans="1:4" s="173" customFormat="1" ht="21.75" customHeight="1">
      <c r="A955" s="184" t="s">
        <v>954</v>
      </c>
      <c r="B955" s="240">
        <f t="shared" si="14"/>
        <v>0</v>
      </c>
      <c r="C955" s="240"/>
      <c r="D955" s="241"/>
    </row>
    <row r="956" spans="1:4" s="173" customFormat="1" ht="21.75" customHeight="1">
      <c r="A956" s="184" t="s">
        <v>955</v>
      </c>
      <c r="B956" s="240">
        <f t="shared" si="14"/>
        <v>0</v>
      </c>
      <c r="C956" s="240"/>
      <c r="D956" s="241"/>
    </row>
    <row r="957" spans="1:4" s="173" customFormat="1" ht="21.75" customHeight="1">
      <c r="A957" s="184" t="s">
        <v>956</v>
      </c>
      <c r="B957" s="240">
        <f t="shared" si="14"/>
        <v>0</v>
      </c>
      <c r="C957" s="240"/>
      <c r="D957" s="241"/>
    </row>
    <row r="958" spans="1:4" s="173" customFormat="1" ht="21.75" customHeight="1">
      <c r="A958" s="184" t="s">
        <v>957</v>
      </c>
      <c r="B958" s="240">
        <f t="shared" si="14"/>
        <v>0</v>
      </c>
      <c r="C958" s="240"/>
      <c r="D958" s="241"/>
    </row>
    <row r="959" spans="1:4" s="173" customFormat="1" ht="21.75" customHeight="1">
      <c r="A959" s="184" t="s">
        <v>958</v>
      </c>
      <c r="B959" s="240">
        <f t="shared" si="14"/>
        <v>0</v>
      </c>
      <c r="C959" s="240"/>
      <c r="D959" s="241"/>
    </row>
    <row r="960" spans="1:4" s="173" customFormat="1" ht="21.75" customHeight="1">
      <c r="A960" s="184" t="s">
        <v>959</v>
      </c>
      <c r="B960" s="240">
        <f t="shared" si="14"/>
        <v>0</v>
      </c>
      <c r="C960" s="240"/>
      <c r="D960" s="241"/>
    </row>
    <row r="961" spans="1:4" s="173" customFormat="1" ht="21.75" customHeight="1">
      <c r="A961" s="184" t="s">
        <v>854</v>
      </c>
      <c r="B961" s="240">
        <f t="shared" si="14"/>
        <v>0</v>
      </c>
      <c r="C961" s="240"/>
      <c r="D961" s="241"/>
    </row>
    <row r="962" spans="1:4" s="173" customFormat="1" ht="21.75" customHeight="1">
      <c r="A962" s="184" t="s">
        <v>855</v>
      </c>
      <c r="B962" s="240">
        <f t="shared" si="14"/>
        <v>0</v>
      </c>
      <c r="C962" s="240"/>
      <c r="D962" s="241"/>
    </row>
    <row r="963" spans="1:4" s="173" customFormat="1" ht="21.75" customHeight="1">
      <c r="A963" s="184" t="s">
        <v>856</v>
      </c>
      <c r="B963" s="240">
        <f t="shared" si="14"/>
        <v>0</v>
      </c>
      <c r="C963" s="240"/>
      <c r="D963" s="241"/>
    </row>
    <row r="964" spans="1:4" s="173" customFormat="1" ht="21.75" customHeight="1">
      <c r="A964" s="184" t="s">
        <v>960</v>
      </c>
      <c r="B964" s="240">
        <f t="shared" si="14"/>
        <v>0</v>
      </c>
      <c r="C964" s="240"/>
      <c r="D964" s="241"/>
    </row>
    <row r="965" spans="1:4" s="173" customFormat="1" ht="21.75" customHeight="1">
      <c r="A965" s="184" t="s">
        <v>961</v>
      </c>
      <c r="B965" s="240">
        <f t="shared" si="14"/>
        <v>0</v>
      </c>
      <c r="C965" s="240"/>
      <c r="D965" s="241"/>
    </row>
    <row r="966" spans="1:4" s="173" customFormat="1" ht="21.75" customHeight="1">
      <c r="A966" s="184" t="s">
        <v>962</v>
      </c>
      <c r="B966" s="240">
        <f t="shared" si="14"/>
        <v>0</v>
      </c>
      <c r="C966" s="240"/>
      <c r="D966" s="241"/>
    </row>
    <row r="967" spans="1:4" s="173" customFormat="1" ht="21.75" customHeight="1">
      <c r="A967" s="184" t="s">
        <v>963</v>
      </c>
      <c r="B967" s="240">
        <f aca="true" t="shared" si="15" ref="B967:B1030">C967+D967</f>
        <v>0</v>
      </c>
      <c r="C967" s="240"/>
      <c r="D967" s="241"/>
    </row>
    <row r="968" spans="1:4" s="173" customFormat="1" ht="21.75" customHeight="1">
      <c r="A968" s="184" t="s">
        <v>964</v>
      </c>
      <c r="B968" s="240">
        <f t="shared" si="15"/>
        <v>0</v>
      </c>
      <c r="C968" s="240"/>
      <c r="D968" s="241"/>
    </row>
    <row r="969" spans="1:4" s="173" customFormat="1" ht="21.75" customHeight="1">
      <c r="A969" s="184" t="s">
        <v>965</v>
      </c>
      <c r="B969" s="240">
        <f t="shared" si="15"/>
        <v>0</v>
      </c>
      <c r="C969" s="240"/>
      <c r="D969" s="241"/>
    </row>
    <row r="970" spans="1:4" s="173" customFormat="1" ht="21.75" customHeight="1">
      <c r="A970" s="184" t="s">
        <v>1410</v>
      </c>
      <c r="B970" s="240">
        <f t="shared" si="15"/>
        <v>0</v>
      </c>
      <c r="C970" s="240"/>
      <c r="D970" s="241"/>
    </row>
    <row r="971" spans="1:4" s="173" customFormat="1" ht="21.75" customHeight="1">
      <c r="A971" s="184" t="s">
        <v>966</v>
      </c>
      <c r="B971" s="240">
        <f t="shared" si="15"/>
        <v>0</v>
      </c>
      <c r="C971" s="240"/>
      <c r="D971" s="241"/>
    </row>
    <row r="972" spans="1:4" s="173" customFormat="1" ht="21.75" customHeight="1">
      <c r="A972" s="184" t="s">
        <v>967</v>
      </c>
      <c r="B972" s="240">
        <f t="shared" si="15"/>
        <v>0</v>
      </c>
      <c r="C972" s="240"/>
      <c r="D972" s="241"/>
    </row>
    <row r="973" spans="1:4" s="173" customFormat="1" ht="21.75" customHeight="1">
      <c r="A973" s="184" t="s">
        <v>968</v>
      </c>
      <c r="B973" s="240">
        <f t="shared" si="15"/>
        <v>0</v>
      </c>
      <c r="C973" s="240"/>
      <c r="D973" s="241"/>
    </row>
    <row r="974" spans="1:4" s="173" customFormat="1" ht="21.75" customHeight="1">
      <c r="A974" s="184" t="s">
        <v>1411</v>
      </c>
      <c r="B974" s="240">
        <f t="shared" si="15"/>
        <v>0</v>
      </c>
      <c r="C974" s="240"/>
      <c r="D974" s="241"/>
    </row>
    <row r="975" spans="1:4" s="173" customFormat="1" ht="21.75" customHeight="1">
      <c r="A975" s="184" t="s">
        <v>969</v>
      </c>
      <c r="B975" s="240">
        <f t="shared" si="15"/>
        <v>0</v>
      </c>
      <c r="C975" s="240"/>
      <c r="D975" s="241"/>
    </row>
    <row r="976" spans="1:4" s="173" customFormat="1" ht="21.75" customHeight="1">
      <c r="A976" s="184" t="s">
        <v>854</v>
      </c>
      <c r="B976" s="240">
        <f t="shared" si="15"/>
        <v>0</v>
      </c>
      <c r="C976" s="240"/>
      <c r="D976" s="241"/>
    </row>
    <row r="977" spans="1:4" s="173" customFormat="1" ht="21.75" customHeight="1">
      <c r="A977" s="184" t="s">
        <v>855</v>
      </c>
      <c r="B977" s="240">
        <f t="shared" si="15"/>
        <v>0</v>
      </c>
      <c r="C977" s="240"/>
      <c r="D977" s="241"/>
    </row>
    <row r="978" spans="1:4" s="173" customFormat="1" ht="21.75" customHeight="1">
      <c r="A978" s="184" t="s">
        <v>856</v>
      </c>
      <c r="B978" s="240">
        <f t="shared" si="15"/>
        <v>0</v>
      </c>
      <c r="C978" s="240"/>
      <c r="D978" s="241"/>
    </row>
    <row r="979" spans="1:4" s="173" customFormat="1" ht="21.75" customHeight="1">
      <c r="A979" s="184" t="s">
        <v>957</v>
      </c>
      <c r="B979" s="240">
        <f t="shared" si="15"/>
        <v>0</v>
      </c>
      <c r="C979" s="240"/>
      <c r="D979" s="241"/>
    </row>
    <row r="980" spans="1:4" s="173" customFormat="1" ht="21.75" customHeight="1">
      <c r="A980" s="184" t="s">
        <v>970</v>
      </c>
      <c r="B980" s="240">
        <f t="shared" si="15"/>
        <v>0</v>
      </c>
      <c r="C980" s="240"/>
      <c r="D980" s="241"/>
    </row>
    <row r="981" spans="1:4" s="173" customFormat="1" ht="21.75" customHeight="1">
      <c r="A981" s="184" t="s">
        <v>971</v>
      </c>
      <c r="B981" s="240">
        <f t="shared" si="15"/>
        <v>0</v>
      </c>
      <c r="C981" s="240"/>
      <c r="D981" s="241"/>
    </row>
    <row r="982" spans="1:4" s="173" customFormat="1" ht="21.75" customHeight="1">
      <c r="A982" s="184" t="s">
        <v>972</v>
      </c>
      <c r="B982" s="240">
        <f t="shared" si="15"/>
        <v>364690</v>
      </c>
      <c r="C982" s="240"/>
      <c r="D982" s="241">
        <f>SUM(D983:D986)</f>
        <v>364690</v>
      </c>
    </row>
    <row r="983" spans="1:4" s="173" customFormat="1" ht="21.75" customHeight="1">
      <c r="A983" s="184" t="s">
        <v>973</v>
      </c>
      <c r="B983" s="240">
        <f t="shared" si="15"/>
        <v>0</v>
      </c>
      <c r="C983" s="240"/>
      <c r="D983" s="241"/>
    </row>
    <row r="984" spans="1:4" s="173" customFormat="1" ht="21.75" customHeight="1">
      <c r="A984" s="184" t="s">
        <v>974</v>
      </c>
      <c r="B984" s="240">
        <f t="shared" si="15"/>
        <v>364690</v>
      </c>
      <c r="C984" s="240"/>
      <c r="D984" s="248">
        <v>364690</v>
      </c>
    </row>
    <row r="985" spans="1:4" s="173" customFormat="1" ht="21.75" customHeight="1">
      <c r="A985" s="184" t="s">
        <v>1412</v>
      </c>
      <c r="B985" s="240">
        <f t="shared" si="15"/>
        <v>0</v>
      </c>
      <c r="C985" s="240"/>
      <c r="D985" s="241"/>
    </row>
    <row r="986" spans="1:4" s="173" customFormat="1" ht="21.75" customHeight="1">
      <c r="A986" s="184" t="s">
        <v>975</v>
      </c>
      <c r="B986" s="240">
        <f t="shared" si="15"/>
        <v>0</v>
      </c>
      <c r="C986" s="240"/>
      <c r="D986" s="241"/>
    </row>
    <row r="987" spans="1:4" s="173" customFormat="1" ht="21.75" customHeight="1">
      <c r="A987" s="184" t="s">
        <v>976</v>
      </c>
      <c r="B987" s="240">
        <f t="shared" si="15"/>
        <v>0</v>
      </c>
      <c r="C987" s="240"/>
      <c r="D987" s="241"/>
    </row>
    <row r="988" spans="1:4" s="173" customFormat="1" ht="21.75" customHeight="1">
      <c r="A988" s="184" t="s">
        <v>977</v>
      </c>
      <c r="B988" s="240">
        <f t="shared" si="15"/>
        <v>0</v>
      </c>
      <c r="C988" s="240"/>
      <c r="D988" s="241"/>
    </row>
    <row r="989" spans="1:4" s="173" customFormat="1" ht="21.75" customHeight="1">
      <c r="A989" s="184" t="s">
        <v>978</v>
      </c>
      <c r="B989" s="240">
        <f t="shared" si="15"/>
        <v>0</v>
      </c>
      <c r="C989" s="240"/>
      <c r="D989" s="241"/>
    </row>
    <row r="990" spans="1:4" s="173" customFormat="1" ht="21.75" customHeight="1">
      <c r="A990" s="184" t="s">
        <v>1413</v>
      </c>
      <c r="B990" s="240">
        <f t="shared" si="15"/>
        <v>0</v>
      </c>
      <c r="C990" s="240"/>
      <c r="D990" s="241"/>
    </row>
    <row r="991" spans="1:4" s="173" customFormat="1" ht="21.75" customHeight="1">
      <c r="A991" s="184" t="s">
        <v>1414</v>
      </c>
      <c r="B991" s="240">
        <f t="shared" si="15"/>
        <v>0</v>
      </c>
      <c r="C991" s="240"/>
      <c r="D991" s="241"/>
    </row>
    <row r="992" spans="1:4" s="173" customFormat="1" ht="21.75" customHeight="1">
      <c r="A992" s="184" t="s">
        <v>854</v>
      </c>
      <c r="B992" s="240">
        <f t="shared" si="15"/>
        <v>0</v>
      </c>
      <c r="C992" s="240"/>
      <c r="D992" s="241"/>
    </row>
    <row r="993" spans="1:4" s="173" customFormat="1" ht="21.75" customHeight="1">
      <c r="A993" s="184" t="s">
        <v>855</v>
      </c>
      <c r="B993" s="240">
        <f t="shared" si="15"/>
        <v>0</v>
      </c>
      <c r="C993" s="240"/>
      <c r="D993" s="241"/>
    </row>
    <row r="994" spans="1:4" s="173" customFormat="1" ht="21.75" customHeight="1">
      <c r="A994" s="184" t="s">
        <v>856</v>
      </c>
      <c r="B994" s="240">
        <f t="shared" si="15"/>
        <v>0</v>
      </c>
      <c r="C994" s="240"/>
      <c r="D994" s="241"/>
    </row>
    <row r="995" spans="1:4" s="173" customFormat="1" ht="21.75" customHeight="1">
      <c r="A995" s="184" t="s">
        <v>979</v>
      </c>
      <c r="B995" s="240">
        <f t="shared" si="15"/>
        <v>0</v>
      </c>
      <c r="C995" s="240"/>
      <c r="D995" s="241"/>
    </row>
    <row r="996" spans="1:4" s="173" customFormat="1" ht="21.75" customHeight="1">
      <c r="A996" s="184" t="s">
        <v>980</v>
      </c>
      <c r="B996" s="240">
        <f t="shared" si="15"/>
        <v>0</v>
      </c>
      <c r="C996" s="240"/>
      <c r="D996" s="241"/>
    </row>
    <row r="997" spans="1:4" s="173" customFormat="1" ht="21.75" customHeight="1">
      <c r="A997" s="184" t="s">
        <v>981</v>
      </c>
      <c r="B997" s="240">
        <f t="shared" si="15"/>
        <v>0</v>
      </c>
      <c r="C997" s="240"/>
      <c r="D997" s="241"/>
    </row>
    <row r="998" spans="1:4" s="173" customFormat="1" ht="21.75" customHeight="1">
      <c r="A998" s="184" t="s">
        <v>982</v>
      </c>
      <c r="B998" s="240">
        <f t="shared" si="15"/>
        <v>0</v>
      </c>
      <c r="C998" s="240"/>
      <c r="D998" s="241"/>
    </row>
    <row r="999" spans="1:4" s="173" customFormat="1" ht="21.75" customHeight="1">
      <c r="A999" s="184" t="s">
        <v>983</v>
      </c>
      <c r="B999" s="240">
        <f t="shared" si="15"/>
        <v>0</v>
      </c>
      <c r="C999" s="240"/>
      <c r="D999" s="241"/>
    </row>
    <row r="1000" spans="1:4" s="173" customFormat="1" ht="21.75" customHeight="1">
      <c r="A1000" s="184" t="s">
        <v>984</v>
      </c>
      <c r="B1000" s="240">
        <f t="shared" si="15"/>
        <v>0</v>
      </c>
      <c r="C1000" s="240"/>
      <c r="D1000" s="241"/>
    </row>
    <row r="1001" spans="1:4" s="173" customFormat="1" ht="21.75" customHeight="1">
      <c r="A1001" s="184" t="s">
        <v>985</v>
      </c>
      <c r="B1001" s="240">
        <f t="shared" si="15"/>
        <v>0</v>
      </c>
      <c r="C1001" s="240"/>
      <c r="D1001" s="241"/>
    </row>
    <row r="1002" spans="1:4" s="173" customFormat="1" ht="21.75" customHeight="1">
      <c r="A1002" s="184" t="s">
        <v>854</v>
      </c>
      <c r="B1002" s="240">
        <f t="shared" si="15"/>
        <v>0</v>
      </c>
      <c r="C1002" s="240"/>
      <c r="D1002" s="241"/>
    </row>
    <row r="1003" spans="1:4" s="173" customFormat="1" ht="21.75" customHeight="1">
      <c r="A1003" s="184" t="s">
        <v>855</v>
      </c>
      <c r="B1003" s="240">
        <f t="shared" si="15"/>
        <v>0</v>
      </c>
      <c r="C1003" s="240"/>
      <c r="D1003" s="241"/>
    </row>
    <row r="1004" spans="1:4" s="173" customFormat="1" ht="21.75" customHeight="1">
      <c r="A1004" s="184" t="s">
        <v>856</v>
      </c>
      <c r="B1004" s="240">
        <f t="shared" si="15"/>
        <v>0</v>
      </c>
      <c r="C1004" s="240"/>
      <c r="D1004" s="241"/>
    </row>
    <row r="1005" spans="1:4" s="173" customFormat="1" ht="21.75" customHeight="1">
      <c r="A1005" s="184" t="s">
        <v>986</v>
      </c>
      <c r="B1005" s="240">
        <f t="shared" si="15"/>
        <v>0</v>
      </c>
      <c r="C1005" s="240"/>
      <c r="D1005" s="241"/>
    </row>
    <row r="1006" spans="1:4" s="173" customFormat="1" ht="21.75" customHeight="1">
      <c r="A1006" s="184" t="s">
        <v>987</v>
      </c>
      <c r="B1006" s="240">
        <f t="shared" si="15"/>
        <v>0</v>
      </c>
      <c r="C1006" s="240"/>
      <c r="D1006" s="241"/>
    </row>
    <row r="1007" spans="1:4" s="173" customFormat="1" ht="21.75" customHeight="1">
      <c r="A1007" s="184" t="s">
        <v>988</v>
      </c>
      <c r="B1007" s="240">
        <f t="shared" si="15"/>
        <v>0</v>
      </c>
      <c r="C1007" s="240"/>
      <c r="D1007" s="241"/>
    </row>
    <row r="1008" spans="1:4" s="173" customFormat="1" ht="21.75" customHeight="1">
      <c r="A1008" s="184" t="s">
        <v>989</v>
      </c>
      <c r="B1008" s="240">
        <f t="shared" si="15"/>
        <v>0</v>
      </c>
      <c r="C1008" s="240"/>
      <c r="D1008" s="241"/>
    </row>
    <row r="1009" spans="1:4" s="173" customFormat="1" ht="21.75" customHeight="1">
      <c r="A1009" s="184" t="s">
        <v>990</v>
      </c>
      <c r="B1009" s="240">
        <f t="shared" si="15"/>
        <v>0</v>
      </c>
      <c r="C1009" s="240"/>
      <c r="D1009" s="241"/>
    </row>
    <row r="1010" spans="1:4" s="173" customFormat="1" ht="21.75" customHeight="1">
      <c r="A1010" s="184" t="s">
        <v>991</v>
      </c>
      <c r="B1010" s="240">
        <f t="shared" si="15"/>
        <v>0</v>
      </c>
      <c r="C1010" s="240"/>
      <c r="D1010" s="241"/>
    </row>
    <row r="1011" spans="1:4" s="173" customFormat="1" ht="21.75" customHeight="1">
      <c r="A1011" s="184" t="s">
        <v>992</v>
      </c>
      <c r="B1011" s="240">
        <f t="shared" si="15"/>
        <v>0</v>
      </c>
      <c r="C1011" s="240"/>
      <c r="D1011" s="241"/>
    </row>
    <row r="1012" spans="1:4" s="173" customFormat="1" ht="21.75" customHeight="1">
      <c r="A1012" s="184" t="s">
        <v>993</v>
      </c>
      <c r="B1012" s="240">
        <f t="shared" si="15"/>
        <v>0</v>
      </c>
      <c r="C1012" s="240"/>
      <c r="D1012" s="241"/>
    </row>
    <row r="1013" spans="1:4" s="173" customFormat="1" ht="21.75" customHeight="1">
      <c r="A1013" s="184" t="s">
        <v>994</v>
      </c>
      <c r="B1013" s="240">
        <f t="shared" si="15"/>
        <v>0</v>
      </c>
      <c r="C1013" s="240"/>
      <c r="D1013" s="241"/>
    </row>
    <row r="1014" spans="1:4" s="173" customFormat="1" ht="21.75" customHeight="1">
      <c r="A1014" s="184" t="s">
        <v>995</v>
      </c>
      <c r="B1014" s="240">
        <f t="shared" si="15"/>
        <v>0</v>
      </c>
      <c r="C1014" s="240"/>
      <c r="D1014" s="241"/>
    </row>
    <row r="1015" spans="1:4" s="173" customFormat="1" ht="21.75" customHeight="1">
      <c r="A1015" s="184" t="s">
        <v>996</v>
      </c>
      <c r="B1015" s="240">
        <f t="shared" si="15"/>
        <v>0</v>
      </c>
      <c r="C1015" s="240"/>
      <c r="D1015" s="241"/>
    </row>
    <row r="1016" spans="1:4" s="173" customFormat="1" ht="21.75" customHeight="1">
      <c r="A1016" s="184" t="s">
        <v>997</v>
      </c>
      <c r="B1016" s="240">
        <f t="shared" si="15"/>
        <v>0</v>
      </c>
      <c r="C1016" s="240"/>
      <c r="D1016" s="241"/>
    </row>
    <row r="1017" spans="1:4" s="173" customFormat="1" ht="21.75" customHeight="1">
      <c r="A1017" s="184" t="s">
        <v>998</v>
      </c>
      <c r="B1017" s="240">
        <f t="shared" si="15"/>
        <v>0</v>
      </c>
      <c r="C1017" s="240"/>
      <c r="D1017" s="241"/>
    </row>
    <row r="1018" spans="1:4" s="173" customFormat="1" ht="21.75" customHeight="1">
      <c r="A1018" s="184" t="s">
        <v>854</v>
      </c>
      <c r="B1018" s="240">
        <f t="shared" si="15"/>
        <v>0</v>
      </c>
      <c r="C1018" s="240"/>
      <c r="D1018" s="241"/>
    </row>
    <row r="1019" spans="1:4" s="173" customFormat="1" ht="21.75" customHeight="1">
      <c r="A1019" s="184" t="s">
        <v>855</v>
      </c>
      <c r="B1019" s="240">
        <f t="shared" si="15"/>
        <v>0</v>
      </c>
      <c r="C1019" s="240"/>
      <c r="D1019" s="241"/>
    </row>
    <row r="1020" spans="1:4" s="173" customFormat="1" ht="21.75" customHeight="1">
      <c r="A1020" s="184" t="s">
        <v>856</v>
      </c>
      <c r="B1020" s="240">
        <f t="shared" si="15"/>
        <v>0</v>
      </c>
      <c r="C1020" s="240"/>
      <c r="D1020" s="241"/>
    </row>
    <row r="1021" spans="1:4" s="173" customFormat="1" ht="21.75" customHeight="1">
      <c r="A1021" s="184" t="s">
        <v>999</v>
      </c>
      <c r="B1021" s="240">
        <f t="shared" si="15"/>
        <v>0</v>
      </c>
      <c r="C1021" s="240"/>
      <c r="D1021" s="241"/>
    </row>
    <row r="1022" spans="1:4" s="173" customFormat="1" ht="21.75" customHeight="1">
      <c r="A1022" s="184" t="s">
        <v>1415</v>
      </c>
      <c r="B1022" s="240">
        <f t="shared" si="15"/>
        <v>0</v>
      </c>
      <c r="C1022" s="240"/>
      <c r="D1022" s="241"/>
    </row>
    <row r="1023" spans="1:4" s="173" customFormat="1" ht="21.75" customHeight="1">
      <c r="A1023" s="184" t="s">
        <v>854</v>
      </c>
      <c r="B1023" s="240">
        <f t="shared" si="15"/>
        <v>0</v>
      </c>
      <c r="C1023" s="240"/>
      <c r="D1023" s="241"/>
    </row>
    <row r="1024" spans="1:4" s="173" customFormat="1" ht="21.75" customHeight="1">
      <c r="A1024" s="184" t="s">
        <v>855</v>
      </c>
      <c r="B1024" s="240">
        <f t="shared" si="15"/>
        <v>0</v>
      </c>
      <c r="C1024" s="240"/>
      <c r="D1024" s="241"/>
    </row>
    <row r="1025" spans="1:4" s="173" customFormat="1" ht="21.75" customHeight="1">
      <c r="A1025" s="184" t="s">
        <v>856</v>
      </c>
      <c r="B1025" s="240">
        <f t="shared" si="15"/>
        <v>0</v>
      </c>
      <c r="C1025" s="240"/>
      <c r="D1025" s="241"/>
    </row>
    <row r="1026" spans="1:4" s="173" customFormat="1" ht="21.75" customHeight="1">
      <c r="A1026" s="184" t="s">
        <v>1000</v>
      </c>
      <c r="B1026" s="240">
        <f t="shared" si="15"/>
        <v>0</v>
      </c>
      <c r="C1026" s="240"/>
      <c r="D1026" s="241"/>
    </row>
    <row r="1027" spans="1:4" s="173" customFormat="1" ht="21.75" customHeight="1">
      <c r="A1027" s="184" t="s">
        <v>1001</v>
      </c>
      <c r="B1027" s="240">
        <f t="shared" si="15"/>
        <v>0</v>
      </c>
      <c r="C1027" s="240"/>
      <c r="D1027" s="241"/>
    </row>
    <row r="1028" spans="1:4" s="173" customFormat="1" ht="21.75" customHeight="1">
      <c r="A1028" s="184" t="s">
        <v>1002</v>
      </c>
      <c r="B1028" s="240">
        <f t="shared" si="15"/>
        <v>0</v>
      </c>
      <c r="C1028" s="240"/>
      <c r="D1028" s="241"/>
    </row>
    <row r="1029" spans="1:4" s="173" customFormat="1" ht="21.75" customHeight="1">
      <c r="A1029" s="184" t="s">
        <v>1003</v>
      </c>
      <c r="B1029" s="240">
        <f t="shared" si="15"/>
        <v>0</v>
      </c>
      <c r="C1029" s="240"/>
      <c r="D1029" s="241"/>
    </row>
    <row r="1030" spans="1:4" s="173" customFormat="1" ht="21.75" customHeight="1">
      <c r="A1030" s="184" t="s">
        <v>1004</v>
      </c>
      <c r="B1030" s="240">
        <f t="shared" si="15"/>
        <v>0</v>
      </c>
      <c r="C1030" s="240"/>
      <c r="D1030" s="241"/>
    </row>
    <row r="1031" spans="1:4" s="173" customFormat="1" ht="21.75" customHeight="1">
      <c r="A1031" s="184" t="s">
        <v>1005</v>
      </c>
      <c r="B1031" s="240">
        <f aca="true" t="shared" si="16" ref="B1031:B1094">C1031+D1031</f>
        <v>0</v>
      </c>
      <c r="C1031" s="240"/>
      <c r="D1031" s="241"/>
    </row>
    <row r="1032" spans="1:4" s="173" customFormat="1" ht="21.75" customHeight="1">
      <c r="A1032" s="184" t="s">
        <v>1006</v>
      </c>
      <c r="B1032" s="240">
        <f t="shared" si="16"/>
        <v>0</v>
      </c>
      <c r="C1032" s="240"/>
      <c r="D1032" s="241"/>
    </row>
    <row r="1033" spans="1:4" s="173" customFormat="1" ht="21.75" customHeight="1">
      <c r="A1033" s="184" t="s">
        <v>957</v>
      </c>
      <c r="B1033" s="240">
        <f t="shared" si="16"/>
        <v>0</v>
      </c>
      <c r="C1033" s="240"/>
      <c r="D1033" s="241"/>
    </row>
    <row r="1034" spans="1:4" s="173" customFormat="1" ht="21.75" customHeight="1">
      <c r="A1034" s="184" t="s">
        <v>1007</v>
      </c>
      <c r="B1034" s="240">
        <f t="shared" si="16"/>
        <v>0</v>
      </c>
      <c r="C1034" s="240"/>
      <c r="D1034" s="241"/>
    </row>
    <row r="1035" spans="1:4" s="173" customFormat="1" ht="21.75" customHeight="1">
      <c r="A1035" s="184" t="s">
        <v>1008</v>
      </c>
      <c r="B1035" s="240">
        <f t="shared" si="16"/>
        <v>0</v>
      </c>
      <c r="C1035" s="240"/>
      <c r="D1035" s="241"/>
    </row>
    <row r="1036" spans="1:4" s="173" customFormat="1" ht="21.75" customHeight="1">
      <c r="A1036" s="184" t="s">
        <v>1009</v>
      </c>
      <c r="B1036" s="240">
        <f t="shared" si="16"/>
        <v>0</v>
      </c>
      <c r="C1036" s="240"/>
      <c r="D1036" s="241"/>
    </row>
    <row r="1037" spans="1:4" s="173" customFormat="1" ht="21.75" customHeight="1">
      <c r="A1037" s="184" t="s">
        <v>854</v>
      </c>
      <c r="B1037" s="240">
        <f t="shared" si="16"/>
        <v>0</v>
      </c>
      <c r="C1037" s="240"/>
      <c r="D1037" s="241"/>
    </row>
    <row r="1038" spans="1:4" s="173" customFormat="1" ht="21.75" customHeight="1">
      <c r="A1038" s="184" t="s">
        <v>855</v>
      </c>
      <c r="B1038" s="240">
        <f t="shared" si="16"/>
        <v>0</v>
      </c>
      <c r="C1038" s="240"/>
      <c r="D1038" s="241"/>
    </row>
    <row r="1039" spans="1:4" s="173" customFormat="1" ht="21.75" customHeight="1">
      <c r="A1039" s="184" t="s">
        <v>856</v>
      </c>
      <c r="B1039" s="240">
        <f t="shared" si="16"/>
        <v>0</v>
      </c>
      <c r="C1039" s="240"/>
      <c r="D1039" s="241"/>
    </row>
    <row r="1040" spans="1:4" s="173" customFormat="1" ht="21.75" customHeight="1">
      <c r="A1040" s="184" t="s">
        <v>1010</v>
      </c>
      <c r="B1040" s="240">
        <f t="shared" si="16"/>
        <v>0</v>
      </c>
      <c r="C1040" s="240"/>
      <c r="D1040" s="241"/>
    </row>
    <row r="1041" spans="1:4" s="173" customFormat="1" ht="21.75" customHeight="1">
      <c r="A1041" s="184" t="s">
        <v>108</v>
      </c>
      <c r="B1041" s="240">
        <f t="shared" si="16"/>
        <v>0</v>
      </c>
      <c r="C1041" s="240"/>
      <c r="D1041" s="241"/>
    </row>
    <row r="1042" spans="1:4" s="173" customFormat="1" ht="21.75" customHeight="1">
      <c r="A1042" s="184" t="s">
        <v>1011</v>
      </c>
      <c r="B1042" s="240">
        <f t="shared" si="16"/>
        <v>0</v>
      </c>
      <c r="C1042" s="240"/>
      <c r="D1042" s="241"/>
    </row>
    <row r="1043" spans="1:4" s="173" customFormat="1" ht="21.75" customHeight="1">
      <c r="A1043" s="184" t="s">
        <v>1012</v>
      </c>
      <c r="B1043" s="240">
        <f t="shared" si="16"/>
        <v>0</v>
      </c>
      <c r="C1043" s="240"/>
      <c r="D1043" s="241"/>
    </row>
    <row r="1044" spans="1:4" s="173" customFormat="1" ht="21.75" customHeight="1">
      <c r="A1044" s="184" t="s">
        <v>854</v>
      </c>
      <c r="B1044" s="240">
        <f t="shared" si="16"/>
        <v>0</v>
      </c>
      <c r="C1044" s="240"/>
      <c r="D1044" s="241"/>
    </row>
    <row r="1045" spans="1:4" s="173" customFormat="1" ht="21.75" customHeight="1">
      <c r="A1045" s="184" t="s">
        <v>855</v>
      </c>
      <c r="B1045" s="240">
        <f t="shared" si="16"/>
        <v>0</v>
      </c>
      <c r="C1045" s="240"/>
      <c r="D1045" s="241"/>
    </row>
    <row r="1046" spans="1:4" s="173" customFormat="1" ht="21.75" customHeight="1">
      <c r="A1046" s="184" t="s">
        <v>856</v>
      </c>
      <c r="B1046" s="240">
        <f t="shared" si="16"/>
        <v>0</v>
      </c>
      <c r="C1046" s="240"/>
      <c r="D1046" s="241"/>
    </row>
    <row r="1047" spans="1:4" s="173" customFormat="1" ht="21.75" customHeight="1">
      <c r="A1047" s="184" t="s">
        <v>1013</v>
      </c>
      <c r="B1047" s="240">
        <f t="shared" si="16"/>
        <v>0</v>
      </c>
      <c r="C1047" s="240"/>
      <c r="D1047" s="241"/>
    </row>
    <row r="1048" spans="1:4" s="173" customFormat="1" ht="21.75" customHeight="1">
      <c r="A1048" s="184" t="s">
        <v>1014</v>
      </c>
      <c r="B1048" s="240">
        <f t="shared" si="16"/>
        <v>0</v>
      </c>
      <c r="C1048" s="240"/>
      <c r="D1048" s="241"/>
    </row>
    <row r="1049" spans="1:4" s="173" customFormat="1" ht="21.75" customHeight="1">
      <c r="A1049" s="184" t="s">
        <v>1015</v>
      </c>
      <c r="B1049" s="240">
        <f t="shared" si="16"/>
        <v>0</v>
      </c>
      <c r="C1049" s="240"/>
      <c r="D1049" s="241"/>
    </row>
    <row r="1050" spans="1:4" s="173" customFormat="1" ht="21.75" customHeight="1">
      <c r="A1050" s="184" t="s">
        <v>1416</v>
      </c>
      <c r="B1050" s="240">
        <f t="shared" si="16"/>
        <v>0</v>
      </c>
      <c r="C1050" s="240"/>
      <c r="D1050" s="241"/>
    </row>
    <row r="1051" spans="1:4" s="173" customFormat="1" ht="21.75" customHeight="1">
      <c r="A1051" s="184" t="s">
        <v>1016</v>
      </c>
      <c r="B1051" s="240">
        <f t="shared" si="16"/>
        <v>0</v>
      </c>
      <c r="C1051" s="240"/>
      <c r="D1051" s="241"/>
    </row>
    <row r="1052" spans="1:4" s="173" customFormat="1" ht="21.75" customHeight="1">
      <c r="A1052" s="184" t="s">
        <v>1017</v>
      </c>
      <c r="B1052" s="240">
        <f t="shared" si="16"/>
        <v>0</v>
      </c>
      <c r="C1052" s="240"/>
      <c r="D1052" s="241"/>
    </row>
    <row r="1053" spans="1:4" s="173" customFormat="1" ht="21.75" customHeight="1">
      <c r="A1053" s="184" t="s">
        <v>1018</v>
      </c>
      <c r="B1053" s="240">
        <f t="shared" si="16"/>
        <v>0</v>
      </c>
      <c r="C1053" s="240"/>
      <c r="D1053" s="241"/>
    </row>
    <row r="1054" spans="1:4" s="173" customFormat="1" ht="21.75" customHeight="1">
      <c r="A1054" s="184" t="s">
        <v>1019</v>
      </c>
      <c r="B1054" s="240">
        <f t="shared" si="16"/>
        <v>0</v>
      </c>
      <c r="C1054" s="240"/>
      <c r="D1054" s="241"/>
    </row>
    <row r="1055" spans="1:4" s="173" customFormat="1" ht="21.75" customHeight="1">
      <c r="A1055" s="184" t="s">
        <v>1417</v>
      </c>
      <c r="B1055" s="240">
        <f t="shared" si="16"/>
        <v>0</v>
      </c>
      <c r="C1055" s="240"/>
      <c r="D1055" s="241"/>
    </row>
    <row r="1056" spans="1:4" s="173" customFormat="1" ht="21.75" customHeight="1">
      <c r="A1056" s="184" t="s">
        <v>1418</v>
      </c>
      <c r="B1056" s="240">
        <f t="shared" si="16"/>
        <v>640779.04</v>
      </c>
      <c r="C1056" s="240"/>
      <c r="D1056" s="241">
        <f>D1057+D1067+D1073</f>
        <v>640779.04</v>
      </c>
    </row>
    <row r="1057" spans="1:4" s="173" customFormat="1" ht="21.75" customHeight="1">
      <c r="A1057" s="184" t="s">
        <v>1020</v>
      </c>
      <c r="B1057" s="240">
        <f t="shared" si="16"/>
        <v>640779.04</v>
      </c>
      <c r="C1057" s="240"/>
      <c r="D1057" s="241">
        <f>SUM(D1058:D1066)</f>
        <v>640779.04</v>
      </c>
    </row>
    <row r="1058" spans="1:4" s="173" customFormat="1" ht="21.75" customHeight="1">
      <c r="A1058" s="184" t="s">
        <v>854</v>
      </c>
      <c r="B1058" s="240">
        <f t="shared" si="16"/>
        <v>0</v>
      </c>
      <c r="C1058" s="240"/>
      <c r="D1058" s="241"/>
    </row>
    <row r="1059" spans="1:4" s="173" customFormat="1" ht="21.75" customHeight="1">
      <c r="A1059" s="184" t="s">
        <v>855</v>
      </c>
      <c r="B1059" s="240">
        <f t="shared" si="16"/>
        <v>0</v>
      </c>
      <c r="C1059" s="240"/>
      <c r="D1059" s="241"/>
    </row>
    <row r="1060" spans="1:4" s="173" customFormat="1" ht="21.75" customHeight="1">
      <c r="A1060" s="184" t="s">
        <v>856</v>
      </c>
      <c r="B1060" s="240">
        <f t="shared" si="16"/>
        <v>0</v>
      </c>
      <c r="C1060" s="240"/>
      <c r="D1060" s="241"/>
    </row>
    <row r="1061" spans="1:4" s="173" customFormat="1" ht="21.75" customHeight="1">
      <c r="A1061" s="184" t="s">
        <v>1021</v>
      </c>
      <c r="B1061" s="240">
        <f t="shared" si="16"/>
        <v>0</v>
      </c>
      <c r="C1061" s="240"/>
      <c r="D1061" s="241"/>
    </row>
    <row r="1062" spans="1:4" s="173" customFormat="1" ht="21.75" customHeight="1">
      <c r="A1062" s="184" t="s">
        <v>1022</v>
      </c>
      <c r="B1062" s="240">
        <f t="shared" si="16"/>
        <v>0</v>
      </c>
      <c r="C1062" s="240"/>
      <c r="D1062" s="241"/>
    </row>
    <row r="1063" spans="1:4" s="173" customFormat="1" ht="21.75" customHeight="1">
      <c r="A1063" s="184" t="s">
        <v>1419</v>
      </c>
      <c r="B1063" s="240">
        <f t="shared" si="16"/>
        <v>0</v>
      </c>
      <c r="C1063" s="240"/>
      <c r="D1063" s="241"/>
    </row>
    <row r="1064" spans="1:4" s="173" customFormat="1" ht="21.75" customHeight="1">
      <c r="A1064" s="184" t="s">
        <v>1420</v>
      </c>
      <c r="B1064" s="240">
        <f t="shared" si="16"/>
        <v>0</v>
      </c>
      <c r="C1064" s="240"/>
      <c r="D1064" s="241"/>
    </row>
    <row r="1065" spans="1:4" s="173" customFormat="1" ht="21.75" customHeight="1">
      <c r="A1065" s="184" t="s">
        <v>868</v>
      </c>
      <c r="B1065" s="240">
        <f t="shared" si="16"/>
        <v>0</v>
      </c>
      <c r="C1065" s="240"/>
      <c r="D1065" s="241"/>
    </row>
    <row r="1066" spans="1:4" s="173" customFormat="1" ht="21.75" customHeight="1">
      <c r="A1066" s="184" t="s">
        <v>1023</v>
      </c>
      <c r="B1066" s="240">
        <f t="shared" si="16"/>
        <v>640779.04</v>
      </c>
      <c r="C1066" s="240"/>
      <c r="D1066" s="248">
        <v>640779.04</v>
      </c>
    </row>
    <row r="1067" spans="1:4" s="173" customFormat="1" ht="21.75" customHeight="1">
      <c r="A1067" s="184" t="s">
        <v>1024</v>
      </c>
      <c r="B1067" s="240">
        <f t="shared" si="16"/>
        <v>0</v>
      </c>
      <c r="C1067" s="240"/>
      <c r="D1067" s="241"/>
    </row>
    <row r="1068" spans="1:4" s="173" customFormat="1" ht="21.75" customHeight="1">
      <c r="A1068" s="184" t="s">
        <v>854</v>
      </c>
      <c r="B1068" s="240">
        <f t="shared" si="16"/>
        <v>0</v>
      </c>
      <c r="C1068" s="240"/>
      <c r="D1068" s="241"/>
    </row>
    <row r="1069" spans="1:4" s="173" customFormat="1" ht="21.75" customHeight="1">
      <c r="A1069" s="184" t="s">
        <v>855</v>
      </c>
      <c r="B1069" s="240">
        <f t="shared" si="16"/>
        <v>0</v>
      </c>
      <c r="C1069" s="240"/>
      <c r="D1069" s="241"/>
    </row>
    <row r="1070" spans="1:4" s="173" customFormat="1" ht="21.75" customHeight="1">
      <c r="A1070" s="184" t="s">
        <v>856</v>
      </c>
      <c r="B1070" s="240">
        <f t="shared" si="16"/>
        <v>0</v>
      </c>
      <c r="C1070" s="240"/>
      <c r="D1070" s="241"/>
    </row>
    <row r="1071" spans="1:4" s="173" customFormat="1" ht="21.75" customHeight="1">
      <c r="A1071" s="184" t="s">
        <v>1025</v>
      </c>
      <c r="B1071" s="240">
        <f t="shared" si="16"/>
        <v>0</v>
      </c>
      <c r="C1071" s="240"/>
      <c r="D1071" s="241"/>
    </row>
    <row r="1072" spans="1:4" s="173" customFormat="1" ht="21.75" customHeight="1">
      <c r="A1072" s="184" t="s">
        <v>1026</v>
      </c>
      <c r="B1072" s="240">
        <f t="shared" si="16"/>
        <v>0</v>
      </c>
      <c r="C1072" s="240"/>
      <c r="D1072" s="241"/>
    </row>
    <row r="1073" spans="1:4" s="173" customFormat="1" ht="21.75" customHeight="1">
      <c r="A1073" s="184" t="s">
        <v>1421</v>
      </c>
      <c r="B1073" s="240">
        <f t="shared" si="16"/>
        <v>0</v>
      </c>
      <c r="C1073" s="240"/>
      <c r="D1073" s="241"/>
    </row>
    <row r="1074" spans="1:4" s="173" customFormat="1" ht="21.75" customHeight="1">
      <c r="A1074" s="184" t="s">
        <v>1027</v>
      </c>
      <c r="B1074" s="240">
        <f t="shared" si="16"/>
        <v>0</v>
      </c>
      <c r="C1074" s="240"/>
      <c r="D1074" s="241"/>
    </row>
    <row r="1075" spans="1:4" s="173" customFormat="1" ht="21.75" customHeight="1">
      <c r="A1075" s="184" t="s">
        <v>1422</v>
      </c>
      <c r="B1075" s="240">
        <f t="shared" si="16"/>
        <v>0</v>
      </c>
      <c r="C1075" s="240"/>
      <c r="D1075" s="241"/>
    </row>
    <row r="1076" spans="1:4" s="173" customFormat="1" ht="21.75" customHeight="1">
      <c r="A1076" s="184" t="s">
        <v>1423</v>
      </c>
      <c r="B1076" s="240">
        <f t="shared" si="16"/>
        <v>0</v>
      </c>
      <c r="C1076" s="240"/>
      <c r="D1076" s="241"/>
    </row>
    <row r="1077" spans="1:4" s="173" customFormat="1" ht="21.75" customHeight="1">
      <c r="A1077" s="184" t="s">
        <v>1424</v>
      </c>
      <c r="B1077" s="240">
        <f t="shared" si="16"/>
        <v>0</v>
      </c>
      <c r="C1077" s="240"/>
      <c r="D1077" s="241"/>
    </row>
    <row r="1078" spans="1:4" s="173" customFormat="1" ht="21.75" customHeight="1">
      <c r="A1078" s="184" t="s">
        <v>854</v>
      </c>
      <c r="B1078" s="240">
        <f t="shared" si="16"/>
        <v>0</v>
      </c>
      <c r="C1078" s="240"/>
      <c r="D1078" s="241"/>
    </row>
    <row r="1079" spans="1:4" s="173" customFormat="1" ht="21.75" customHeight="1">
      <c r="A1079" s="184" t="s">
        <v>855</v>
      </c>
      <c r="B1079" s="240">
        <f t="shared" si="16"/>
        <v>0</v>
      </c>
      <c r="C1079" s="240"/>
      <c r="D1079" s="241"/>
    </row>
    <row r="1080" spans="1:4" s="173" customFormat="1" ht="21.75" customHeight="1">
      <c r="A1080" s="184" t="s">
        <v>856</v>
      </c>
      <c r="B1080" s="240">
        <f t="shared" si="16"/>
        <v>0</v>
      </c>
      <c r="C1080" s="240"/>
      <c r="D1080" s="241"/>
    </row>
    <row r="1081" spans="1:4" s="173" customFormat="1" ht="21.75" customHeight="1">
      <c r="A1081" s="184" t="s">
        <v>1425</v>
      </c>
      <c r="B1081" s="240">
        <f t="shared" si="16"/>
        <v>0</v>
      </c>
      <c r="C1081" s="240"/>
      <c r="D1081" s="241"/>
    </row>
    <row r="1082" spans="1:4" s="173" customFormat="1" ht="21.75" customHeight="1">
      <c r="A1082" s="184" t="s">
        <v>868</v>
      </c>
      <c r="B1082" s="240">
        <f t="shared" si="16"/>
        <v>0</v>
      </c>
      <c r="C1082" s="240"/>
      <c r="D1082" s="241"/>
    </row>
    <row r="1083" spans="1:4" s="173" customFormat="1" ht="21.75" customHeight="1">
      <c r="A1083" s="184" t="s">
        <v>1426</v>
      </c>
      <c r="B1083" s="240">
        <f t="shared" si="16"/>
        <v>0</v>
      </c>
      <c r="C1083" s="240"/>
      <c r="D1083" s="241"/>
    </row>
    <row r="1084" spans="1:4" s="173" customFormat="1" ht="21.75" customHeight="1">
      <c r="A1084" s="184" t="s">
        <v>1427</v>
      </c>
      <c r="B1084" s="240">
        <f t="shared" si="16"/>
        <v>0</v>
      </c>
      <c r="C1084" s="240"/>
      <c r="D1084" s="241"/>
    </row>
    <row r="1085" spans="1:4" s="173" customFormat="1" ht="21.75" customHeight="1">
      <c r="A1085" s="184" t="s">
        <v>109</v>
      </c>
      <c r="B1085" s="240">
        <f t="shared" si="16"/>
        <v>0</v>
      </c>
      <c r="C1085" s="240"/>
      <c r="D1085" s="241"/>
    </row>
    <row r="1086" spans="1:4" s="173" customFormat="1" ht="21.75" customHeight="1">
      <c r="A1086" s="184" t="s">
        <v>110</v>
      </c>
      <c r="B1086" s="240">
        <f t="shared" si="16"/>
        <v>0</v>
      </c>
      <c r="C1086" s="240"/>
      <c r="D1086" s="241"/>
    </row>
    <row r="1087" spans="1:4" s="173" customFormat="1" ht="21.75" customHeight="1">
      <c r="A1087" s="184" t="s">
        <v>1428</v>
      </c>
      <c r="B1087" s="240">
        <f t="shared" si="16"/>
        <v>0</v>
      </c>
      <c r="C1087" s="240"/>
      <c r="D1087" s="241"/>
    </row>
    <row r="1088" spans="1:4" s="173" customFormat="1" ht="21.75" customHeight="1">
      <c r="A1088" s="184" t="s">
        <v>1429</v>
      </c>
      <c r="B1088" s="240">
        <f t="shared" si="16"/>
        <v>0</v>
      </c>
      <c r="C1088" s="240"/>
      <c r="D1088" s="241"/>
    </row>
    <row r="1089" spans="1:4" s="173" customFormat="1" ht="21.75" customHeight="1">
      <c r="A1089" s="184" t="s">
        <v>1430</v>
      </c>
      <c r="B1089" s="240">
        <f t="shared" si="16"/>
        <v>0</v>
      </c>
      <c r="C1089" s="240"/>
      <c r="D1089" s="241"/>
    </row>
    <row r="1090" spans="1:4" s="173" customFormat="1" ht="21.75" customHeight="1">
      <c r="A1090" s="184" t="s">
        <v>1431</v>
      </c>
      <c r="B1090" s="240">
        <f t="shared" si="16"/>
        <v>0</v>
      </c>
      <c r="C1090" s="240"/>
      <c r="D1090" s="241"/>
    </row>
    <row r="1091" spans="1:4" s="173" customFormat="1" ht="21.75" customHeight="1">
      <c r="A1091" s="184" t="s">
        <v>1432</v>
      </c>
      <c r="B1091" s="240">
        <f t="shared" si="16"/>
        <v>0</v>
      </c>
      <c r="C1091" s="240"/>
      <c r="D1091" s="241"/>
    </row>
    <row r="1092" spans="1:4" s="173" customFormat="1" ht="21.75" customHeight="1">
      <c r="A1092" s="184" t="s">
        <v>401</v>
      </c>
      <c r="B1092" s="240">
        <f t="shared" si="16"/>
        <v>0</v>
      </c>
      <c r="C1092" s="240"/>
      <c r="D1092" s="241"/>
    </row>
    <row r="1093" spans="1:4" s="173" customFormat="1" ht="21.75" customHeight="1">
      <c r="A1093" s="184" t="s">
        <v>405</v>
      </c>
      <c r="B1093" s="240">
        <f t="shared" si="16"/>
        <v>0</v>
      </c>
      <c r="C1093" s="240"/>
      <c r="D1093" s="241"/>
    </row>
    <row r="1094" spans="1:4" s="173" customFormat="1" ht="21.75" customHeight="1">
      <c r="A1094" s="184" t="s">
        <v>407</v>
      </c>
      <c r="B1094" s="240">
        <f t="shared" si="16"/>
        <v>0</v>
      </c>
      <c r="C1094" s="240"/>
      <c r="D1094" s="241"/>
    </row>
    <row r="1095" spans="1:4" s="173" customFormat="1" ht="21.75" customHeight="1">
      <c r="A1095" s="184" t="s">
        <v>409</v>
      </c>
      <c r="B1095" s="240">
        <f aca="true" t="shared" si="17" ref="B1095:B1158">C1095+D1095</f>
        <v>0</v>
      </c>
      <c r="C1095" s="240"/>
      <c r="D1095" s="241"/>
    </row>
    <row r="1096" spans="1:4" s="173" customFormat="1" ht="21.75" customHeight="1">
      <c r="A1096" s="184" t="s">
        <v>410</v>
      </c>
      <c r="B1096" s="240">
        <f t="shared" si="17"/>
        <v>0</v>
      </c>
      <c r="C1096" s="240"/>
      <c r="D1096" s="241"/>
    </row>
    <row r="1097" spans="1:4" s="173" customFormat="1" ht="21.75" customHeight="1">
      <c r="A1097" s="184" t="s">
        <v>867</v>
      </c>
      <c r="B1097" s="240">
        <f t="shared" si="17"/>
        <v>0</v>
      </c>
      <c r="C1097" s="240"/>
      <c r="D1097" s="241"/>
    </row>
    <row r="1098" spans="1:4" s="173" customFormat="1" ht="21.75" customHeight="1">
      <c r="A1098" s="184" t="s">
        <v>411</v>
      </c>
      <c r="B1098" s="240">
        <f t="shared" si="17"/>
        <v>0</v>
      </c>
      <c r="C1098" s="240"/>
      <c r="D1098" s="241"/>
    </row>
    <row r="1099" spans="1:4" s="173" customFormat="1" ht="21.75" customHeight="1">
      <c r="A1099" s="184" t="s">
        <v>412</v>
      </c>
      <c r="B1099" s="240">
        <f t="shared" si="17"/>
        <v>0</v>
      </c>
      <c r="C1099" s="240"/>
      <c r="D1099" s="241"/>
    </row>
    <row r="1100" spans="1:4" s="173" customFormat="1" ht="21.75" customHeight="1">
      <c r="A1100" s="184" t="s">
        <v>416</v>
      </c>
      <c r="B1100" s="240">
        <f t="shared" si="17"/>
        <v>0</v>
      </c>
      <c r="C1100" s="240"/>
      <c r="D1100" s="241"/>
    </row>
    <row r="1101" spans="1:4" s="173" customFormat="1" ht="21.75" customHeight="1">
      <c r="A1101" s="184" t="s">
        <v>111</v>
      </c>
      <c r="B1101" s="240">
        <f t="shared" si="17"/>
        <v>1825665.84</v>
      </c>
      <c r="C1101" s="240"/>
      <c r="D1101" s="248">
        <v>1825665.84</v>
      </c>
    </row>
    <row r="1102" spans="1:4" s="173" customFormat="1" ht="21.75" customHeight="1">
      <c r="A1102" s="184" t="s">
        <v>112</v>
      </c>
      <c r="B1102" s="240">
        <f t="shared" si="17"/>
        <v>0</v>
      </c>
      <c r="C1102" s="240"/>
      <c r="D1102" s="241"/>
    </row>
    <row r="1103" spans="1:4" s="173" customFormat="1" ht="21.75" customHeight="1">
      <c r="A1103" s="184" t="s">
        <v>854</v>
      </c>
      <c r="B1103" s="240">
        <f t="shared" si="17"/>
        <v>0</v>
      </c>
      <c r="C1103" s="240"/>
      <c r="D1103" s="241"/>
    </row>
    <row r="1104" spans="1:4" s="173" customFormat="1" ht="21.75" customHeight="1">
      <c r="A1104" s="184" t="s">
        <v>855</v>
      </c>
      <c r="B1104" s="240">
        <f t="shared" si="17"/>
        <v>0</v>
      </c>
      <c r="C1104" s="240"/>
      <c r="D1104" s="241"/>
    </row>
    <row r="1105" spans="1:4" s="173" customFormat="1" ht="21.75" customHeight="1">
      <c r="A1105" s="184" t="s">
        <v>856</v>
      </c>
      <c r="B1105" s="240">
        <f t="shared" si="17"/>
        <v>0</v>
      </c>
      <c r="C1105" s="240"/>
      <c r="D1105" s="241"/>
    </row>
    <row r="1106" spans="1:4" s="173" customFormat="1" ht="21.75" customHeight="1">
      <c r="A1106" s="184" t="s">
        <v>113</v>
      </c>
      <c r="B1106" s="240">
        <f t="shared" si="17"/>
        <v>0</v>
      </c>
      <c r="C1106" s="240"/>
      <c r="D1106" s="241"/>
    </row>
    <row r="1107" spans="1:4" s="173" customFormat="1" ht="21.75" customHeight="1">
      <c r="A1107" s="184" t="s">
        <v>1028</v>
      </c>
      <c r="B1107" s="240">
        <f t="shared" si="17"/>
        <v>0</v>
      </c>
      <c r="C1107" s="240"/>
      <c r="D1107" s="241"/>
    </row>
    <row r="1108" spans="1:4" s="173" customFormat="1" ht="21.75" customHeight="1">
      <c r="A1108" s="184" t="s">
        <v>1029</v>
      </c>
      <c r="B1108" s="240">
        <f t="shared" si="17"/>
        <v>0</v>
      </c>
      <c r="C1108" s="240"/>
      <c r="D1108" s="241"/>
    </row>
    <row r="1109" spans="1:4" s="173" customFormat="1" ht="21.75" customHeight="1">
      <c r="A1109" s="184" t="s">
        <v>114</v>
      </c>
      <c r="B1109" s="240">
        <f t="shared" si="17"/>
        <v>0</v>
      </c>
      <c r="C1109" s="240"/>
      <c r="D1109" s="241"/>
    </row>
    <row r="1110" spans="1:4" s="173" customFormat="1" ht="21.75" customHeight="1">
      <c r="A1110" s="184" t="s">
        <v>115</v>
      </c>
      <c r="B1110" s="240">
        <f t="shared" si="17"/>
        <v>0</v>
      </c>
      <c r="C1110" s="240"/>
      <c r="D1110" s="241"/>
    </row>
    <row r="1111" spans="1:4" s="173" customFormat="1" ht="21.75" customHeight="1">
      <c r="A1111" s="184" t="s">
        <v>116</v>
      </c>
      <c r="B1111" s="240">
        <f t="shared" si="17"/>
        <v>0</v>
      </c>
      <c r="C1111" s="240"/>
      <c r="D1111" s="241"/>
    </row>
    <row r="1112" spans="1:4" s="173" customFormat="1" ht="21.75" customHeight="1">
      <c r="A1112" s="184" t="s">
        <v>1030</v>
      </c>
      <c r="B1112" s="240">
        <f t="shared" si="17"/>
        <v>0</v>
      </c>
      <c r="C1112" s="240"/>
      <c r="D1112" s="241"/>
    </row>
    <row r="1113" spans="1:4" s="173" customFormat="1" ht="21.75" customHeight="1">
      <c r="A1113" s="184" t="s">
        <v>1031</v>
      </c>
      <c r="B1113" s="240">
        <f t="shared" si="17"/>
        <v>0</v>
      </c>
      <c r="C1113" s="240"/>
      <c r="D1113" s="241"/>
    </row>
    <row r="1114" spans="1:4" s="173" customFormat="1" ht="21.75" customHeight="1">
      <c r="A1114" s="184" t="s">
        <v>117</v>
      </c>
      <c r="B1114" s="240">
        <f t="shared" si="17"/>
        <v>0</v>
      </c>
      <c r="C1114" s="240"/>
      <c r="D1114" s="241"/>
    </row>
    <row r="1115" spans="1:4" s="173" customFormat="1" ht="21.75" customHeight="1">
      <c r="A1115" s="184" t="s">
        <v>1032</v>
      </c>
      <c r="B1115" s="240">
        <f t="shared" si="17"/>
        <v>0</v>
      </c>
      <c r="C1115" s="240"/>
      <c r="D1115" s="241"/>
    </row>
    <row r="1116" spans="1:4" s="173" customFormat="1" ht="21.75" customHeight="1">
      <c r="A1116" s="184" t="s">
        <v>1033</v>
      </c>
      <c r="B1116" s="240">
        <f t="shared" si="17"/>
        <v>0</v>
      </c>
      <c r="C1116" s="240"/>
      <c r="D1116" s="241"/>
    </row>
    <row r="1117" spans="1:4" s="173" customFormat="1" ht="21.75" customHeight="1">
      <c r="A1117" s="184" t="s">
        <v>1034</v>
      </c>
      <c r="B1117" s="240">
        <f t="shared" si="17"/>
        <v>0</v>
      </c>
      <c r="C1117" s="240"/>
      <c r="D1117" s="241"/>
    </row>
    <row r="1118" spans="1:4" s="173" customFormat="1" ht="21.75" customHeight="1">
      <c r="A1118" s="184" t="s">
        <v>1035</v>
      </c>
      <c r="B1118" s="240">
        <f t="shared" si="17"/>
        <v>0</v>
      </c>
      <c r="C1118" s="240"/>
      <c r="D1118" s="241"/>
    </row>
    <row r="1119" spans="1:4" s="173" customFormat="1" ht="21.75" customHeight="1">
      <c r="A1119" s="184" t="s">
        <v>868</v>
      </c>
      <c r="B1119" s="240">
        <f t="shared" si="17"/>
        <v>0</v>
      </c>
      <c r="C1119" s="240"/>
      <c r="D1119" s="241"/>
    </row>
    <row r="1120" spans="1:4" s="173" customFormat="1" ht="21.75" customHeight="1">
      <c r="A1120" s="184" t="s">
        <v>118</v>
      </c>
      <c r="B1120" s="240">
        <f t="shared" si="17"/>
        <v>0</v>
      </c>
      <c r="C1120" s="240"/>
      <c r="D1120" s="241"/>
    </row>
    <row r="1121" spans="1:4" s="173" customFormat="1" ht="21.75" customHeight="1">
      <c r="A1121" s="184" t="s">
        <v>1036</v>
      </c>
      <c r="B1121" s="240">
        <f t="shared" si="17"/>
        <v>0</v>
      </c>
      <c r="C1121" s="240"/>
      <c r="D1121" s="241"/>
    </row>
    <row r="1122" spans="1:4" s="173" customFormat="1" ht="21.75" customHeight="1">
      <c r="A1122" s="184" t="s">
        <v>854</v>
      </c>
      <c r="B1122" s="240">
        <f t="shared" si="17"/>
        <v>0</v>
      </c>
      <c r="C1122" s="240"/>
      <c r="D1122" s="241"/>
    </row>
    <row r="1123" spans="1:4" s="173" customFormat="1" ht="21.75" customHeight="1">
      <c r="A1123" s="184" t="s">
        <v>855</v>
      </c>
      <c r="B1123" s="240">
        <f t="shared" si="17"/>
        <v>0</v>
      </c>
      <c r="C1123" s="240"/>
      <c r="D1123" s="241"/>
    </row>
    <row r="1124" spans="1:4" s="173" customFormat="1" ht="21.75" customHeight="1">
      <c r="A1124" s="184" t="s">
        <v>856</v>
      </c>
      <c r="B1124" s="240">
        <f t="shared" si="17"/>
        <v>0</v>
      </c>
      <c r="C1124" s="240"/>
      <c r="D1124" s="241"/>
    </row>
    <row r="1125" spans="1:4" s="173" customFormat="1" ht="21.75" customHeight="1">
      <c r="A1125" s="184" t="s">
        <v>1037</v>
      </c>
      <c r="B1125" s="240">
        <f t="shared" si="17"/>
        <v>0</v>
      </c>
      <c r="C1125" s="240"/>
      <c r="D1125" s="241"/>
    </row>
    <row r="1126" spans="1:4" s="173" customFormat="1" ht="21.75" customHeight="1">
      <c r="A1126" s="184" t="s">
        <v>1038</v>
      </c>
      <c r="B1126" s="240">
        <f t="shared" si="17"/>
        <v>0</v>
      </c>
      <c r="C1126" s="240"/>
      <c r="D1126" s="241"/>
    </row>
    <row r="1127" spans="1:4" s="173" customFormat="1" ht="21.75" customHeight="1">
      <c r="A1127" s="184" t="s">
        <v>1039</v>
      </c>
      <c r="B1127" s="240">
        <f t="shared" si="17"/>
        <v>0</v>
      </c>
      <c r="C1127" s="240"/>
      <c r="D1127" s="241"/>
    </row>
    <row r="1128" spans="1:4" s="173" customFormat="1" ht="21.75" customHeight="1">
      <c r="A1128" s="184" t="s">
        <v>1040</v>
      </c>
      <c r="B1128" s="240">
        <f t="shared" si="17"/>
        <v>0</v>
      </c>
      <c r="C1128" s="240"/>
      <c r="D1128" s="241"/>
    </row>
    <row r="1129" spans="1:4" s="173" customFormat="1" ht="21.75" customHeight="1">
      <c r="A1129" s="184" t="s">
        <v>1041</v>
      </c>
      <c r="B1129" s="240">
        <f t="shared" si="17"/>
        <v>0</v>
      </c>
      <c r="C1129" s="240"/>
      <c r="D1129" s="241"/>
    </row>
    <row r="1130" spans="1:4" s="173" customFormat="1" ht="21.75" customHeight="1">
      <c r="A1130" s="184" t="s">
        <v>1042</v>
      </c>
      <c r="B1130" s="240">
        <f t="shared" si="17"/>
        <v>0</v>
      </c>
      <c r="C1130" s="240"/>
      <c r="D1130" s="241"/>
    </row>
    <row r="1131" spans="1:4" s="173" customFormat="1" ht="21.75" customHeight="1">
      <c r="A1131" s="184" t="s">
        <v>1043</v>
      </c>
      <c r="B1131" s="240">
        <f t="shared" si="17"/>
        <v>0</v>
      </c>
      <c r="C1131" s="240"/>
      <c r="D1131" s="241"/>
    </row>
    <row r="1132" spans="1:4" s="173" customFormat="1" ht="21.75" customHeight="1">
      <c r="A1132" s="184" t="s">
        <v>1044</v>
      </c>
      <c r="B1132" s="240">
        <f t="shared" si="17"/>
        <v>0</v>
      </c>
      <c r="C1132" s="240"/>
      <c r="D1132" s="241"/>
    </row>
    <row r="1133" spans="1:4" s="173" customFormat="1" ht="21.75" customHeight="1">
      <c r="A1133" s="184" t="s">
        <v>1045</v>
      </c>
      <c r="B1133" s="240">
        <f t="shared" si="17"/>
        <v>0</v>
      </c>
      <c r="C1133" s="240"/>
      <c r="D1133" s="241"/>
    </row>
    <row r="1134" spans="1:4" s="173" customFormat="1" ht="21.75" customHeight="1">
      <c r="A1134" s="184" t="s">
        <v>1046</v>
      </c>
      <c r="B1134" s="240">
        <f t="shared" si="17"/>
        <v>0</v>
      </c>
      <c r="C1134" s="240"/>
      <c r="D1134" s="241"/>
    </row>
    <row r="1135" spans="1:4" s="173" customFormat="1" ht="21.75" customHeight="1">
      <c r="A1135" s="184" t="s">
        <v>1047</v>
      </c>
      <c r="B1135" s="240">
        <f t="shared" si="17"/>
        <v>0</v>
      </c>
      <c r="C1135" s="240"/>
      <c r="D1135" s="241"/>
    </row>
    <row r="1136" spans="1:4" s="173" customFormat="1" ht="21.75" customHeight="1">
      <c r="A1136" s="184" t="s">
        <v>1048</v>
      </c>
      <c r="B1136" s="240">
        <f t="shared" si="17"/>
        <v>0</v>
      </c>
      <c r="C1136" s="240"/>
      <c r="D1136" s="241"/>
    </row>
    <row r="1137" spans="1:4" s="173" customFormat="1" ht="21.75" customHeight="1">
      <c r="A1137" s="184" t="s">
        <v>1433</v>
      </c>
      <c r="B1137" s="240">
        <f t="shared" si="17"/>
        <v>0</v>
      </c>
      <c r="C1137" s="240"/>
      <c r="D1137" s="241"/>
    </row>
    <row r="1138" spans="1:4" s="173" customFormat="1" ht="21.75" customHeight="1">
      <c r="A1138" s="184" t="s">
        <v>868</v>
      </c>
      <c r="B1138" s="240">
        <f t="shared" si="17"/>
        <v>0</v>
      </c>
      <c r="C1138" s="240"/>
      <c r="D1138" s="241"/>
    </row>
    <row r="1139" spans="1:4" s="173" customFormat="1" ht="21.75" customHeight="1">
      <c r="A1139" s="184" t="s">
        <v>1049</v>
      </c>
      <c r="B1139" s="240">
        <f t="shared" si="17"/>
        <v>0</v>
      </c>
      <c r="C1139" s="240"/>
      <c r="D1139" s="241"/>
    </row>
    <row r="1140" spans="1:4" s="173" customFormat="1" ht="21.75" customHeight="1">
      <c r="A1140" s="184" t="s">
        <v>1050</v>
      </c>
      <c r="B1140" s="240">
        <f t="shared" si="17"/>
        <v>0</v>
      </c>
      <c r="C1140" s="240"/>
      <c r="D1140" s="241"/>
    </row>
    <row r="1141" spans="1:4" s="173" customFormat="1" ht="21.75" customHeight="1">
      <c r="A1141" s="184" t="s">
        <v>854</v>
      </c>
      <c r="B1141" s="240">
        <f t="shared" si="17"/>
        <v>0</v>
      </c>
      <c r="C1141" s="240"/>
      <c r="D1141" s="241"/>
    </row>
    <row r="1142" spans="1:4" s="173" customFormat="1" ht="21.75" customHeight="1">
      <c r="A1142" s="184" t="s">
        <v>855</v>
      </c>
      <c r="B1142" s="240">
        <f t="shared" si="17"/>
        <v>0</v>
      </c>
      <c r="C1142" s="240"/>
      <c r="D1142" s="241"/>
    </row>
    <row r="1143" spans="1:4" s="173" customFormat="1" ht="21.75" customHeight="1">
      <c r="A1143" s="184" t="s">
        <v>856</v>
      </c>
      <c r="B1143" s="240">
        <f t="shared" si="17"/>
        <v>0</v>
      </c>
      <c r="C1143" s="240"/>
      <c r="D1143" s="241"/>
    </row>
    <row r="1144" spans="1:4" s="173" customFormat="1" ht="21.75" customHeight="1">
      <c r="A1144" s="184" t="s">
        <v>1051</v>
      </c>
      <c r="B1144" s="240">
        <f t="shared" si="17"/>
        <v>0</v>
      </c>
      <c r="C1144" s="240"/>
      <c r="D1144" s="241"/>
    </row>
    <row r="1145" spans="1:4" s="173" customFormat="1" ht="21.75" customHeight="1">
      <c r="A1145" s="184" t="s">
        <v>1052</v>
      </c>
      <c r="B1145" s="240">
        <f t="shared" si="17"/>
        <v>0</v>
      </c>
      <c r="C1145" s="240"/>
      <c r="D1145" s="241"/>
    </row>
    <row r="1146" spans="1:4" s="173" customFormat="1" ht="21.75" customHeight="1">
      <c r="A1146" s="184" t="s">
        <v>1053</v>
      </c>
      <c r="B1146" s="240">
        <f t="shared" si="17"/>
        <v>0</v>
      </c>
      <c r="C1146" s="240"/>
      <c r="D1146" s="241"/>
    </row>
    <row r="1147" spans="1:4" s="173" customFormat="1" ht="21.75" customHeight="1">
      <c r="A1147" s="184" t="s">
        <v>868</v>
      </c>
      <c r="B1147" s="240">
        <f t="shared" si="17"/>
        <v>0</v>
      </c>
      <c r="C1147" s="240"/>
      <c r="D1147" s="241"/>
    </row>
    <row r="1148" spans="1:4" s="173" customFormat="1" ht="21.75" customHeight="1">
      <c r="A1148" s="184" t="s">
        <v>1054</v>
      </c>
      <c r="B1148" s="240">
        <f t="shared" si="17"/>
        <v>0</v>
      </c>
      <c r="C1148" s="240"/>
      <c r="D1148" s="241"/>
    </row>
    <row r="1149" spans="1:4" s="173" customFormat="1" ht="21.75" customHeight="1">
      <c r="A1149" s="184" t="s">
        <v>1055</v>
      </c>
      <c r="B1149" s="240">
        <f t="shared" si="17"/>
        <v>0</v>
      </c>
      <c r="C1149" s="240"/>
      <c r="D1149" s="241"/>
    </row>
    <row r="1150" spans="1:4" s="173" customFormat="1" ht="21.75" customHeight="1">
      <c r="A1150" s="184" t="s">
        <v>854</v>
      </c>
      <c r="B1150" s="240">
        <f t="shared" si="17"/>
        <v>0</v>
      </c>
      <c r="C1150" s="240"/>
      <c r="D1150" s="241"/>
    </row>
    <row r="1151" spans="1:4" s="173" customFormat="1" ht="21.75" customHeight="1">
      <c r="A1151" s="184" t="s">
        <v>855</v>
      </c>
      <c r="B1151" s="240">
        <f t="shared" si="17"/>
        <v>0</v>
      </c>
      <c r="C1151" s="240"/>
      <c r="D1151" s="241"/>
    </row>
    <row r="1152" spans="1:4" s="173" customFormat="1" ht="21.75" customHeight="1">
      <c r="A1152" s="184" t="s">
        <v>856</v>
      </c>
      <c r="B1152" s="240">
        <f t="shared" si="17"/>
        <v>0</v>
      </c>
      <c r="C1152" s="240"/>
      <c r="D1152" s="241"/>
    </row>
    <row r="1153" spans="1:4" s="173" customFormat="1" ht="21.75" customHeight="1">
      <c r="A1153" s="184" t="s">
        <v>1056</v>
      </c>
      <c r="B1153" s="240">
        <f t="shared" si="17"/>
        <v>0</v>
      </c>
      <c r="C1153" s="240"/>
      <c r="D1153" s="241"/>
    </row>
    <row r="1154" spans="1:4" s="173" customFormat="1" ht="21.75" customHeight="1">
      <c r="A1154" s="184" t="s">
        <v>1057</v>
      </c>
      <c r="B1154" s="240">
        <f t="shared" si="17"/>
        <v>0</v>
      </c>
      <c r="C1154" s="240"/>
      <c r="D1154" s="241"/>
    </row>
    <row r="1155" spans="1:4" s="173" customFormat="1" ht="21.75" customHeight="1">
      <c r="A1155" s="184" t="s">
        <v>1058</v>
      </c>
      <c r="B1155" s="240">
        <f t="shared" si="17"/>
        <v>0</v>
      </c>
      <c r="C1155" s="240"/>
      <c r="D1155" s="241"/>
    </row>
    <row r="1156" spans="1:4" s="173" customFormat="1" ht="21.75" customHeight="1">
      <c r="A1156" s="184" t="s">
        <v>1059</v>
      </c>
      <c r="B1156" s="240">
        <f t="shared" si="17"/>
        <v>0</v>
      </c>
      <c r="C1156" s="240"/>
      <c r="D1156" s="241"/>
    </row>
    <row r="1157" spans="1:4" s="173" customFormat="1" ht="21.75" customHeight="1">
      <c r="A1157" s="184" t="s">
        <v>1060</v>
      </c>
      <c r="B1157" s="240">
        <f t="shared" si="17"/>
        <v>0</v>
      </c>
      <c r="C1157" s="240"/>
      <c r="D1157" s="241"/>
    </row>
    <row r="1158" spans="1:4" s="173" customFormat="1" ht="21.75" customHeight="1">
      <c r="A1158" s="184" t="s">
        <v>1061</v>
      </c>
      <c r="B1158" s="240">
        <f t="shared" si="17"/>
        <v>0</v>
      </c>
      <c r="C1158" s="240"/>
      <c r="D1158" s="241"/>
    </row>
    <row r="1159" spans="1:4" s="173" customFormat="1" ht="21.75" customHeight="1">
      <c r="A1159" s="184" t="s">
        <v>1434</v>
      </c>
      <c r="B1159" s="240">
        <f aca="true" t="shared" si="18" ref="B1159:B1222">C1159+D1159</f>
        <v>0</v>
      </c>
      <c r="C1159" s="240"/>
      <c r="D1159" s="241"/>
    </row>
    <row r="1160" spans="1:4" s="173" customFormat="1" ht="21.75" customHeight="1">
      <c r="A1160" s="184" t="s">
        <v>1062</v>
      </c>
      <c r="B1160" s="240">
        <f t="shared" si="18"/>
        <v>0</v>
      </c>
      <c r="C1160" s="240"/>
      <c r="D1160" s="241"/>
    </row>
    <row r="1161" spans="1:4" s="173" customFormat="1" ht="21.75" customHeight="1">
      <c r="A1161" s="184" t="s">
        <v>1063</v>
      </c>
      <c r="B1161" s="240">
        <f t="shared" si="18"/>
        <v>0</v>
      </c>
      <c r="C1161" s="240"/>
      <c r="D1161" s="241"/>
    </row>
    <row r="1162" spans="1:4" s="173" customFormat="1" ht="21.75" customHeight="1">
      <c r="A1162" s="184" t="s">
        <v>1064</v>
      </c>
      <c r="B1162" s="240">
        <f t="shared" si="18"/>
        <v>0</v>
      </c>
      <c r="C1162" s="240"/>
      <c r="D1162" s="241"/>
    </row>
    <row r="1163" spans="1:4" s="173" customFormat="1" ht="21.75" customHeight="1">
      <c r="A1163" s="184" t="s">
        <v>1065</v>
      </c>
      <c r="B1163" s="240">
        <f t="shared" si="18"/>
        <v>0</v>
      </c>
      <c r="C1163" s="240"/>
      <c r="D1163" s="241"/>
    </row>
    <row r="1164" spans="1:4" s="173" customFormat="1" ht="21.75" customHeight="1">
      <c r="A1164" s="184" t="s">
        <v>119</v>
      </c>
      <c r="B1164" s="240">
        <f t="shared" si="18"/>
        <v>1825665.84</v>
      </c>
      <c r="C1164" s="240"/>
      <c r="D1164" s="248">
        <v>1825665.84</v>
      </c>
    </row>
    <row r="1165" spans="1:4" s="173" customFormat="1" ht="21.75" customHeight="1">
      <c r="A1165" s="184" t="s">
        <v>1435</v>
      </c>
      <c r="B1165" s="240">
        <f t="shared" si="18"/>
        <v>1082994.04</v>
      </c>
      <c r="C1165" s="240">
        <f>C1175</f>
        <v>1007498.04</v>
      </c>
      <c r="D1165" s="241">
        <f>D1166+D1175+D1179</f>
        <v>75496</v>
      </c>
    </row>
    <row r="1166" spans="1:4" s="173" customFormat="1" ht="21.75" customHeight="1">
      <c r="A1166" s="184" t="s">
        <v>1066</v>
      </c>
      <c r="B1166" s="240">
        <f t="shared" si="18"/>
        <v>75496</v>
      </c>
      <c r="C1166" s="240"/>
      <c r="D1166" s="241">
        <f>SUM(D1167:D1174)</f>
        <v>75496</v>
      </c>
    </row>
    <row r="1167" spans="1:4" s="173" customFormat="1" ht="21.75" customHeight="1">
      <c r="A1167" s="184" t="s">
        <v>1067</v>
      </c>
      <c r="B1167" s="240">
        <f t="shared" si="18"/>
        <v>0</v>
      </c>
      <c r="C1167" s="240"/>
      <c r="D1167" s="241"/>
    </row>
    <row r="1168" spans="1:4" s="173" customFormat="1" ht="21.75" customHeight="1">
      <c r="A1168" s="184" t="s">
        <v>1068</v>
      </c>
      <c r="B1168" s="240">
        <f t="shared" si="18"/>
        <v>0</v>
      </c>
      <c r="C1168" s="240"/>
      <c r="D1168" s="241"/>
    </row>
    <row r="1169" spans="1:4" s="173" customFormat="1" ht="21.75" customHeight="1">
      <c r="A1169" s="184" t="s">
        <v>1069</v>
      </c>
      <c r="B1169" s="240">
        <f t="shared" si="18"/>
        <v>0</v>
      </c>
      <c r="C1169" s="240"/>
      <c r="D1169" s="241"/>
    </row>
    <row r="1170" spans="1:4" s="173" customFormat="1" ht="21.75" customHeight="1">
      <c r="A1170" s="184" t="s">
        <v>1070</v>
      </c>
      <c r="B1170" s="240">
        <f t="shared" si="18"/>
        <v>0</v>
      </c>
      <c r="C1170" s="240"/>
      <c r="D1170" s="241"/>
    </row>
    <row r="1171" spans="1:4" s="173" customFormat="1" ht="21.75" customHeight="1">
      <c r="A1171" s="184" t="s">
        <v>1071</v>
      </c>
      <c r="B1171" s="240">
        <f t="shared" si="18"/>
        <v>53656</v>
      </c>
      <c r="C1171" s="240"/>
      <c r="D1171" s="248">
        <v>53656</v>
      </c>
    </row>
    <row r="1172" spans="1:4" s="173" customFormat="1" ht="21.75" customHeight="1">
      <c r="A1172" s="184" t="s">
        <v>1072</v>
      </c>
      <c r="B1172" s="240">
        <f t="shared" si="18"/>
        <v>0</v>
      </c>
      <c r="C1172" s="240"/>
      <c r="D1172" s="241"/>
    </row>
    <row r="1173" spans="1:4" s="173" customFormat="1" ht="21.75" customHeight="1">
      <c r="A1173" s="184" t="s">
        <v>1073</v>
      </c>
      <c r="B1173" s="240">
        <f t="shared" si="18"/>
        <v>21840</v>
      </c>
      <c r="C1173" s="240"/>
      <c r="D1173" s="248">
        <v>21840</v>
      </c>
    </row>
    <row r="1174" spans="1:4" s="173" customFormat="1" ht="21.75" customHeight="1">
      <c r="A1174" s="184" t="s">
        <v>1074</v>
      </c>
      <c r="B1174" s="240">
        <f t="shared" si="18"/>
        <v>0</v>
      </c>
      <c r="C1174" s="240"/>
      <c r="D1174" s="241"/>
    </row>
    <row r="1175" spans="1:4" s="173" customFormat="1" ht="21.75" customHeight="1">
      <c r="A1175" s="184" t="s">
        <v>1075</v>
      </c>
      <c r="B1175" s="240">
        <f t="shared" si="18"/>
        <v>1007498.04</v>
      </c>
      <c r="C1175" s="240">
        <f>SUM(C1176:C1178)</f>
        <v>1007498.04</v>
      </c>
      <c r="D1175" s="241"/>
    </row>
    <row r="1176" spans="1:4" s="173" customFormat="1" ht="21.75" customHeight="1">
      <c r="A1176" s="184" t="s">
        <v>1076</v>
      </c>
      <c r="B1176" s="240">
        <f t="shared" si="18"/>
        <v>1007498.04</v>
      </c>
      <c r="C1176" s="248">
        <v>1007498.04</v>
      </c>
      <c r="D1176" s="241"/>
    </row>
    <row r="1177" spans="1:4" s="173" customFormat="1" ht="21.75" customHeight="1">
      <c r="A1177" s="184" t="s">
        <v>1077</v>
      </c>
      <c r="B1177" s="240">
        <f t="shared" si="18"/>
        <v>0</v>
      </c>
      <c r="C1177" s="240"/>
      <c r="D1177" s="241"/>
    </row>
    <row r="1178" spans="1:4" s="173" customFormat="1" ht="21.75" customHeight="1">
      <c r="A1178" s="184" t="s">
        <v>1078</v>
      </c>
      <c r="B1178" s="240">
        <f t="shared" si="18"/>
        <v>0</v>
      </c>
      <c r="C1178" s="240"/>
      <c r="D1178" s="241"/>
    </row>
    <row r="1179" spans="1:4" s="173" customFormat="1" ht="21.75" customHeight="1">
      <c r="A1179" s="184" t="s">
        <v>1079</v>
      </c>
      <c r="B1179" s="240">
        <f t="shared" si="18"/>
        <v>0</v>
      </c>
      <c r="C1179" s="240"/>
      <c r="D1179" s="241"/>
    </row>
    <row r="1180" spans="1:4" s="173" customFormat="1" ht="21.75" customHeight="1">
      <c r="A1180" s="184" t="s">
        <v>1080</v>
      </c>
      <c r="B1180" s="240">
        <f t="shared" si="18"/>
        <v>0</v>
      </c>
      <c r="C1180" s="240"/>
      <c r="D1180" s="241"/>
    </row>
    <row r="1181" spans="1:4" s="173" customFormat="1" ht="21.75" customHeight="1">
      <c r="A1181" s="184" t="s">
        <v>1436</v>
      </c>
      <c r="B1181" s="240">
        <f t="shared" si="18"/>
        <v>0</v>
      </c>
      <c r="C1181" s="240"/>
      <c r="D1181" s="241"/>
    </row>
    <row r="1182" spans="1:4" s="173" customFormat="1" ht="21.75" customHeight="1">
      <c r="A1182" s="184" t="s">
        <v>1081</v>
      </c>
      <c r="B1182" s="240">
        <f t="shared" si="18"/>
        <v>0</v>
      </c>
      <c r="C1182" s="240"/>
      <c r="D1182" s="241"/>
    </row>
    <row r="1183" spans="1:4" s="173" customFormat="1" ht="21.75" customHeight="1">
      <c r="A1183" s="184" t="s">
        <v>1437</v>
      </c>
      <c r="B1183" s="240">
        <f t="shared" si="18"/>
        <v>0</v>
      </c>
      <c r="C1183" s="240"/>
      <c r="D1183" s="241"/>
    </row>
    <row r="1184" spans="1:4" s="173" customFormat="1" ht="21.75" customHeight="1">
      <c r="A1184" s="184" t="s">
        <v>1082</v>
      </c>
      <c r="B1184" s="240">
        <f t="shared" si="18"/>
        <v>0</v>
      </c>
      <c r="C1184" s="240"/>
      <c r="D1184" s="241"/>
    </row>
    <row r="1185" spans="1:4" s="173" customFormat="1" ht="21.75" customHeight="1">
      <c r="A1185" s="184" t="s">
        <v>854</v>
      </c>
      <c r="B1185" s="240">
        <f t="shared" si="18"/>
        <v>0</v>
      </c>
      <c r="C1185" s="240"/>
      <c r="D1185" s="241"/>
    </row>
    <row r="1186" spans="1:4" s="173" customFormat="1" ht="21.75" customHeight="1">
      <c r="A1186" s="184" t="s">
        <v>855</v>
      </c>
      <c r="B1186" s="240">
        <f t="shared" si="18"/>
        <v>0</v>
      </c>
      <c r="C1186" s="240"/>
      <c r="D1186" s="241"/>
    </row>
    <row r="1187" spans="1:4" s="173" customFormat="1" ht="21.75" customHeight="1">
      <c r="A1187" s="184" t="s">
        <v>856</v>
      </c>
      <c r="B1187" s="240">
        <f t="shared" si="18"/>
        <v>0</v>
      </c>
      <c r="C1187" s="240"/>
      <c r="D1187" s="241"/>
    </row>
    <row r="1188" spans="1:4" s="173" customFormat="1" ht="21.75" customHeight="1">
      <c r="A1188" s="184" t="s">
        <v>1083</v>
      </c>
      <c r="B1188" s="240">
        <f t="shared" si="18"/>
        <v>0</v>
      </c>
      <c r="C1188" s="240"/>
      <c r="D1188" s="241"/>
    </row>
    <row r="1189" spans="1:4" s="173" customFormat="1" ht="21.75" customHeight="1">
      <c r="A1189" s="184" t="s">
        <v>1084</v>
      </c>
      <c r="B1189" s="240">
        <f t="shared" si="18"/>
        <v>0</v>
      </c>
      <c r="C1189" s="240"/>
      <c r="D1189" s="241"/>
    </row>
    <row r="1190" spans="1:4" s="173" customFormat="1" ht="21.75" customHeight="1">
      <c r="A1190" s="184" t="s">
        <v>1085</v>
      </c>
      <c r="B1190" s="240">
        <f t="shared" si="18"/>
        <v>0</v>
      </c>
      <c r="C1190" s="240"/>
      <c r="D1190" s="241"/>
    </row>
    <row r="1191" spans="1:4" s="173" customFormat="1" ht="21.75" customHeight="1">
      <c r="A1191" s="184" t="s">
        <v>1086</v>
      </c>
      <c r="B1191" s="240">
        <f t="shared" si="18"/>
        <v>0</v>
      </c>
      <c r="C1191" s="240"/>
      <c r="D1191" s="241"/>
    </row>
    <row r="1192" spans="1:4" s="173" customFormat="1" ht="21.75" customHeight="1">
      <c r="A1192" s="184" t="s">
        <v>1087</v>
      </c>
      <c r="B1192" s="240">
        <f t="shared" si="18"/>
        <v>0</v>
      </c>
      <c r="C1192" s="240"/>
      <c r="D1192" s="241"/>
    </row>
    <row r="1193" spans="1:4" s="173" customFormat="1" ht="21.75" customHeight="1">
      <c r="A1193" s="184" t="s">
        <v>1088</v>
      </c>
      <c r="B1193" s="240">
        <f t="shared" si="18"/>
        <v>0</v>
      </c>
      <c r="C1193" s="240"/>
      <c r="D1193" s="241"/>
    </row>
    <row r="1194" spans="1:4" s="173" customFormat="1" ht="21.75" customHeight="1">
      <c r="A1194" s="184" t="s">
        <v>1089</v>
      </c>
      <c r="B1194" s="240">
        <f t="shared" si="18"/>
        <v>0</v>
      </c>
      <c r="C1194" s="240"/>
      <c r="D1194" s="241"/>
    </row>
    <row r="1195" spans="1:4" s="173" customFormat="1" ht="21.75" customHeight="1">
      <c r="A1195" s="184" t="s">
        <v>1090</v>
      </c>
      <c r="B1195" s="240">
        <f t="shared" si="18"/>
        <v>0</v>
      </c>
      <c r="C1195" s="240"/>
      <c r="D1195" s="241"/>
    </row>
    <row r="1196" spans="1:4" s="173" customFormat="1" ht="21.75" customHeight="1">
      <c r="A1196" s="184" t="s">
        <v>1091</v>
      </c>
      <c r="B1196" s="240">
        <f t="shared" si="18"/>
        <v>0</v>
      </c>
      <c r="C1196" s="240"/>
      <c r="D1196" s="241"/>
    </row>
    <row r="1197" spans="1:4" s="173" customFormat="1" ht="21.75" customHeight="1">
      <c r="A1197" s="184" t="s">
        <v>868</v>
      </c>
      <c r="B1197" s="240">
        <f t="shared" si="18"/>
        <v>0</v>
      </c>
      <c r="C1197" s="240"/>
      <c r="D1197" s="241"/>
    </row>
    <row r="1198" spans="1:4" s="173" customFormat="1" ht="21.75" customHeight="1">
      <c r="A1198" s="184" t="s">
        <v>1092</v>
      </c>
      <c r="B1198" s="240">
        <f t="shared" si="18"/>
        <v>0</v>
      </c>
      <c r="C1198" s="240"/>
      <c r="D1198" s="241"/>
    </row>
    <row r="1199" spans="1:4" s="173" customFormat="1" ht="21.75" customHeight="1">
      <c r="A1199" s="184" t="s">
        <v>1093</v>
      </c>
      <c r="B1199" s="240">
        <f t="shared" si="18"/>
        <v>0</v>
      </c>
      <c r="C1199" s="240"/>
      <c r="D1199" s="241"/>
    </row>
    <row r="1200" spans="1:4" s="173" customFormat="1" ht="21.75" customHeight="1">
      <c r="A1200" s="184" t="s">
        <v>854</v>
      </c>
      <c r="B1200" s="240">
        <f t="shared" si="18"/>
        <v>0</v>
      </c>
      <c r="C1200" s="240"/>
      <c r="D1200" s="241"/>
    </row>
    <row r="1201" spans="1:4" s="173" customFormat="1" ht="21.75" customHeight="1">
      <c r="A1201" s="184" t="s">
        <v>855</v>
      </c>
      <c r="B1201" s="240">
        <f t="shared" si="18"/>
        <v>0</v>
      </c>
      <c r="C1201" s="240"/>
      <c r="D1201" s="241"/>
    </row>
    <row r="1202" spans="1:4" s="173" customFormat="1" ht="21.75" customHeight="1">
      <c r="A1202" s="184" t="s">
        <v>856</v>
      </c>
      <c r="B1202" s="240">
        <f t="shared" si="18"/>
        <v>0</v>
      </c>
      <c r="C1202" s="240"/>
      <c r="D1202" s="241"/>
    </row>
    <row r="1203" spans="1:4" s="173" customFormat="1" ht="21.75" customHeight="1">
      <c r="A1203" s="184" t="s">
        <v>1094</v>
      </c>
      <c r="B1203" s="240">
        <f t="shared" si="18"/>
        <v>0</v>
      </c>
      <c r="C1203" s="240"/>
      <c r="D1203" s="241"/>
    </row>
    <row r="1204" spans="1:4" s="173" customFormat="1" ht="21.75" customHeight="1">
      <c r="A1204" s="184" t="s">
        <v>1095</v>
      </c>
      <c r="B1204" s="240">
        <f t="shared" si="18"/>
        <v>0</v>
      </c>
      <c r="C1204" s="240"/>
      <c r="D1204" s="241"/>
    </row>
    <row r="1205" spans="1:4" s="173" customFormat="1" ht="21.75" customHeight="1">
      <c r="A1205" s="184" t="s">
        <v>1096</v>
      </c>
      <c r="B1205" s="240">
        <f t="shared" si="18"/>
        <v>0</v>
      </c>
      <c r="C1205" s="240"/>
      <c r="D1205" s="241"/>
    </row>
    <row r="1206" spans="1:4" s="173" customFormat="1" ht="21.75" customHeight="1">
      <c r="A1206" s="184" t="s">
        <v>1097</v>
      </c>
      <c r="B1206" s="240">
        <f t="shared" si="18"/>
        <v>0</v>
      </c>
      <c r="C1206" s="240"/>
      <c r="D1206" s="241"/>
    </row>
    <row r="1207" spans="1:4" s="173" customFormat="1" ht="21.75" customHeight="1">
      <c r="A1207" s="184" t="s">
        <v>1098</v>
      </c>
      <c r="B1207" s="240">
        <f t="shared" si="18"/>
        <v>0</v>
      </c>
      <c r="C1207" s="240"/>
      <c r="D1207" s="241"/>
    </row>
    <row r="1208" spans="1:4" s="173" customFormat="1" ht="21.75" customHeight="1">
      <c r="A1208" s="184" t="s">
        <v>1099</v>
      </c>
      <c r="B1208" s="240">
        <f t="shared" si="18"/>
        <v>0</v>
      </c>
      <c r="C1208" s="240"/>
      <c r="D1208" s="241"/>
    </row>
    <row r="1209" spans="1:4" s="173" customFormat="1" ht="21.75" customHeight="1">
      <c r="A1209" s="184" t="s">
        <v>1100</v>
      </c>
      <c r="B1209" s="240">
        <f t="shared" si="18"/>
        <v>0</v>
      </c>
      <c r="C1209" s="240"/>
      <c r="D1209" s="241"/>
    </row>
    <row r="1210" spans="1:4" s="173" customFormat="1" ht="21.75" customHeight="1">
      <c r="A1210" s="184" t="s">
        <v>1101</v>
      </c>
      <c r="B1210" s="240">
        <f t="shared" si="18"/>
        <v>0</v>
      </c>
      <c r="C1210" s="240"/>
      <c r="D1210" s="241"/>
    </row>
    <row r="1211" spans="1:4" s="173" customFormat="1" ht="21.75" customHeight="1">
      <c r="A1211" s="184" t="s">
        <v>868</v>
      </c>
      <c r="B1211" s="240">
        <f t="shared" si="18"/>
        <v>0</v>
      </c>
      <c r="C1211" s="240"/>
      <c r="D1211" s="241"/>
    </row>
    <row r="1212" spans="1:4" s="173" customFormat="1" ht="21.75" customHeight="1">
      <c r="A1212" s="184" t="s">
        <v>1102</v>
      </c>
      <c r="B1212" s="240">
        <f t="shared" si="18"/>
        <v>0</v>
      </c>
      <c r="C1212" s="240"/>
      <c r="D1212" s="241"/>
    </row>
    <row r="1213" spans="1:4" s="173" customFormat="1" ht="21.75" customHeight="1">
      <c r="A1213" s="184" t="s">
        <v>1103</v>
      </c>
      <c r="B1213" s="240">
        <f t="shared" si="18"/>
        <v>0</v>
      </c>
      <c r="C1213" s="240"/>
      <c r="D1213" s="241"/>
    </row>
    <row r="1214" spans="1:4" s="173" customFormat="1" ht="21.75" customHeight="1">
      <c r="A1214" s="184" t="s">
        <v>120</v>
      </c>
      <c r="B1214" s="240">
        <f t="shared" si="18"/>
        <v>0</v>
      </c>
      <c r="C1214" s="240"/>
      <c r="D1214" s="241"/>
    </row>
    <row r="1215" spans="1:4" s="173" customFormat="1" ht="21.75" customHeight="1">
      <c r="A1215" s="184" t="s">
        <v>1104</v>
      </c>
      <c r="B1215" s="240">
        <f t="shared" si="18"/>
        <v>0</v>
      </c>
      <c r="C1215" s="240"/>
      <c r="D1215" s="241"/>
    </row>
    <row r="1216" spans="1:4" s="173" customFormat="1" ht="21.75" customHeight="1">
      <c r="A1216" s="184" t="s">
        <v>1105</v>
      </c>
      <c r="B1216" s="240">
        <f t="shared" si="18"/>
        <v>0</v>
      </c>
      <c r="C1216" s="240"/>
      <c r="D1216" s="241"/>
    </row>
    <row r="1217" spans="1:4" s="173" customFormat="1" ht="21.75" customHeight="1">
      <c r="A1217" s="184" t="s">
        <v>121</v>
      </c>
      <c r="B1217" s="240">
        <f t="shared" si="18"/>
        <v>0</v>
      </c>
      <c r="C1217" s="240"/>
      <c r="D1217" s="241"/>
    </row>
    <row r="1218" spans="1:4" s="173" customFormat="1" ht="21.75" customHeight="1">
      <c r="A1218" s="184" t="s">
        <v>1106</v>
      </c>
      <c r="B1218" s="240">
        <f t="shared" si="18"/>
        <v>0</v>
      </c>
      <c r="C1218" s="240"/>
      <c r="D1218" s="241"/>
    </row>
    <row r="1219" spans="1:4" s="173" customFormat="1" ht="21.75" customHeight="1">
      <c r="A1219" s="184" t="s">
        <v>122</v>
      </c>
      <c r="B1219" s="240">
        <f t="shared" si="18"/>
        <v>0</v>
      </c>
      <c r="C1219" s="240"/>
      <c r="D1219" s="241"/>
    </row>
    <row r="1220" spans="1:4" s="173" customFormat="1" ht="21.75" customHeight="1">
      <c r="A1220" s="184" t="s">
        <v>1107</v>
      </c>
      <c r="B1220" s="240">
        <f t="shared" si="18"/>
        <v>0</v>
      </c>
      <c r="C1220" s="240"/>
      <c r="D1220" s="241"/>
    </row>
    <row r="1221" spans="1:4" s="173" customFormat="1" ht="21.75" customHeight="1">
      <c r="A1221" s="184" t="s">
        <v>1108</v>
      </c>
      <c r="B1221" s="240">
        <f t="shared" si="18"/>
        <v>0</v>
      </c>
      <c r="C1221" s="240"/>
      <c r="D1221" s="241"/>
    </row>
    <row r="1222" spans="1:4" s="173" customFormat="1" ht="21.75" customHeight="1">
      <c r="A1222" s="184" t="s">
        <v>1109</v>
      </c>
      <c r="B1222" s="240">
        <f t="shared" si="18"/>
        <v>0</v>
      </c>
      <c r="C1222" s="240"/>
      <c r="D1222" s="241"/>
    </row>
    <row r="1223" spans="1:4" s="173" customFormat="1" ht="21.75" customHeight="1">
      <c r="A1223" s="184" t="s">
        <v>1110</v>
      </c>
      <c r="B1223" s="240">
        <f aca="true" t="shared" si="19" ref="B1223:B1286">C1223+D1223</f>
        <v>0</v>
      </c>
      <c r="C1223" s="240"/>
      <c r="D1223" s="241"/>
    </row>
    <row r="1224" spans="1:4" s="173" customFormat="1" ht="21.75" customHeight="1">
      <c r="A1224" s="184" t="s">
        <v>1111</v>
      </c>
      <c r="B1224" s="240">
        <f t="shared" si="19"/>
        <v>0</v>
      </c>
      <c r="C1224" s="240"/>
      <c r="D1224" s="241"/>
    </row>
    <row r="1225" spans="1:4" s="173" customFormat="1" ht="21.75" customHeight="1">
      <c r="A1225" s="184" t="s">
        <v>1112</v>
      </c>
      <c r="B1225" s="240">
        <f t="shared" si="19"/>
        <v>0</v>
      </c>
      <c r="C1225" s="240"/>
      <c r="D1225" s="241"/>
    </row>
    <row r="1226" spans="1:4" s="173" customFormat="1" ht="21.75" customHeight="1">
      <c r="A1226" s="184" t="s">
        <v>1113</v>
      </c>
      <c r="B1226" s="240">
        <f t="shared" si="19"/>
        <v>0</v>
      </c>
      <c r="C1226" s="240"/>
      <c r="D1226" s="241"/>
    </row>
    <row r="1227" spans="1:4" s="173" customFormat="1" ht="21.75" customHeight="1">
      <c r="A1227" s="184" t="s">
        <v>1114</v>
      </c>
      <c r="B1227" s="240">
        <f t="shared" si="19"/>
        <v>0</v>
      </c>
      <c r="C1227" s="240"/>
      <c r="D1227" s="241"/>
    </row>
    <row r="1228" spans="1:4" s="173" customFormat="1" ht="21.75" customHeight="1">
      <c r="A1228" s="184" t="s">
        <v>1115</v>
      </c>
      <c r="B1228" s="240">
        <f t="shared" si="19"/>
        <v>0</v>
      </c>
      <c r="C1228" s="240"/>
      <c r="D1228" s="241"/>
    </row>
    <row r="1229" spans="1:4" s="173" customFormat="1" ht="21.75" customHeight="1">
      <c r="A1229" s="184" t="s">
        <v>1116</v>
      </c>
      <c r="B1229" s="240">
        <f t="shared" si="19"/>
        <v>0</v>
      </c>
      <c r="C1229" s="240"/>
      <c r="D1229" s="241"/>
    </row>
    <row r="1230" spans="1:4" s="173" customFormat="1" ht="21.75" customHeight="1">
      <c r="A1230" s="184" t="s">
        <v>1117</v>
      </c>
      <c r="B1230" s="240">
        <f t="shared" si="19"/>
        <v>0</v>
      </c>
      <c r="C1230" s="240"/>
      <c r="D1230" s="241"/>
    </row>
    <row r="1231" spans="1:4" s="173" customFormat="1" ht="21.75" customHeight="1">
      <c r="A1231" s="184" t="s">
        <v>1118</v>
      </c>
      <c r="B1231" s="240">
        <f t="shared" si="19"/>
        <v>0</v>
      </c>
      <c r="C1231" s="240"/>
      <c r="D1231" s="241"/>
    </row>
    <row r="1232" spans="1:4" s="173" customFormat="1" ht="21.75" customHeight="1">
      <c r="A1232" s="184" t="s">
        <v>1119</v>
      </c>
      <c r="B1232" s="240">
        <f t="shared" si="19"/>
        <v>0</v>
      </c>
      <c r="C1232" s="240"/>
      <c r="D1232" s="241"/>
    </row>
    <row r="1233" spans="1:4" s="173" customFormat="1" ht="21.75" customHeight="1">
      <c r="A1233" s="184" t="s">
        <v>1120</v>
      </c>
      <c r="B1233" s="240">
        <f t="shared" si="19"/>
        <v>0</v>
      </c>
      <c r="C1233" s="240"/>
      <c r="D1233" s="241"/>
    </row>
    <row r="1234" spans="1:4" s="173" customFormat="1" ht="21.75" customHeight="1">
      <c r="A1234" s="184" t="s">
        <v>1121</v>
      </c>
      <c r="B1234" s="240">
        <f t="shared" si="19"/>
        <v>0</v>
      </c>
      <c r="C1234" s="240"/>
      <c r="D1234" s="241"/>
    </row>
    <row r="1235" spans="1:4" s="173" customFormat="1" ht="21.75" customHeight="1">
      <c r="A1235" s="184" t="s">
        <v>1122</v>
      </c>
      <c r="B1235" s="240">
        <f t="shared" si="19"/>
        <v>0</v>
      </c>
      <c r="C1235" s="240"/>
      <c r="D1235" s="241"/>
    </row>
    <row r="1236" spans="1:4" s="173" customFormat="1" ht="21.75" customHeight="1">
      <c r="A1236" s="184" t="s">
        <v>123</v>
      </c>
      <c r="B1236" s="240">
        <f t="shared" si="19"/>
        <v>2272680.2</v>
      </c>
      <c r="C1236" s="240"/>
      <c r="D1236" s="241">
        <f>D1237+D1249+D1282+D1292</f>
        <v>2272680.2</v>
      </c>
    </row>
    <row r="1237" spans="1:4" s="173" customFormat="1" ht="21.75" customHeight="1">
      <c r="A1237" s="184" t="s">
        <v>124</v>
      </c>
      <c r="B1237" s="240">
        <f t="shared" si="19"/>
        <v>280000</v>
      </c>
      <c r="C1237" s="240"/>
      <c r="D1237" s="241">
        <f>D1239+D1243</f>
        <v>280000</v>
      </c>
    </row>
    <row r="1238" spans="1:4" s="173" customFormat="1" ht="21.75" customHeight="1">
      <c r="A1238" s="184" t="s">
        <v>125</v>
      </c>
      <c r="B1238" s="240">
        <f t="shared" si="19"/>
        <v>0</v>
      </c>
      <c r="C1238" s="240"/>
      <c r="D1238" s="241"/>
    </row>
    <row r="1239" spans="1:4" s="173" customFormat="1" ht="21.75" customHeight="1">
      <c r="A1239" s="184" t="s">
        <v>126</v>
      </c>
      <c r="B1239" s="240">
        <f t="shared" si="19"/>
        <v>180000</v>
      </c>
      <c r="C1239" s="240"/>
      <c r="D1239" s="248">
        <v>180000</v>
      </c>
    </row>
    <row r="1240" spans="1:4" s="173" customFormat="1" ht="21.75" customHeight="1">
      <c r="A1240" s="184" t="s">
        <v>127</v>
      </c>
      <c r="B1240" s="240">
        <f t="shared" si="19"/>
        <v>0</v>
      </c>
      <c r="C1240" s="240"/>
      <c r="D1240" s="241"/>
    </row>
    <row r="1241" spans="1:4" s="173" customFormat="1" ht="21.75" customHeight="1">
      <c r="A1241" s="184" t="s">
        <v>128</v>
      </c>
      <c r="B1241" s="240">
        <f t="shared" si="19"/>
        <v>0</v>
      </c>
      <c r="C1241" s="240"/>
      <c r="D1241" s="241"/>
    </row>
    <row r="1242" spans="1:4" s="173" customFormat="1" ht="21.75" customHeight="1">
      <c r="A1242" s="184" t="s">
        <v>129</v>
      </c>
      <c r="B1242" s="240">
        <f t="shared" si="19"/>
        <v>0</v>
      </c>
      <c r="C1242" s="240"/>
      <c r="D1242" s="241"/>
    </row>
    <row r="1243" spans="1:4" s="173" customFormat="1" ht="21.75" customHeight="1">
      <c r="A1243" s="184" t="s">
        <v>130</v>
      </c>
      <c r="B1243" s="240">
        <f t="shared" si="19"/>
        <v>100000</v>
      </c>
      <c r="C1243" s="240"/>
      <c r="D1243" s="248">
        <v>100000</v>
      </c>
    </row>
    <row r="1244" spans="1:4" s="173" customFormat="1" ht="21.75" customHeight="1">
      <c r="A1244" s="184" t="s">
        <v>131</v>
      </c>
      <c r="B1244" s="240">
        <f t="shared" si="19"/>
        <v>0</v>
      </c>
      <c r="C1244" s="240"/>
      <c r="D1244" s="241"/>
    </row>
    <row r="1245" spans="1:4" s="173" customFormat="1" ht="21.75" customHeight="1">
      <c r="A1245" s="184" t="s">
        <v>132</v>
      </c>
      <c r="B1245" s="240">
        <f t="shared" si="19"/>
        <v>0</v>
      </c>
      <c r="C1245" s="240"/>
      <c r="D1245" s="241"/>
    </row>
    <row r="1246" spans="1:4" s="173" customFormat="1" ht="21.75" customHeight="1">
      <c r="A1246" s="184" t="s">
        <v>133</v>
      </c>
      <c r="B1246" s="240">
        <f t="shared" si="19"/>
        <v>0</v>
      </c>
      <c r="C1246" s="240"/>
      <c r="D1246" s="241"/>
    </row>
    <row r="1247" spans="1:4" s="173" customFormat="1" ht="21.75" customHeight="1">
      <c r="A1247" s="184" t="s">
        <v>134</v>
      </c>
      <c r="B1247" s="240">
        <f t="shared" si="19"/>
        <v>0</v>
      </c>
      <c r="C1247" s="240"/>
      <c r="D1247" s="241"/>
    </row>
    <row r="1248" spans="1:4" s="173" customFormat="1" ht="21.75" customHeight="1">
      <c r="A1248" s="184" t="s">
        <v>135</v>
      </c>
      <c r="B1248" s="240">
        <f t="shared" si="19"/>
        <v>0</v>
      </c>
      <c r="C1248" s="240"/>
      <c r="D1248" s="241"/>
    </row>
    <row r="1249" spans="1:4" s="173" customFormat="1" ht="21.75" customHeight="1">
      <c r="A1249" s="184" t="s">
        <v>136</v>
      </c>
      <c r="B1249" s="240">
        <f t="shared" si="19"/>
        <v>1378400</v>
      </c>
      <c r="C1249" s="240"/>
      <c r="D1249" s="241">
        <v>1378400</v>
      </c>
    </row>
    <row r="1250" spans="1:4" s="173" customFormat="1" ht="21.75" customHeight="1">
      <c r="A1250" s="184" t="s">
        <v>125</v>
      </c>
      <c r="B1250" s="240">
        <f t="shared" si="19"/>
        <v>0</v>
      </c>
      <c r="C1250" s="240"/>
      <c r="D1250" s="241"/>
    </row>
    <row r="1251" spans="1:4" s="173" customFormat="1" ht="21.75" customHeight="1">
      <c r="A1251" s="184" t="s">
        <v>137</v>
      </c>
      <c r="B1251" s="240">
        <f t="shared" si="19"/>
        <v>0</v>
      </c>
      <c r="C1251" s="240"/>
      <c r="D1251" s="241"/>
    </row>
    <row r="1252" spans="1:4" s="173" customFormat="1" ht="21.75" customHeight="1">
      <c r="A1252" s="184" t="s">
        <v>127</v>
      </c>
      <c r="B1252" s="240">
        <f t="shared" si="19"/>
        <v>0</v>
      </c>
      <c r="C1252" s="240"/>
      <c r="D1252" s="241"/>
    </row>
    <row r="1253" spans="1:4" s="173" customFormat="1" ht="21.75" customHeight="1">
      <c r="A1253" s="184" t="s">
        <v>138</v>
      </c>
      <c r="B1253" s="240">
        <f t="shared" si="19"/>
        <v>0</v>
      </c>
      <c r="C1253" s="240"/>
      <c r="D1253" s="241"/>
    </row>
    <row r="1254" spans="1:4" s="173" customFormat="1" ht="21.75" customHeight="1">
      <c r="A1254" s="184" t="s">
        <v>139</v>
      </c>
      <c r="B1254" s="240">
        <f t="shared" si="19"/>
        <v>1378400</v>
      </c>
      <c r="C1254" s="240"/>
      <c r="D1254" s="248">
        <v>1378400</v>
      </c>
    </row>
    <row r="1255" spans="1:4" s="173" customFormat="1" ht="21.75" customHeight="1">
      <c r="A1255" s="184" t="s">
        <v>140</v>
      </c>
      <c r="B1255" s="240">
        <f t="shared" si="19"/>
        <v>0</v>
      </c>
      <c r="C1255" s="240"/>
      <c r="D1255" s="241"/>
    </row>
    <row r="1256" spans="1:4" s="173" customFormat="1" ht="21.75" customHeight="1">
      <c r="A1256" s="184" t="s">
        <v>125</v>
      </c>
      <c r="B1256" s="240">
        <f t="shared" si="19"/>
        <v>0</v>
      </c>
      <c r="C1256" s="240"/>
      <c r="D1256" s="241"/>
    </row>
    <row r="1257" spans="1:4" s="173" customFormat="1" ht="21.75" customHeight="1">
      <c r="A1257" s="184" t="s">
        <v>126</v>
      </c>
      <c r="B1257" s="240">
        <f t="shared" si="19"/>
        <v>0</v>
      </c>
      <c r="C1257" s="240"/>
      <c r="D1257" s="241"/>
    </row>
    <row r="1258" spans="1:4" s="173" customFormat="1" ht="21.75" customHeight="1">
      <c r="A1258" s="184" t="s">
        <v>127</v>
      </c>
      <c r="B1258" s="240">
        <f t="shared" si="19"/>
        <v>0</v>
      </c>
      <c r="C1258" s="240"/>
      <c r="D1258" s="241"/>
    </row>
    <row r="1259" spans="1:4" s="173" customFormat="1" ht="21.75" customHeight="1">
      <c r="A1259" s="184" t="s">
        <v>141</v>
      </c>
      <c r="B1259" s="240">
        <f t="shared" si="19"/>
        <v>0</v>
      </c>
      <c r="C1259" s="240"/>
      <c r="D1259" s="241"/>
    </row>
    <row r="1260" spans="1:4" s="173" customFormat="1" ht="21.75" customHeight="1">
      <c r="A1260" s="184" t="s">
        <v>142</v>
      </c>
      <c r="B1260" s="240">
        <f t="shared" si="19"/>
        <v>0</v>
      </c>
      <c r="C1260" s="240"/>
      <c r="D1260" s="241"/>
    </row>
    <row r="1261" spans="1:4" s="173" customFormat="1" ht="21.75" customHeight="1">
      <c r="A1261" s="184" t="s">
        <v>143</v>
      </c>
      <c r="B1261" s="240">
        <f t="shared" si="19"/>
        <v>0</v>
      </c>
      <c r="C1261" s="240"/>
      <c r="D1261" s="241"/>
    </row>
    <row r="1262" spans="1:4" s="173" customFormat="1" ht="21.75" customHeight="1">
      <c r="A1262" s="184" t="s">
        <v>125</v>
      </c>
      <c r="B1262" s="240">
        <f t="shared" si="19"/>
        <v>0</v>
      </c>
      <c r="C1262" s="240"/>
      <c r="D1262" s="241"/>
    </row>
    <row r="1263" spans="1:4" s="173" customFormat="1" ht="21.75" customHeight="1">
      <c r="A1263" s="184" t="s">
        <v>126</v>
      </c>
      <c r="B1263" s="240">
        <f t="shared" si="19"/>
        <v>0</v>
      </c>
      <c r="C1263" s="240"/>
      <c r="D1263" s="241"/>
    </row>
    <row r="1264" spans="1:4" s="173" customFormat="1" ht="21.75" customHeight="1">
      <c r="A1264" s="184" t="s">
        <v>127</v>
      </c>
      <c r="B1264" s="240">
        <f t="shared" si="19"/>
        <v>0</v>
      </c>
      <c r="C1264" s="240"/>
      <c r="D1264" s="241"/>
    </row>
    <row r="1265" spans="1:4" s="173" customFormat="1" ht="21.75" customHeight="1">
      <c r="A1265" s="184" t="s">
        <v>144</v>
      </c>
      <c r="B1265" s="240">
        <f t="shared" si="19"/>
        <v>0</v>
      </c>
      <c r="C1265" s="240"/>
      <c r="D1265" s="241"/>
    </row>
    <row r="1266" spans="1:4" s="173" customFormat="1" ht="21.75" customHeight="1">
      <c r="A1266" s="184" t="s">
        <v>145</v>
      </c>
      <c r="B1266" s="240">
        <f t="shared" si="19"/>
        <v>0</v>
      </c>
      <c r="C1266" s="240"/>
      <c r="D1266" s="241"/>
    </row>
    <row r="1267" spans="1:4" s="173" customFormat="1" ht="21.75" customHeight="1">
      <c r="A1267" s="184" t="s">
        <v>134</v>
      </c>
      <c r="B1267" s="240">
        <f t="shared" si="19"/>
        <v>0</v>
      </c>
      <c r="C1267" s="240"/>
      <c r="D1267" s="241"/>
    </row>
    <row r="1268" spans="1:4" s="173" customFormat="1" ht="21.75" customHeight="1">
      <c r="A1268" s="184" t="s">
        <v>146</v>
      </c>
      <c r="B1268" s="240">
        <f t="shared" si="19"/>
        <v>0</v>
      </c>
      <c r="C1268" s="240"/>
      <c r="D1268" s="241"/>
    </row>
    <row r="1269" spans="1:4" s="173" customFormat="1" ht="21.75" customHeight="1">
      <c r="A1269" s="184" t="s">
        <v>147</v>
      </c>
      <c r="B1269" s="240">
        <f t="shared" si="19"/>
        <v>0</v>
      </c>
      <c r="C1269" s="240"/>
      <c r="D1269" s="241"/>
    </row>
    <row r="1270" spans="1:4" s="173" customFormat="1" ht="21.75" customHeight="1">
      <c r="A1270" s="184" t="s">
        <v>125</v>
      </c>
      <c r="B1270" s="240">
        <f t="shared" si="19"/>
        <v>0</v>
      </c>
      <c r="C1270" s="240"/>
      <c r="D1270" s="241"/>
    </row>
    <row r="1271" spans="1:4" s="173" customFormat="1" ht="21.75" customHeight="1">
      <c r="A1271" s="184" t="s">
        <v>126</v>
      </c>
      <c r="B1271" s="240">
        <f t="shared" si="19"/>
        <v>0</v>
      </c>
      <c r="C1271" s="240"/>
      <c r="D1271" s="241"/>
    </row>
    <row r="1272" spans="1:4" s="173" customFormat="1" ht="21.75" customHeight="1">
      <c r="A1272" s="184" t="s">
        <v>127</v>
      </c>
      <c r="B1272" s="240">
        <f t="shared" si="19"/>
        <v>0</v>
      </c>
      <c r="C1272" s="240"/>
      <c r="D1272" s="241"/>
    </row>
    <row r="1273" spans="1:4" s="173" customFormat="1" ht="21.75" customHeight="1">
      <c r="A1273" s="184" t="s">
        <v>148</v>
      </c>
      <c r="B1273" s="240">
        <f t="shared" si="19"/>
        <v>0</v>
      </c>
      <c r="C1273" s="240"/>
      <c r="D1273" s="241"/>
    </row>
    <row r="1274" spans="1:4" s="173" customFormat="1" ht="21.75" customHeight="1">
      <c r="A1274" s="184" t="s">
        <v>149</v>
      </c>
      <c r="B1274" s="240">
        <f t="shared" si="19"/>
        <v>0</v>
      </c>
      <c r="C1274" s="240"/>
      <c r="D1274" s="241"/>
    </row>
    <row r="1275" spans="1:4" s="173" customFormat="1" ht="21.75" customHeight="1">
      <c r="A1275" s="184" t="s">
        <v>150</v>
      </c>
      <c r="B1275" s="240">
        <f t="shared" si="19"/>
        <v>0</v>
      </c>
      <c r="C1275" s="240"/>
      <c r="D1275" s="241"/>
    </row>
    <row r="1276" spans="1:4" s="173" customFormat="1" ht="21.75" customHeight="1">
      <c r="A1276" s="184" t="s">
        <v>151</v>
      </c>
      <c r="B1276" s="240">
        <f t="shared" si="19"/>
        <v>0</v>
      </c>
      <c r="C1276" s="240"/>
      <c r="D1276" s="241"/>
    </row>
    <row r="1277" spans="1:4" s="173" customFormat="1" ht="21.75" customHeight="1">
      <c r="A1277" s="184" t="s">
        <v>152</v>
      </c>
      <c r="B1277" s="240">
        <f t="shared" si="19"/>
        <v>0</v>
      </c>
      <c r="C1277" s="240"/>
      <c r="D1277" s="241"/>
    </row>
    <row r="1278" spans="1:4" s="173" customFormat="1" ht="21.75" customHeight="1">
      <c r="A1278" s="184" t="s">
        <v>153</v>
      </c>
      <c r="B1278" s="240">
        <f t="shared" si="19"/>
        <v>0</v>
      </c>
      <c r="C1278" s="240"/>
      <c r="D1278" s="241"/>
    </row>
    <row r="1279" spans="1:4" s="173" customFormat="1" ht="21.75" customHeight="1">
      <c r="A1279" s="184" t="s">
        <v>154</v>
      </c>
      <c r="B1279" s="240">
        <f t="shared" si="19"/>
        <v>0</v>
      </c>
      <c r="C1279" s="240"/>
      <c r="D1279" s="241"/>
    </row>
    <row r="1280" spans="1:4" s="173" customFormat="1" ht="21.75" customHeight="1">
      <c r="A1280" s="184" t="s">
        <v>155</v>
      </c>
      <c r="B1280" s="240">
        <f t="shared" si="19"/>
        <v>0</v>
      </c>
      <c r="C1280" s="240"/>
      <c r="D1280" s="241"/>
    </row>
    <row r="1281" spans="1:4" s="173" customFormat="1" ht="21.75" customHeight="1">
      <c r="A1281" s="184" t="s">
        <v>156</v>
      </c>
      <c r="B1281" s="240">
        <f t="shared" si="19"/>
        <v>0</v>
      </c>
      <c r="C1281" s="240"/>
      <c r="D1281" s="241"/>
    </row>
    <row r="1282" spans="1:4" s="173" customFormat="1" ht="21.75" customHeight="1">
      <c r="A1282" s="184" t="s">
        <v>157</v>
      </c>
      <c r="B1282" s="240">
        <f t="shared" si="19"/>
        <v>502980</v>
      </c>
      <c r="C1282" s="240"/>
      <c r="D1282" s="241">
        <f>SUM(D1283:D1291)</f>
        <v>502980</v>
      </c>
    </row>
    <row r="1283" spans="1:4" s="173" customFormat="1" ht="21.75" customHeight="1">
      <c r="A1283" s="184" t="s">
        <v>158</v>
      </c>
      <c r="B1283" s="240">
        <f t="shared" si="19"/>
        <v>502980</v>
      </c>
      <c r="C1283" s="240"/>
      <c r="D1283" s="248">
        <v>502980</v>
      </c>
    </row>
    <row r="1284" spans="1:4" s="173" customFormat="1" ht="21.75" customHeight="1">
      <c r="A1284" s="184" t="s">
        <v>159</v>
      </c>
      <c r="B1284" s="240">
        <f t="shared" si="19"/>
        <v>0</v>
      </c>
      <c r="C1284" s="240"/>
      <c r="D1284" s="241"/>
    </row>
    <row r="1285" spans="1:4" s="173" customFormat="1" ht="21.75" customHeight="1">
      <c r="A1285" s="184" t="s">
        <v>160</v>
      </c>
      <c r="B1285" s="240">
        <f t="shared" si="19"/>
        <v>0</v>
      </c>
      <c r="C1285" s="240"/>
      <c r="D1285" s="241"/>
    </row>
    <row r="1286" spans="1:4" s="173" customFormat="1" ht="21.75" customHeight="1">
      <c r="A1286" s="184" t="s">
        <v>161</v>
      </c>
      <c r="B1286" s="240">
        <f t="shared" si="19"/>
        <v>0</v>
      </c>
      <c r="C1286" s="240"/>
      <c r="D1286" s="241"/>
    </row>
    <row r="1287" spans="1:4" s="173" customFormat="1" ht="21.75" customHeight="1">
      <c r="A1287" s="184" t="s">
        <v>162</v>
      </c>
      <c r="B1287" s="240">
        <f aca="true" t="shared" si="20" ref="B1287:B1305">C1287+D1287</f>
        <v>0</v>
      </c>
      <c r="C1287" s="240"/>
      <c r="D1287" s="241"/>
    </row>
    <row r="1288" spans="1:4" s="173" customFormat="1" ht="21.75" customHeight="1">
      <c r="A1288" s="184" t="s">
        <v>163</v>
      </c>
      <c r="B1288" s="240">
        <f t="shared" si="20"/>
        <v>0</v>
      </c>
      <c r="C1288" s="240"/>
      <c r="D1288" s="241"/>
    </row>
    <row r="1289" spans="1:4" s="173" customFormat="1" ht="21.75" customHeight="1">
      <c r="A1289" s="184" t="s">
        <v>164</v>
      </c>
      <c r="B1289" s="240">
        <f t="shared" si="20"/>
        <v>0</v>
      </c>
      <c r="C1289" s="240"/>
      <c r="D1289" s="241"/>
    </row>
    <row r="1290" spans="1:4" s="173" customFormat="1" ht="21.75" customHeight="1">
      <c r="A1290" s="184" t="s">
        <v>165</v>
      </c>
      <c r="B1290" s="240">
        <f t="shared" si="20"/>
        <v>0</v>
      </c>
      <c r="C1290" s="240"/>
      <c r="D1290" s="241"/>
    </row>
    <row r="1291" spans="1:4" s="173" customFormat="1" ht="21.75" customHeight="1">
      <c r="A1291" s="184" t="s">
        <v>166</v>
      </c>
      <c r="B1291" s="240">
        <f t="shared" si="20"/>
        <v>0</v>
      </c>
      <c r="C1291" s="240"/>
      <c r="D1291" s="241"/>
    </row>
    <row r="1292" spans="1:4" s="173" customFormat="1" ht="21.75" customHeight="1">
      <c r="A1292" s="184" t="s">
        <v>167</v>
      </c>
      <c r="B1292" s="240">
        <f t="shared" si="20"/>
        <v>111300.2</v>
      </c>
      <c r="C1292" s="240"/>
      <c r="D1292" s="248">
        <v>111300.2</v>
      </c>
    </row>
    <row r="1293" spans="1:4" s="173" customFormat="1" ht="21.75" customHeight="1">
      <c r="A1293" s="184" t="s">
        <v>168</v>
      </c>
      <c r="B1293" s="240">
        <v>2500000</v>
      </c>
      <c r="C1293" s="240"/>
      <c r="D1293" s="241">
        <v>2500000</v>
      </c>
    </row>
    <row r="1294" spans="1:4" s="173" customFormat="1" ht="21.75" customHeight="1">
      <c r="A1294" s="184" t="s">
        <v>169</v>
      </c>
      <c r="B1294" s="240">
        <f t="shared" si="20"/>
        <v>0</v>
      </c>
      <c r="C1294" s="240"/>
      <c r="D1294" s="241"/>
    </row>
    <row r="1295" spans="1:4" s="173" customFormat="1" ht="21.75" customHeight="1">
      <c r="A1295" s="184" t="s">
        <v>1438</v>
      </c>
      <c r="B1295" s="240">
        <f t="shared" si="20"/>
        <v>0</v>
      </c>
      <c r="C1295" s="240"/>
      <c r="D1295" s="241"/>
    </row>
    <row r="1296" spans="1:4" s="173" customFormat="1" ht="21.75" customHeight="1">
      <c r="A1296" s="184" t="s">
        <v>1439</v>
      </c>
      <c r="B1296" s="240">
        <f t="shared" si="20"/>
        <v>0</v>
      </c>
      <c r="C1296" s="240"/>
      <c r="D1296" s="241"/>
    </row>
    <row r="1297" spans="1:4" s="173" customFormat="1" ht="21.75" customHeight="1">
      <c r="A1297" s="184" t="s">
        <v>1440</v>
      </c>
      <c r="B1297" s="240">
        <f t="shared" si="20"/>
        <v>0</v>
      </c>
      <c r="C1297" s="240"/>
      <c r="D1297" s="241"/>
    </row>
    <row r="1298" spans="1:4" s="173" customFormat="1" ht="21.75" customHeight="1">
      <c r="A1298" s="184" t="s">
        <v>1441</v>
      </c>
      <c r="B1298" s="240">
        <f t="shared" si="20"/>
        <v>0</v>
      </c>
      <c r="C1298" s="240"/>
      <c r="D1298" s="241"/>
    </row>
    <row r="1299" spans="1:4" s="173" customFormat="1" ht="21.75" customHeight="1">
      <c r="A1299" s="184" t="s">
        <v>1442</v>
      </c>
      <c r="B1299" s="240">
        <f t="shared" si="20"/>
        <v>0</v>
      </c>
      <c r="C1299" s="240"/>
      <c r="D1299" s="241"/>
    </row>
    <row r="1300" spans="1:4" s="173" customFormat="1" ht="21.75" customHeight="1">
      <c r="A1300" s="184" t="s">
        <v>170</v>
      </c>
      <c r="B1300" s="240">
        <f t="shared" si="20"/>
        <v>0</v>
      </c>
      <c r="C1300" s="240"/>
      <c r="D1300" s="241"/>
    </row>
    <row r="1301" spans="1:4" s="173" customFormat="1" ht="21.75" customHeight="1">
      <c r="A1301" s="184" t="s">
        <v>1443</v>
      </c>
      <c r="B1301" s="240">
        <f t="shared" si="20"/>
        <v>0</v>
      </c>
      <c r="C1301" s="240"/>
      <c r="D1301" s="241"/>
    </row>
    <row r="1302" spans="1:4" s="173" customFormat="1" ht="21.75" customHeight="1">
      <c r="A1302" s="184" t="s">
        <v>171</v>
      </c>
      <c r="B1302" s="241">
        <v>1500000</v>
      </c>
      <c r="C1302" s="240"/>
      <c r="D1302" s="241">
        <v>1500000</v>
      </c>
    </row>
    <row r="1303" spans="1:4" s="173" customFormat="1" ht="21.75" customHeight="1">
      <c r="A1303" s="184" t="s">
        <v>1123</v>
      </c>
      <c r="B1303" s="240"/>
      <c r="C1303" s="240"/>
      <c r="D1303" s="241"/>
    </row>
    <row r="1304" spans="1:4" s="173" customFormat="1" ht="21.75" customHeight="1">
      <c r="A1304" s="184" t="s">
        <v>1124</v>
      </c>
      <c r="B1304" s="240">
        <f t="shared" si="20"/>
        <v>1500000</v>
      </c>
      <c r="C1304" s="240"/>
      <c r="D1304" s="241">
        <v>1500000</v>
      </c>
    </row>
    <row r="1305" spans="1:4" s="173" customFormat="1" ht="21.75" customHeight="1">
      <c r="A1305" s="184"/>
      <c r="B1305" s="240">
        <f t="shared" si="20"/>
        <v>0</v>
      </c>
      <c r="C1305" s="240"/>
      <c r="D1305" s="241"/>
    </row>
    <row r="1306" spans="1:4" s="173" customFormat="1" ht="21.75" customHeight="1" thickBot="1">
      <c r="A1306" s="186" t="s">
        <v>172</v>
      </c>
      <c r="B1306" s="242">
        <f>B5+B254+B266+B355+B409+B465+B521+B638+B709+B782+B801+B926+B990+B1056+B1076+B1091+B1101+B1165+B1183+B1236+B1293+B1294+B1300+B1302</f>
        <v>146657303.23999998</v>
      </c>
      <c r="C1306" s="242">
        <f>C5+C254+C266+C355+C409+C465+C521+C638+C709+C782+C801+C926+C990+C1056+C1076+C1091+C1101+C1165+C1183+C1236+C1293+C1294+C1300+C1302</f>
        <v>42949774.76</v>
      </c>
      <c r="D1306" s="243">
        <f>D5+D254+D266+D355+D409+D465+D521+D638+D709+D782+D801+D926+D990+D1056+D1076+D1091+D1101+D1165+D1183+D1236+D1293+D1294+D1300+D1302</f>
        <v>103707528.48</v>
      </c>
    </row>
  </sheetData>
  <sheetProtection/>
  <protectedRanges>
    <protectedRange sqref="B1306:D1306" name="区域1_2_1_1"/>
  </protectedRanges>
  <autoFilter ref="A4:D1304"/>
  <mergeCells count="4">
    <mergeCell ref="A3:A4"/>
    <mergeCell ref="B3:D3"/>
    <mergeCell ref="B2:D2"/>
    <mergeCell ref="A1:D1"/>
  </mergeCells>
  <printOptions horizontalCentered="1"/>
  <pageMargins left="0.35433070866141736" right="0.35433070866141736" top="0.8267716535433072" bottom="0.8267716535433072" header="0.11811023622047245" footer="0.31496062992125984"/>
  <pageSetup horizontalDpi="600" verticalDpi="600" orientation="landscape"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C33"/>
  <sheetViews>
    <sheetView showZeros="0" zoomScalePageLayoutView="0" workbookViewId="0" topLeftCell="A1">
      <selection activeCell="D12" sqref="D12"/>
    </sheetView>
  </sheetViews>
  <sheetFormatPr defaultColWidth="21.50390625" defaultRowHeight="14.25"/>
  <cols>
    <col min="1" max="1" width="49.75390625" style="257" customWidth="1"/>
    <col min="2" max="2" width="32.25390625" style="257" customWidth="1"/>
    <col min="3" max="3" width="8.75390625" style="112" customWidth="1"/>
    <col min="4" max="16384" width="21.50390625" style="2" customWidth="1"/>
  </cols>
  <sheetData>
    <row r="1" spans="1:3" s="13" customFormat="1" ht="24.75" customHeight="1">
      <c r="A1" s="268" t="s">
        <v>1634</v>
      </c>
      <c r="B1" s="269"/>
      <c r="C1" s="1"/>
    </row>
    <row r="2" spans="1:2" ht="21.75" customHeight="1" thickBot="1">
      <c r="A2" s="249"/>
      <c r="B2" s="249" t="s">
        <v>1573</v>
      </c>
    </row>
    <row r="3" spans="1:2" ht="21.75" customHeight="1">
      <c r="A3" s="250" t="s">
        <v>0</v>
      </c>
      <c r="B3" s="251" t="s">
        <v>1</v>
      </c>
    </row>
    <row r="4" spans="1:2" ht="21.75" customHeight="1">
      <c r="A4" s="252" t="s">
        <v>389</v>
      </c>
      <c r="B4" s="253">
        <f>B5+B10+B20+B22+B25+B27</f>
        <v>42949774.76</v>
      </c>
    </row>
    <row r="5" spans="1:2" ht="21.75" customHeight="1">
      <c r="A5" s="254" t="s">
        <v>1504</v>
      </c>
      <c r="B5" s="255">
        <f>SUM(B6:B9)</f>
        <v>13688500.08</v>
      </c>
    </row>
    <row r="6" spans="1:2" ht="21.75" customHeight="1">
      <c r="A6" s="254" t="s">
        <v>306</v>
      </c>
      <c r="B6" s="256">
        <v>6596441</v>
      </c>
    </row>
    <row r="7" spans="1:2" ht="21.75" customHeight="1">
      <c r="A7" s="254" t="s">
        <v>307</v>
      </c>
      <c r="B7" s="256">
        <v>1922242.96</v>
      </c>
    </row>
    <row r="8" spans="1:2" ht="21.75" customHeight="1">
      <c r="A8" s="254" t="s">
        <v>308</v>
      </c>
      <c r="B8" s="256">
        <v>614856.12</v>
      </c>
    </row>
    <row r="9" spans="1:2" ht="21.75" customHeight="1">
      <c r="A9" s="254" t="s">
        <v>309</v>
      </c>
      <c r="B9" s="256">
        <v>4554960</v>
      </c>
    </row>
    <row r="10" spans="1:2" ht="21.75" customHeight="1">
      <c r="A10" s="254" t="s">
        <v>1505</v>
      </c>
      <c r="B10" s="255">
        <f>SUM(B11:B19)</f>
        <v>8741836.42</v>
      </c>
    </row>
    <row r="11" spans="1:2" ht="21.75" customHeight="1">
      <c r="A11" s="254" t="s">
        <v>310</v>
      </c>
      <c r="B11" s="256">
        <v>6037772.3</v>
      </c>
    </row>
    <row r="12" spans="1:2" ht="21.75" customHeight="1">
      <c r="A12" s="254" t="s">
        <v>311</v>
      </c>
      <c r="B12" s="256">
        <v>50000</v>
      </c>
    </row>
    <row r="13" spans="1:2" ht="21.75" customHeight="1">
      <c r="A13" s="254" t="s">
        <v>312</v>
      </c>
      <c r="B13" s="256">
        <v>88904.12</v>
      </c>
    </row>
    <row r="14" spans="1:2" ht="21.75" customHeight="1">
      <c r="A14" s="254" t="s">
        <v>313</v>
      </c>
      <c r="B14" s="255"/>
    </row>
    <row r="15" spans="1:2" ht="21.75" customHeight="1">
      <c r="A15" s="254" t="s">
        <v>314</v>
      </c>
      <c r="B15" s="256">
        <v>250000</v>
      </c>
    </row>
    <row r="16" spans="1:2" ht="21.75" customHeight="1">
      <c r="A16" s="254" t="s">
        <v>315</v>
      </c>
      <c r="B16" s="256">
        <v>333000</v>
      </c>
    </row>
    <row r="17" spans="1:2" ht="21.75" customHeight="1">
      <c r="A17" s="254" t="s">
        <v>316</v>
      </c>
      <c r="B17" s="255">
        <v>436000</v>
      </c>
    </row>
    <row r="18" spans="1:2" ht="21.75" customHeight="1">
      <c r="A18" s="254" t="s">
        <v>317</v>
      </c>
      <c r="B18" s="256">
        <v>160000</v>
      </c>
    </row>
    <row r="19" spans="1:2" ht="21.75" customHeight="1">
      <c r="A19" s="254" t="s">
        <v>318</v>
      </c>
      <c r="B19" s="256">
        <v>1386160</v>
      </c>
    </row>
    <row r="20" spans="1:2" ht="21.75" customHeight="1">
      <c r="A20" s="254" t="s">
        <v>1506</v>
      </c>
      <c r="B20" s="255">
        <f>B21</f>
        <v>0</v>
      </c>
    </row>
    <row r="21" spans="1:2" ht="21.75" customHeight="1">
      <c r="A21" s="254" t="s">
        <v>319</v>
      </c>
      <c r="B21" s="255"/>
    </row>
    <row r="22" spans="1:2" ht="21.75" customHeight="1">
      <c r="A22" s="254" t="s">
        <v>1507</v>
      </c>
      <c r="B22" s="255">
        <f>SUM(B23:B24)</f>
        <v>8270638.26</v>
      </c>
    </row>
    <row r="23" spans="1:2" ht="21.75" customHeight="1">
      <c r="A23" s="254" t="s">
        <v>320</v>
      </c>
      <c r="B23" s="256">
        <v>7260507.14</v>
      </c>
    </row>
    <row r="24" spans="1:2" ht="21.75" customHeight="1">
      <c r="A24" s="254" t="s">
        <v>321</v>
      </c>
      <c r="B24" s="256">
        <v>1010131.12</v>
      </c>
    </row>
    <row r="25" spans="1:2" ht="21.75" customHeight="1">
      <c r="A25" s="254" t="s">
        <v>2</v>
      </c>
      <c r="B25" s="255">
        <f>B26</f>
        <v>0</v>
      </c>
    </row>
    <row r="26" spans="1:2" ht="21.75" customHeight="1">
      <c r="A26" s="254" t="s">
        <v>322</v>
      </c>
      <c r="B26" s="255"/>
    </row>
    <row r="27" spans="1:2" ht="21.75" customHeight="1">
      <c r="A27" s="254" t="s">
        <v>1508</v>
      </c>
      <c r="B27" s="255">
        <f>SUM(B28:B30)</f>
        <v>12248800</v>
      </c>
    </row>
    <row r="28" spans="1:2" ht="21.75" customHeight="1">
      <c r="A28" s="254" t="s">
        <v>323</v>
      </c>
      <c r="B28" s="256">
        <v>10728800</v>
      </c>
    </row>
    <row r="29" spans="1:2" ht="21.75" customHeight="1">
      <c r="A29" s="254" t="s">
        <v>324</v>
      </c>
      <c r="B29" s="255"/>
    </row>
    <row r="30" spans="1:2" ht="21.75" customHeight="1">
      <c r="A30" s="254" t="s">
        <v>325</v>
      </c>
      <c r="B30" s="256">
        <v>1520000</v>
      </c>
    </row>
    <row r="31" ht="14.25">
      <c r="B31" s="258"/>
    </row>
    <row r="32" ht="14.25">
      <c r="B32" s="258"/>
    </row>
    <row r="33" ht="14.25">
      <c r="B33" s="259"/>
    </row>
  </sheetData>
  <sheetProtection/>
  <autoFilter ref="A4:C30"/>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B7"/>
  <sheetViews>
    <sheetView showZeros="0" zoomScalePageLayoutView="0" workbookViewId="0" topLeftCell="A1">
      <selection activeCell="B22" sqref="B22"/>
    </sheetView>
  </sheetViews>
  <sheetFormatPr defaultColWidth="12.125" defaultRowHeight="14.25"/>
  <cols>
    <col min="1" max="2" width="41.375" style="58" customWidth="1"/>
    <col min="3" max="211" width="9.00390625" style="58" customWidth="1"/>
    <col min="212" max="212" width="9.75390625" style="58" bestFit="1" customWidth="1"/>
    <col min="213" max="213" width="49.875" style="58" customWidth="1"/>
    <col min="214" max="214" width="11.50390625" style="58" bestFit="1" customWidth="1"/>
    <col min="215" max="215" width="11.375" style="58" customWidth="1"/>
    <col min="216" max="216" width="12.625" style="58" customWidth="1"/>
    <col min="217" max="217" width="18.625" style="58" bestFit="1" customWidth="1"/>
    <col min="218" max="218" width="12.125" style="58" customWidth="1"/>
    <col min="219" max="224" width="12.125" style="59" customWidth="1"/>
  </cols>
  <sheetData>
    <row r="1" spans="1:2" ht="21">
      <c r="A1" s="270" t="s">
        <v>1613</v>
      </c>
      <c r="B1" s="270"/>
    </row>
    <row r="2" spans="1:2" ht="24.75" customHeight="1" thickBot="1">
      <c r="A2" s="60"/>
      <c r="B2" s="77" t="s">
        <v>1573</v>
      </c>
    </row>
    <row r="3" spans="1:2" ht="19.5" customHeight="1">
      <c r="A3" s="78" t="s">
        <v>1516</v>
      </c>
      <c r="B3" s="79" t="s">
        <v>1515</v>
      </c>
    </row>
    <row r="4" spans="1:2" ht="19.5" customHeight="1">
      <c r="A4" s="80" t="s">
        <v>1514</v>
      </c>
      <c r="B4" s="98">
        <f>SUM(B5:B6)</f>
        <v>0</v>
      </c>
    </row>
    <row r="5" spans="1:2" ht="19.5" customHeight="1">
      <c r="A5" s="81"/>
      <c r="B5" s="98"/>
    </row>
    <row r="6" spans="1:2" ht="19.5" customHeight="1" thickBot="1">
      <c r="A6" s="172"/>
      <c r="B6" s="159"/>
    </row>
    <row r="7" ht="26.25" customHeight="1">
      <c r="A7" s="168" t="s">
        <v>1575</v>
      </c>
    </row>
  </sheetData>
  <sheetProtection/>
  <mergeCells count="1">
    <mergeCell ref="A1:B1"/>
  </mergeCells>
  <dataValidations count="1">
    <dataValidation type="list" allowBlank="1" showInputMessage="1" showErrorMessage="1" sqref="HG65469:HG65536 HG4">
      <formula1>表五!#REF!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7"/>
  <sheetViews>
    <sheetView showZeros="0" zoomScalePageLayoutView="0" workbookViewId="0" topLeftCell="A1">
      <selection activeCell="B14" sqref="B14"/>
    </sheetView>
  </sheetViews>
  <sheetFormatPr defaultColWidth="12.125" defaultRowHeight="14.25"/>
  <cols>
    <col min="1" max="1" width="41.375" style="105" customWidth="1"/>
    <col min="2" max="2" width="41.375" style="103" customWidth="1"/>
    <col min="3" max="207" width="9.00390625" style="58" customWidth="1"/>
    <col min="208" max="208" width="9.75390625" style="58" bestFit="1" customWidth="1"/>
    <col min="209" max="209" width="49.875" style="58" customWidth="1"/>
    <col min="210" max="210" width="11.50390625" style="58" bestFit="1" customWidth="1"/>
    <col min="211" max="211" width="11.375" style="58" customWidth="1"/>
    <col min="212" max="212" width="12.625" style="58" customWidth="1"/>
    <col min="213" max="213" width="18.625" style="58" bestFit="1" customWidth="1"/>
    <col min="214" max="214" width="12.125" style="58" customWidth="1"/>
    <col min="215" max="220" width="12.125" style="59" customWidth="1"/>
  </cols>
  <sheetData>
    <row r="1" spans="1:2" ht="21">
      <c r="A1" s="270" t="s">
        <v>1614</v>
      </c>
      <c r="B1" s="270"/>
    </row>
    <row r="2" spans="1:2" ht="24.75" customHeight="1" thickBot="1">
      <c r="A2" s="104"/>
      <c r="B2" s="88" t="s">
        <v>1573</v>
      </c>
    </row>
    <row r="3" spans="1:2" ht="21" customHeight="1">
      <c r="A3" s="106" t="s">
        <v>1517</v>
      </c>
      <c r="B3" s="107" t="s">
        <v>1519</v>
      </c>
    </row>
    <row r="4" spans="1:2" ht="21" customHeight="1">
      <c r="A4" s="100" t="s">
        <v>1565</v>
      </c>
      <c r="B4" s="102"/>
    </row>
    <row r="5" spans="1:2" ht="21" customHeight="1">
      <c r="A5" s="101"/>
      <c r="B5" s="99"/>
    </row>
    <row r="6" spans="1:2" ht="21" customHeight="1" thickBot="1">
      <c r="A6" s="170"/>
      <c r="B6" s="108"/>
    </row>
    <row r="7" ht="30.75" customHeight="1">
      <c r="A7" s="171" t="s">
        <v>1575</v>
      </c>
    </row>
  </sheetData>
  <sheetProtection/>
  <autoFilter ref="A3:HM6"/>
  <mergeCells count="1">
    <mergeCell ref="A1:B1"/>
  </mergeCells>
  <dataValidations count="1">
    <dataValidation type="list" allowBlank="1" showInputMessage="1" showErrorMessage="1" sqref="HC64242:HC65536 HC4">
      <formula1>表六!#REF!</formula1>
    </dataValidation>
  </dataValidations>
  <printOptions horizontalCentered="1"/>
  <pageMargins left="0.58" right="0.7086614173228347"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O7"/>
  <sheetViews>
    <sheetView zoomScalePageLayoutView="0" workbookViewId="0" topLeftCell="A1">
      <selection activeCell="D11" sqref="D11"/>
    </sheetView>
  </sheetViews>
  <sheetFormatPr defaultColWidth="9.00390625" defaultRowHeight="14.25"/>
  <cols>
    <col min="1" max="1" width="23.25390625" style="50" customWidth="1"/>
    <col min="2" max="2" width="16.00390625" style="50" customWidth="1"/>
    <col min="3" max="3" width="14.75390625" style="50" customWidth="1"/>
    <col min="4" max="4" width="26.875" style="50" customWidth="1"/>
    <col min="5" max="249" width="9.00390625" style="50" customWidth="1"/>
  </cols>
  <sheetData>
    <row r="1" spans="1:4" ht="24">
      <c r="A1" s="277" t="s">
        <v>1653</v>
      </c>
      <c r="B1" s="277"/>
      <c r="C1" s="277"/>
      <c r="D1" s="277"/>
    </row>
    <row r="2" spans="1:249" ht="31.5" customHeight="1" thickBot="1">
      <c r="A2" s="51"/>
      <c r="B2" s="51"/>
      <c r="C2" s="51"/>
      <c r="D2" s="82" t="s">
        <v>1518</v>
      </c>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row>
    <row r="3" spans="1:4" ht="27" customHeight="1">
      <c r="A3" s="278" t="s">
        <v>1482</v>
      </c>
      <c r="B3" s="271" t="s">
        <v>1615</v>
      </c>
      <c r="C3" s="273" t="s">
        <v>1617</v>
      </c>
      <c r="D3" s="274"/>
    </row>
    <row r="4" spans="1:4" ht="23.25" customHeight="1">
      <c r="A4" s="279"/>
      <c r="B4" s="272"/>
      <c r="C4" s="275"/>
      <c r="D4" s="276"/>
    </row>
    <row r="5" spans="1:4" ht="37.5" customHeight="1">
      <c r="A5" s="279"/>
      <c r="B5" s="272"/>
      <c r="C5" s="54"/>
      <c r="D5" s="213" t="s">
        <v>1616</v>
      </c>
    </row>
    <row r="6" spans="1:249" ht="33" customHeight="1" thickBot="1">
      <c r="A6" s="169"/>
      <c r="B6" s="56"/>
      <c r="C6" s="56"/>
      <c r="D6" s="57"/>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row>
    <row r="7" spans="1:4" ht="30.75" customHeight="1">
      <c r="A7" s="53" t="s">
        <v>1575</v>
      </c>
      <c r="B7" s="53"/>
      <c r="C7" s="53"/>
      <c r="D7" s="53"/>
    </row>
  </sheetData>
  <sheetProtection/>
  <mergeCells count="4">
    <mergeCell ref="B3:B5"/>
    <mergeCell ref="C3:D4"/>
    <mergeCell ref="A1:D1"/>
    <mergeCell ref="A3:A5"/>
  </mergeCells>
  <printOptions/>
  <pageMargins left="0.7" right="0.7" top="0.9"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0"/>
  <sheetViews>
    <sheetView showZeros="0" zoomScalePageLayoutView="0" workbookViewId="0" topLeftCell="A1">
      <selection activeCell="I6" sqref="I6"/>
    </sheetView>
  </sheetViews>
  <sheetFormatPr defaultColWidth="9.00390625" defaultRowHeight="14.25"/>
  <cols>
    <col min="1" max="1" width="33.25390625" style="5" customWidth="1"/>
    <col min="2" max="4" width="16.625" style="5" customWidth="1"/>
    <col min="5" max="5" width="9.50390625" style="5" bestFit="1" customWidth="1"/>
    <col min="6" max="16384" width="9.00390625" style="5" customWidth="1"/>
  </cols>
  <sheetData>
    <row r="1" spans="1:5" ht="32.25" customHeight="1">
      <c r="A1" s="280" t="s">
        <v>1632</v>
      </c>
      <c r="B1" s="280"/>
      <c r="C1" s="280"/>
      <c r="D1" s="280"/>
      <c r="E1" s="6"/>
    </row>
    <row r="2" spans="1:4" s="7" customFormat="1" ht="19.5" customHeight="1" thickBot="1">
      <c r="A2" s="62"/>
      <c r="B2" s="62"/>
      <c r="C2" s="62"/>
      <c r="D2" s="76" t="s">
        <v>1573</v>
      </c>
    </row>
    <row r="3" spans="1:4" ht="49.5" customHeight="1">
      <c r="A3" s="9" t="s">
        <v>379</v>
      </c>
      <c r="B3" s="223" t="s">
        <v>1630</v>
      </c>
      <c r="C3" s="223" t="s">
        <v>1629</v>
      </c>
      <c r="D3" s="224" t="s">
        <v>1631</v>
      </c>
    </row>
    <row r="4" spans="1:4" ht="49.5" customHeight="1">
      <c r="A4" s="10" t="s">
        <v>380</v>
      </c>
      <c r="B4" s="72">
        <f>B5+B6+B7</f>
        <v>789000</v>
      </c>
      <c r="C4" s="72">
        <f>C5+C6+C7</f>
        <v>791000</v>
      </c>
      <c r="D4" s="83">
        <f aca="true" t="shared" si="0" ref="D4:D9">IF(C4&lt;&gt;0,ROUND(B4/C4*100,1),)</f>
        <v>99.7</v>
      </c>
    </row>
    <row r="5" spans="1:8" ht="49.5" customHeight="1">
      <c r="A5" s="11" t="s">
        <v>383</v>
      </c>
      <c r="B5" s="72"/>
      <c r="C5" s="72"/>
      <c r="D5" s="83">
        <f t="shared" si="0"/>
        <v>0</v>
      </c>
      <c r="H5" s="8"/>
    </row>
    <row r="6" spans="1:4" ht="49.5" customHeight="1">
      <c r="A6" s="11" t="s">
        <v>381</v>
      </c>
      <c r="B6" s="208">
        <v>353000</v>
      </c>
      <c r="C6" s="208">
        <v>355000</v>
      </c>
      <c r="D6" s="83">
        <f t="shared" si="0"/>
        <v>99.4</v>
      </c>
    </row>
    <row r="7" spans="1:4" ht="49.5" customHeight="1">
      <c r="A7" s="11" t="s">
        <v>382</v>
      </c>
      <c r="B7" s="72">
        <f>B8</f>
        <v>436000</v>
      </c>
      <c r="C7" s="72">
        <f>C8</f>
        <v>436000</v>
      </c>
      <c r="D7" s="83">
        <f t="shared" si="0"/>
        <v>100</v>
      </c>
    </row>
    <row r="8" spans="1:5" ht="49.5" customHeight="1">
      <c r="A8" s="63" t="s">
        <v>384</v>
      </c>
      <c r="B8" s="208">
        <v>436000</v>
      </c>
      <c r="C8" s="208">
        <v>436000</v>
      </c>
      <c r="D8" s="83">
        <f t="shared" si="0"/>
        <v>100</v>
      </c>
      <c r="E8" s="90"/>
    </row>
    <row r="9" spans="1:4" ht="49.5" customHeight="1" thickBot="1">
      <c r="A9" s="12" t="s">
        <v>385</v>
      </c>
      <c r="B9" s="85"/>
      <c r="C9" s="85"/>
      <c r="D9" s="84">
        <f t="shared" si="0"/>
        <v>0</v>
      </c>
    </row>
    <row r="10" spans="1:4" ht="184.5" customHeight="1">
      <c r="A10" s="281" t="s">
        <v>1475</v>
      </c>
      <c r="B10" s="281"/>
      <c r="C10" s="281"/>
      <c r="D10" s="282"/>
    </row>
  </sheetData>
  <sheetProtection/>
  <mergeCells count="2">
    <mergeCell ref="A1:D1"/>
    <mergeCell ref="A10:D10"/>
  </mergeCells>
  <printOptions horizontalCentered="1"/>
  <pageMargins left="0.51" right="0.47" top="0.984251968503937" bottom="0.984251968503937" header="0.5118110236220472" footer="0.5118110236220472"/>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刘定杰</cp:lastModifiedBy>
  <cp:lastPrinted>2021-04-02T03:51:41Z</cp:lastPrinted>
  <dcterms:created xsi:type="dcterms:W3CDTF">2006-02-13T05:15:25Z</dcterms:created>
  <dcterms:modified xsi:type="dcterms:W3CDTF">2023-07-11T03:13:00Z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