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20" windowWidth="15360" windowHeight="6945" activeTab="1"/>
  </bookViews>
  <sheets>
    <sheet name="1" sheetId="17" r:id="rId1"/>
    <sheet name="2" sheetId="14" r:id="rId2"/>
    <sheet name="3" sheetId="18" r:id="rId3"/>
    <sheet name="4" sheetId="16" r:id="rId4"/>
    <sheet name="Sheet1" sheetId="19" r:id="rId5"/>
  </sheets>
  <definedNames>
    <definedName name="_xlnm.Print_Titles" localSheetId="1">'2'!$4:$5</definedName>
  </definedNames>
  <calcPr calcId="144525"/>
</workbook>
</file>

<file path=xl/calcChain.xml><?xml version="1.0" encoding="utf-8"?>
<calcChain xmlns="http://schemas.openxmlformats.org/spreadsheetml/2006/main">
  <c r="H6" i="17" l="1"/>
  <c r="E8" i="16" l="1"/>
  <c r="L8" i="14" l="1"/>
  <c r="J8" i="14"/>
  <c r="L9" i="14"/>
  <c r="J9" i="14"/>
  <c r="L7" i="14"/>
  <c r="J7" i="14"/>
  <c r="I9" i="14" l="1"/>
  <c r="I7" i="14" l="1"/>
  <c r="I8" i="14"/>
  <c r="C6" i="16" l="1"/>
  <c r="E6" i="16"/>
  <c r="K6" i="17" l="1"/>
  <c r="I6" i="17"/>
</calcChain>
</file>

<file path=xl/sharedStrings.xml><?xml version="1.0" encoding="utf-8"?>
<sst xmlns="http://schemas.openxmlformats.org/spreadsheetml/2006/main" count="89" uniqueCount="58">
  <si>
    <t>单位：亿元</t>
  </si>
  <si>
    <t>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</si>
  <si>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</si>
  <si>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</si>
  <si>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</si>
  <si>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</si>
  <si>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</si>
  <si>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</si>
  <si>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</si>
  <si>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</si>
  <si>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</si>
  <si>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</si>
  <si>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债券期限</t>
  </si>
  <si>
    <t>其中：债券资金安排</t>
  </si>
  <si>
    <t>序号</t>
  </si>
  <si>
    <t>金额</t>
  </si>
  <si>
    <t>支出功能分类</t>
  </si>
  <si>
    <t>合计</t>
  </si>
  <si>
    <t xml:space="preserve">                债券基本信息</t>
  </si>
  <si>
    <t>债券利率(%)</t>
  </si>
  <si>
    <t>2020年重庆市政府一般债券（一期）</t>
  </si>
  <si>
    <t>2005150</t>
  </si>
  <si>
    <t>一般债券</t>
  </si>
  <si>
    <t>30年</t>
    <phoneticPr fontId="8" type="noConversion"/>
  </si>
  <si>
    <t>2020年重庆市政府专项债券（三期）</t>
  </si>
  <si>
    <t>2005329</t>
  </si>
  <si>
    <t>2020-04-22</t>
  </si>
  <si>
    <t>2020年重庆市政府专项债券（五期）</t>
  </si>
  <si>
    <t>160781</t>
  </si>
  <si>
    <t>30年</t>
  </si>
  <si>
    <t>2020-06-08</t>
  </si>
  <si>
    <t>2020年重庆市政府专项债券（七期）</t>
  </si>
  <si>
    <t>2005938</t>
  </si>
  <si>
    <t>10年</t>
    <phoneticPr fontId="8" type="noConversion"/>
  </si>
  <si>
    <t>30年</t>
    <phoneticPr fontId="8" type="noConversion"/>
  </si>
  <si>
    <t>2019年重庆市区县级土地储备专项债券（二期）-2019年重庆市政府专项债券（六期）</t>
  </si>
  <si>
    <t>5年</t>
  </si>
  <si>
    <t>土地储备</t>
  </si>
  <si>
    <t>2019年--2020年末新增一般债券资金收入</t>
    <phoneticPr fontId="8" type="noConversion"/>
  </si>
  <si>
    <t>2019年--2020年末新增一般债券资金安排的支出</t>
    <phoneticPr fontId="8" type="noConversion"/>
  </si>
  <si>
    <t>2019年—2020年末新增专项债券资金收入</t>
    <phoneticPr fontId="8" type="noConversion"/>
  </si>
  <si>
    <t>2019年—2020年末新增专项债券资金安排的支出</t>
    <phoneticPr fontId="8" type="noConversion"/>
  </si>
  <si>
    <t>214交通运输支出</t>
  </si>
  <si>
    <t>205教育支出</t>
  </si>
  <si>
    <t>212城乡社区支出</t>
  </si>
  <si>
    <t>229其他支出</t>
  </si>
  <si>
    <t>2019年--2020年末渝北区发行的新增地方政府一般债券情况表</t>
    <phoneticPr fontId="8" type="noConversion"/>
  </si>
  <si>
    <t>2019年--2020年末渝北区发行的新增地方政府专项债券情况表</t>
    <phoneticPr fontId="8" type="noConversion"/>
  </si>
  <si>
    <t>2019年--2020年末渝北区发行的新增地方政府一般债券资金收支情况表</t>
    <phoneticPr fontId="8" type="noConversion"/>
  </si>
  <si>
    <t>2019年--2020年末渝北区发行的新增地方政府专项债券资金收支情况表</t>
    <phoneticPr fontId="8" type="noConversion"/>
  </si>
  <si>
    <t>其他自平衡专项债券</t>
    <phoneticPr fontId="8" type="noConversion"/>
  </si>
  <si>
    <t>土地储备专项债券</t>
    <phoneticPr fontId="8" type="noConversion"/>
  </si>
  <si>
    <t>债券利率（%）</t>
    <phoneticPr fontId="8" type="noConversion"/>
  </si>
  <si>
    <t>2020-09-18</t>
  </si>
  <si>
    <t>2019-06-12</t>
  </si>
  <si>
    <t>2020-02-28</t>
  </si>
  <si>
    <t>农林水利，产业园区基础设施</t>
    <phoneticPr fontId="8" type="noConversion"/>
  </si>
  <si>
    <t>产业园区基础设施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</si>
</sst>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"/>
  </numFmts>
  <fonts count="10">
    <font>
      <sz val="11"/>
      <color indexed="8"/>
      <name val="宋体"/>
      <charset val="1"/>
      <scheme val="minor"/>
    </font>
    <font>
      <b/>
      <sz val="11"/>
      <color indexed="8"/>
      <name val="宋体"/>
      <family val="3"/>
      <charset val="134"/>
      <scheme val="minor"/>
    </font>
    <font>
      <sz val="9"/>
      <name val="SimSun"/>
      <charset val="134"/>
    </font>
    <font>
      <b/>
      <sz val="15"/>
      <name val="微软雅黑"/>
      <family val="2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5" applyFont="1" applyAlignment="1">
      <alignment horizontal="center" vertical="center"/>
    </xf>
    <xf numFmtId="0" fontId="7" fillId="0" borderId="0" xfId="5">
      <alignment vertical="center"/>
    </xf>
    <xf numFmtId="0" fontId="2" fillId="0" borderId="0" xfId="5" applyFont="1" applyBorder="1" applyAlignment="1">
      <alignment vertical="center" wrapText="1"/>
    </xf>
    <xf numFmtId="0" fontId="7" fillId="0" borderId="0" xfId="5" applyBorder="1">
      <alignment vertical="center"/>
    </xf>
    <xf numFmtId="0" fontId="1" fillId="0" borderId="0" xfId="5" applyFont="1" applyBorder="1" applyAlignment="1">
      <alignment horizontal="center" vertical="center"/>
    </xf>
    <xf numFmtId="4" fontId="6" fillId="0" borderId="2" xfId="5" applyNumberFormat="1" applyFont="1" applyBorder="1" applyAlignment="1">
      <alignment horizontal="center" vertical="center" wrapText="1"/>
    </xf>
    <xf numFmtId="0" fontId="7" fillId="0" borderId="0" xfId="3">
      <alignment vertical="center"/>
    </xf>
    <xf numFmtId="0" fontId="2" fillId="0" borderId="0" xfId="3" applyFont="1" applyBorder="1" applyAlignment="1">
      <alignment vertical="center" wrapText="1"/>
    </xf>
    <xf numFmtId="4" fontId="6" fillId="0" borderId="2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7" fillId="0" borderId="9" xfId="3" applyBorder="1">
      <alignment vertical="center"/>
    </xf>
    <xf numFmtId="0" fontId="4" fillId="0" borderId="2" xfId="3" applyFont="1" applyBorder="1" applyAlignment="1">
      <alignment vertical="center" wrapText="1"/>
    </xf>
    <xf numFmtId="0" fontId="7" fillId="0" borderId="0" xfId="3" applyBorder="1">
      <alignment vertical="center"/>
    </xf>
    <xf numFmtId="0" fontId="4" fillId="0" borderId="3" xfId="3" applyFont="1" applyBorder="1" applyAlignment="1">
      <alignment vertical="center" wrapText="1"/>
    </xf>
    <xf numFmtId="0" fontId="4" fillId="0" borderId="4" xfId="5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27" xfId="3" applyFont="1" applyBorder="1" applyAlignment="1">
      <alignment horizontal="center" vertical="center" wrapText="1"/>
    </xf>
    <xf numFmtId="0" fontId="6" fillId="0" borderId="28" xfId="3" applyFont="1" applyBorder="1" applyAlignment="1">
      <alignment horizontal="center" vertical="center" wrapText="1"/>
    </xf>
    <xf numFmtId="4" fontId="6" fillId="0" borderId="11" xfId="3" applyNumberFormat="1" applyFont="1" applyBorder="1" applyAlignment="1">
      <alignment horizontal="center" vertical="center" wrapText="1"/>
    </xf>
    <xf numFmtId="14" fontId="6" fillId="0" borderId="11" xfId="3" applyNumberFormat="1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4" fillId="0" borderId="11" xfId="3" applyFont="1" applyBorder="1" applyAlignment="1">
      <alignment vertical="center" wrapText="1"/>
    </xf>
    <xf numFmtId="0" fontId="4" fillId="0" borderId="7" xfId="3" applyFont="1" applyBorder="1" applyAlignment="1">
      <alignment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32" xfId="3" applyFont="1" applyBorder="1" applyAlignment="1">
      <alignment horizontal="center" vertical="center" wrapText="1"/>
    </xf>
    <xf numFmtId="0" fontId="2" fillId="0" borderId="34" xfId="3" applyFont="1" applyBorder="1" applyAlignment="1">
      <alignment vertical="center" wrapText="1"/>
    </xf>
    <xf numFmtId="0" fontId="7" fillId="0" borderId="34" xfId="3" applyBorder="1">
      <alignment vertical="center"/>
    </xf>
    <xf numFmtId="0" fontId="5" fillId="0" borderId="4" xfId="5" applyFont="1" applyBorder="1" applyAlignment="1">
      <alignment horizontal="center" vertical="center" wrapText="1"/>
    </xf>
    <xf numFmtId="4" fontId="4" fillId="0" borderId="11" xfId="5" applyNumberFormat="1" applyFont="1" applyBorder="1" applyAlignment="1">
      <alignment horizontal="center" vertical="center" wrapText="1"/>
    </xf>
    <xf numFmtId="0" fontId="4" fillId="0" borderId="37" xfId="5" applyFont="1" applyBorder="1" applyAlignment="1">
      <alignment horizontal="center" vertical="center" wrapText="1"/>
    </xf>
    <xf numFmtId="0" fontId="4" fillId="0" borderId="38" xfId="5" applyFont="1" applyBorder="1" applyAlignment="1">
      <alignment horizontal="center" vertical="center" wrapText="1"/>
    </xf>
    <xf numFmtId="0" fontId="4" fillId="0" borderId="39" xfId="5" applyFont="1" applyBorder="1" applyAlignment="1">
      <alignment horizontal="center" vertical="center" wrapText="1"/>
    </xf>
    <xf numFmtId="0" fontId="7" fillId="0" borderId="34" xfId="5" applyBorder="1">
      <alignment vertical="center"/>
    </xf>
    <xf numFmtId="0" fontId="2" fillId="0" borderId="34" xfId="5" applyFont="1" applyBorder="1" applyAlignment="1">
      <alignment horizontal="right" vertical="center" wrapText="1"/>
    </xf>
    <xf numFmtId="0" fontId="6" fillId="0" borderId="2" xfId="5" applyFont="1" applyBorder="1" applyAlignment="1">
      <alignment horizontal="center" vertical="center" wrapText="1"/>
    </xf>
    <xf numFmtId="4" fontId="4" fillId="0" borderId="41" xfId="5" applyNumberFormat="1" applyFont="1" applyBorder="1" applyAlignment="1">
      <alignment horizontal="center" vertical="center" wrapText="1"/>
    </xf>
    <xf numFmtId="0" fontId="5" fillId="0" borderId="42" xfId="5" applyFont="1" applyBorder="1" applyAlignment="1">
      <alignment horizontal="center" vertical="center" wrapText="1"/>
    </xf>
    <xf numFmtId="4" fontId="6" fillId="0" borderId="7" xfId="5" applyNumberFormat="1" applyFont="1" applyBorder="1" applyAlignment="1">
      <alignment horizontal="center" vertical="center" wrapText="1"/>
    </xf>
    <xf numFmtId="4" fontId="6" fillId="0" borderId="5" xfId="5" applyNumberFormat="1" applyFont="1" applyBorder="1" applyAlignment="1">
      <alignment horizontal="center" vertical="center" wrapText="1"/>
    </xf>
    <xf numFmtId="4" fontId="6" fillId="2" borderId="11" xfId="3" applyNumberFormat="1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 wrapText="1"/>
    </xf>
    <xf numFmtId="4" fontId="6" fillId="2" borderId="2" xfId="3" applyNumberFormat="1" applyFont="1" applyFill="1" applyBorder="1" applyAlignment="1">
      <alignment horizontal="center" vertical="center" wrapText="1"/>
    </xf>
    <xf numFmtId="4" fontId="6" fillId="0" borderId="3" xfId="5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6" fontId="6" fillId="0" borderId="3" xfId="5" applyNumberFormat="1" applyFont="1" applyBorder="1" applyAlignment="1">
      <alignment horizontal="center" vertical="center" wrapText="1"/>
    </xf>
    <xf numFmtId="0" fontId="6" fillId="0" borderId="11" xfId="5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2" fontId="9" fillId="0" borderId="0" xfId="2" applyNumberFormat="1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4" fillId="0" borderId="26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35" xfId="3" applyFont="1" applyBorder="1" applyAlignment="1">
      <alignment vertical="center" wrapText="1"/>
    </xf>
    <xf numFmtId="0" fontId="4" fillId="0" borderId="30" xfId="3" applyFont="1" applyBorder="1" applyAlignment="1">
      <alignment vertical="center" wrapText="1"/>
    </xf>
    <xf numFmtId="0" fontId="4" fillId="0" borderId="24" xfId="3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43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1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4" fontId="6" fillId="0" borderId="11" xfId="5" applyNumberFormat="1" applyFont="1" applyBorder="1" applyAlignment="1">
      <alignment horizontal="center" vertical="center" wrapText="1"/>
    </xf>
    <xf numFmtId="4" fontId="6" fillId="0" borderId="2" xfId="5" applyNumberFormat="1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 wrapText="1"/>
    </xf>
    <xf numFmtId="0" fontId="4" fillId="0" borderId="40" xfId="5" applyFont="1" applyBorder="1" applyAlignment="1">
      <alignment horizontal="center" vertical="center" wrapText="1"/>
    </xf>
    <xf numFmtId="0" fontId="4" fillId="0" borderId="36" xfId="5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常规 6" xfId="1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activeCell="I12" sqref="I12"/>
    </sheetView>
  </sheetViews>
  <sheetFormatPr defaultColWidth="10" defaultRowHeight="13.5"/>
  <cols>
    <col min="1" max="1" width="11.75" customWidth="1"/>
    <col min="2" max="2" width="15.25" customWidth="1"/>
    <col min="3" max="3" width="11.75" customWidth="1"/>
    <col min="4" max="4" width="14.5" customWidth="1"/>
    <col min="5" max="5" width="21.25" customWidth="1"/>
    <col min="6" max="6" width="13.625" customWidth="1"/>
    <col min="7" max="7" width="9.625" customWidth="1"/>
    <col min="8" max="8" width="15" customWidth="1"/>
    <col min="9" max="9" width="20.5" customWidth="1"/>
    <col min="10" max="10" width="15.625" customWidth="1"/>
    <col min="11" max="11" width="20.5" customWidth="1"/>
    <col min="12" max="12" width="9.75" customWidth="1"/>
    <col min="16" max="16" width="9.75" customWidth="1"/>
  </cols>
  <sheetData>
    <row r="1" spans="1:15">
      <c r="A1" s="19"/>
    </row>
    <row r="2" spans="1:15" ht="21.75">
      <c r="A2" s="69" t="s">
        <v>46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5" ht="14.25" thickBot="1">
      <c r="A3" s="19"/>
      <c r="B3" s="19"/>
      <c r="C3" s="19"/>
      <c r="D3" s="19"/>
      <c r="E3" s="19"/>
      <c r="F3" s="19"/>
      <c r="G3" s="19"/>
      <c r="I3" s="19"/>
      <c r="J3" s="19"/>
      <c r="K3" s="19"/>
      <c r="L3" s="19" t="s">
        <v>0</v>
      </c>
    </row>
    <row r="4" spans="1:15" ht="29.25" customHeight="1">
      <c r="A4" s="52"/>
      <c r="B4" s="70" t="s">
        <v>18</v>
      </c>
      <c r="C4" s="70"/>
      <c r="D4" s="70"/>
      <c r="E4" s="70"/>
      <c r="F4" s="70"/>
      <c r="G4" s="71"/>
      <c r="H4" s="72" t="s">
        <v>3</v>
      </c>
      <c r="I4" s="73"/>
      <c r="J4" s="72" t="s">
        <v>4</v>
      </c>
      <c r="K4" s="73"/>
      <c r="L4" s="72" t="s">
        <v>6</v>
      </c>
    </row>
    <row r="5" spans="1:15" ht="29.25" customHeight="1" thickBot="1">
      <c r="A5" s="20" t="s">
        <v>7</v>
      </c>
      <c r="B5" s="20" t="s">
        <v>8</v>
      </c>
      <c r="C5" s="20" t="s">
        <v>9</v>
      </c>
      <c r="D5" s="20" t="s">
        <v>10</v>
      </c>
      <c r="E5" s="20" t="s">
        <v>11</v>
      </c>
      <c r="F5" s="20" t="s">
        <v>19</v>
      </c>
      <c r="G5" s="20" t="s">
        <v>12</v>
      </c>
      <c r="H5" s="21"/>
      <c r="I5" s="20" t="s">
        <v>13</v>
      </c>
      <c r="J5" s="21"/>
      <c r="K5" s="20" t="s">
        <v>13</v>
      </c>
      <c r="L5" s="74"/>
    </row>
    <row r="6" spans="1:15" ht="55.5" customHeight="1">
      <c r="A6" s="60" t="s">
        <v>20</v>
      </c>
      <c r="B6" s="61" t="s">
        <v>21</v>
      </c>
      <c r="C6" s="61" t="s">
        <v>22</v>
      </c>
      <c r="D6" s="62">
        <v>3</v>
      </c>
      <c r="E6" s="61" t="s">
        <v>55</v>
      </c>
      <c r="F6" s="61">
        <v>3.68</v>
      </c>
      <c r="G6" s="61" t="s">
        <v>23</v>
      </c>
      <c r="H6" s="62">
        <f>3.9323+1.4854+6.6161+6+7.8089</f>
        <v>25.842700000000001</v>
      </c>
      <c r="I6" s="62">
        <f>0.3+0.4+0.9+0.8+0.6</f>
        <v>3.0000000000000004</v>
      </c>
      <c r="J6" s="63">
        <v>13.3</v>
      </c>
      <c r="K6" s="62">
        <f>0.3+0.4+0.9+0.8+0.6</f>
        <v>3.0000000000000004</v>
      </c>
      <c r="L6" s="22"/>
      <c r="M6" s="19"/>
      <c r="N6" s="19"/>
      <c r="O6" s="19"/>
    </row>
    <row r="7" spans="1:15">
      <c r="A7" s="68"/>
      <c r="B7" s="68"/>
      <c r="C7" s="68"/>
      <c r="D7" s="68"/>
      <c r="E7" s="68"/>
      <c r="F7" s="68"/>
      <c r="G7" s="68"/>
      <c r="H7" s="68"/>
    </row>
  </sheetData>
  <mergeCells count="6">
    <mergeCell ref="A7:H7"/>
    <mergeCell ref="A2:L2"/>
    <mergeCell ref="B4:G4"/>
    <mergeCell ref="H4:I4"/>
    <mergeCell ref="J4:K4"/>
    <mergeCell ref="L4:L5"/>
  </mergeCells>
  <phoneticPr fontId="8" type="noConversion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H9" sqref="H9"/>
    </sheetView>
  </sheetViews>
  <sheetFormatPr defaultColWidth="10" defaultRowHeight="13.5"/>
  <cols>
    <col min="1" max="1" width="28.625" style="7" customWidth="1"/>
    <col min="2" max="2" width="9.5" style="7" customWidth="1"/>
    <col min="3" max="3" width="15.75" style="7" customWidth="1"/>
    <col min="4" max="4" width="15.875" style="7" customWidth="1"/>
    <col min="5" max="5" width="21.75" style="7" customWidth="1"/>
    <col min="6" max="6" width="9.5" style="7" customWidth="1"/>
    <col min="7" max="7" width="9" style="7" customWidth="1"/>
    <col min="8" max="8" width="17.125" style="7" customWidth="1"/>
    <col min="9" max="12" width="13" style="7" customWidth="1"/>
    <col min="13" max="13" width="14.875" style="7" customWidth="1"/>
    <col min="14" max="15" width="9.75" style="7" customWidth="1"/>
    <col min="16" max="16384" width="10" style="7"/>
  </cols>
  <sheetData>
    <row r="1" spans="1:15" ht="14.25" customHeight="1">
      <c r="A1" s="8"/>
    </row>
    <row r="2" spans="1:15" ht="27.95" customHeight="1">
      <c r="A2" s="75" t="s">
        <v>47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5" ht="14.25" customHeight="1" thickBot="1">
      <c r="A3" s="34"/>
      <c r="B3" s="34"/>
      <c r="C3" s="34"/>
      <c r="D3" s="34"/>
      <c r="E3" s="34"/>
      <c r="F3" s="34"/>
      <c r="G3" s="34"/>
      <c r="H3" s="35"/>
      <c r="I3" s="35"/>
      <c r="J3" s="34"/>
      <c r="K3" s="34"/>
      <c r="L3" s="34"/>
      <c r="M3" s="35"/>
      <c r="N3" s="34" t="s">
        <v>0</v>
      </c>
    </row>
    <row r="4" spans="1:15" ht="35.450000000000003" customHeight="1" thickBot="1">
      <c r="A4" s="76" t="s">
        <v>1</v>
      </c>
      <c r="B4" s="76"/>
      <c r="C4" s="76"/>
      <c r="D4" s="76"/>
      <c r="E4" s="76"/>
      <c r="F4" s="76"/>
      <c r="G4" s="77"/>
      <c r="H4" s="80" t="s">
        <v>2</v>
      </c>
      <c r="I4" s="78" t="s">
        <v>3</v>
      </c>
      <c r="J4" s="78"/>
      <c r="K4" s="79" t="s">
        <v>4</v>
      </c>
      <c r="L4" s="79"/>
      <c r="M4" s="80" t="s">
        <v>5</v>
      </c>
      <c r="N4" s="82" t="s">
        <v>6</v>
      </c>
    </row>
    <row r="5" spans="1:15" ht="35.450000000000003" customHeight="1" thickBot="1">
      <c r="A5" s="31" t="s">
        <v>7</v>
      </c>
      <c r="B5" s="31" t="s">
        <v>8</v>
      </c>
      <c r="C5" s="31" t="s">
        <v>9</v>
      </c>
      <c r="D5" s="31" t="s">
        <v>10</v>
      </c>
      <c r="E5" s="31" t="s">
        <v>11</v>
      </c>
      <c r="F5" s="31" t="s">
        <v>52</v>
      </c>
      <c r="G5" s="31" t="s">
        <v>12</v>
      </c>
      <c r="H5" s="81"/>
      <c r="I5" s="32"/>
      <c r="J5" s="31" t="s">
        <v>13</v>
      </c>
      <c r="K5" s="33"/>
      <c r="L5" s="31" t="s">
        <v>13</v>
      </c>
      <c r="M5" s="81"/>
      <c r="N5" s="83"/>
    </row>
    <row r="6" spans="1:15" ht="56.25" customHeight="1">
      <c r="A6" s="11" t="s">
        <v>35</v>
      </c>
      <c r="B6" s="12">
        <v>157745</v>
      </c>
      <c r="C6" s="13" t="s">
        <v>51</v>
      </c>
      <c r="D6" s="9">
        <v>8</v>
      </c>
      <c r="E6" s="61" t="s">
        <v>54</v>
      </c>
      <c r="F6" s="9">
        <v>3.32</v>
      </c>
      <c r="G6" s="10" t="s">
        <v>36</v>
      </c>
      <c r="H6" s="10" t="s">
        <v>37</v>
      </c>
      <c r="I6" s="50">
        <v>46.28</v>
      </c>
      <c r="J6" s="9">
        <v>8</v>
      </c>
      <c r="K6" s="50">
        <v>22.87</v>
      </c>
      <c r="L6" s="9">
        <v>8</v>
      </c>
      <c r="M6" s="67"/>
      <c r="N6" s="17"/>
      <c r="O6" s="16"/>
    </row>
    <row r="7" spans="1:15" ht="56.25" customHeight="1">
      <c r="A7" s="11" t="s">
        <v>24</v>
      </c>
      <c r="B7" s="24" t="s">
        <v>25</v>
      </c>
      <c r="C7" s="25" t="s">
        <v>50</v>
      </c>
      <c r="D7" s="26">
        <v>4</v>
      </c>
      <c r="E7" s="27" t="s">
        <v>26</v>
      </c>
      <c r="F7" s="9">
        <v>2.81</v>
      </c>
      <c r="G7" s="28" t="s">
        <v>33</v>
      </c>
      <c r="H7" s="49" t="s">
        <v>56</v>
      </c>
      <c r="I7" s="48">
        <f>18.9787+7.7958</f>
        <v>26.7745</v>
      </c>
      <c r="J7" s="48">
        <f>4+3</f>
        <v>7</v>
      </c>
      <c r="K7" s="48">
        <v>13.78</v>
      </c>
      <c r="L7" s="48">
        <f>4+3</f>
        <v>7</v>
      </c>
      <c r="M7" s="15"/>
      <c r="N7" s="30"/>
      <c r="O7" s="16"/>
    </row>
    <row r="8" spans="1:15" ht="56.25" customHeight="1">
      <c r="A8" s="11" t="s">
        <v>27</v>
      </c>
      <c r="B8" s="12" t="s">
        <v>28</v>
      </c>
      <c r="C8" s="25" t="s">
        <v>50</v>
      </c>
      <c r="D8" s="26">
        <v>12</v>
      </c>
      <c r="E8" s="27" t="s">
        <v>30</v>
      </c>
      <c r="F8" s="9">
        <v>3.82</v>
      </c>
      <c r="G8" s="28" t="s">
        <v>29</v>
      </c>
      <c r="H8" s="49" t="s">
        <v>57</v>
      </c>
      <c r="I8" s="48">
        <f>17.5+17.4635+32.295+11.4156+18+27.4137+3.337</f>
        <v>127.42479999999999</v>
      </c>
      <c r="J8" s="48">
        <f>12+1.2</f>
        <v>13.2</v>
      </c>
      <c r="K8" s="48">
        <v>26.62</v>
      </c>
      <c r="L8" s="48">
        <f>12+1.2</f>
        <v>13.2</v>
      </c>
      <c r="M8" s="29"/>
      <c r="N8" s="30"/>
      <c r="O8" s="16"/>
    </row>
    <row r="9" spans="1:15" ht="56.25" customHeight="1">
      <c r="A9" s="11" t="s">
        <v>31</v>
      </c>
      <c r="B9" s="12" t="s">
        <v>32</v>
      </c>
      <c r="C9" s="25" t="s">
        <v>50</v>
      </c>
      <c r="D9" s="9">
        <v>4.4000000000000004</v>
      </c>
      <c r="E9" s="61" t="s">
        <v>53</v>
      </c>
      <c r="F9" s="9">
        <v>4.07</v>
      </c>
      <c r="G9" s="10" t="s">
        <v>34</v>
      </c>
      <c r="H9" s="49" t="s">
        <v>57</v>
      </c>
      <c r="I9" s="50">
        <f>11.4156+2+18.9787</f>
        <v>32.394300000000001</v>
      </c>
      <c r="J9" s="50">
        <f>4.4+1+3</f>
        <v>8.4</v>
      </c>
      <c r="K9" s="50">
        <v>18.47</v>
      </c>
      <c r="L9" s="50">
        <f>4.4+1+3</f>
        <v>8.4</v>
      </c>
      <c r="M9" s="15"/>
      <c r="N9" s="17"/>
      <c r="O9" s="16"/>
    </row>
    <row r="10" spans="1: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</sheetData>
  <mergeCells count="7">
    <mergeCell ref="A2:N2"/>
    <mergeCell ref="A4:G4"/>
    <mergeCell ref="I4:J4"/>
    <mergeCell ref="K4:L4"/>
    <mergeCell ref="H4:H5"/>
    <mergeCell ref="M4:M5"/>
    <mergeCell ref="N4:N5"/>
  </mergeCells>
  <phoneticPr fontId="8" type="noConversion"/>
  <pageMargins left="0.74803149606299202" right="0.74803149606299202" top="0.78740157480314998" bottom="0.27559055118110198" header="0" footer="0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C37" sqref="C37"/>
    </sheetView>
  </sheetViews>
  <sheetFormatPr defaultColWidth="10" defaultRowHeight="13.5"/>
  <cols>
    <col min="1" max="1" width="13.625" customWidth="1"/>
    <col min="2" max="2" width="38.625" customWidth="1"/>
    <col min="3" max="3" width="23.25" customWidth="1"/>
    <col min="4" max="4" width="29.5" customWidth="1"/>
    <col min="5" max="5" width="22.875" customWidth="1"/>
    <col min="8" max="8" width="9.75" customWidth="1"/>
  </cols>
  <sheetData>
    <row r="1" spans="1:6">
      <c r="A1" s="19"/>
    </row>
    <row r="2" spans="1:6" ht="21.75">
      <c r="A2" s="69" t="s">
        <v>48</v>
      </c>
      <c r="B2" s="69"/>
      <c r="C2" s="69"/>
      <c r="D2" s="69"/>
      <c r="E2" s="69"/>
    </row>
    <row r="3" spans="1:6" ht="14.25" thickBot="1">
      <c r="E3" s="23" t="s">
        <v>0</v>
      </c>
    </row>
    <row r="4" spans="1:6" ht="26.25" customHeight="1" thickBot="1">
      <c r="A4" s="84" t="s">
        <v>14</v>
      </c>
      <c r="B4" s="85" t="s">
        <v>38</v>
      </c>
      <c r="C4" s="85"/>
      <c r="D4" s="86" t="s">
        <v>39</v>
      </c>
      <c r="E4" s="86"/>
    </row>
    <row r="5" spans="1:6" ht="26.25" customHeight="1" thickBot="1">
      <c r="A5" s="84"/>
      <c r="B5" s="21" t="s">
        <v>7</v>
      </c>
      <c r="C5" s="21" t="s">
        <v>15</v>
      </c>
      <c r="D5" s="21" t="s">
        <v>16</v>
      </c>
      <c r="E5" s="57" t="s">
        <v>15</v>
      </c>
    </row>
    <row r="6" spans="1:6" ht="26.25" customHeight="1">
      <c r="A6" s="87" t="s">
        <v>17</v>
      </c>
      <c r="B6" s="89" t="s">
        <v>20</v>
      </c>
      <c r="C6" s="91">
        <v>3</v>
      </c>
      <c r="D6" s="55" t="s">
        <v>42</v>
      </c>
      <c r="E6" s="56">
        <v>2.2000000000000002</v>
      </c>
    </row>
    <row r="7" spans="1:6" s="1" customFormat="1" ht="26.25" customHeight="1">
      <c r="A7" s="88"/>
      <c r="B7" s="90"/>
      <c r="C7" s="92"/>
      <c r="D7" s="54" t="s">
        <v>43</v>
      </c>
      <c r="E7" s="53">
        <v>0.8</v>
      </c>
      <c r="F7" s="5"/>
    </row>
  </sheetData>
  <mergeCells count="7">
    <mergeCell ref="A2:E2"/>
    <mergeCell ref="A4:A5"/>
    <mergeCell ref="B4:C4"/>
    <mergeCell ref="D4:E4"/>
    <mergeCell ref="A6:A7"/>
    <mergeCell ref="B6:B7"/>
    <mergeCell ref="C6:C7"/>
  </mergeCells>
  <phoneticPr fontId="8" type="noConversion"/>
  <pageMargins left="0.7" right="0.7" top="0.75" bottom="0.75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4" workbookViewId="0">
      <selection activeCell="E9" sqref="E9"/>
    </sheetView>
  </sheetViews>
  <sheetFormatPr defaultColWidth="10" defaultRowHeight="13.5"/>
  <cols>
    <col min="1" max="1" width="6.625" style="2" customWidth="1"/>
    <col min="2" max="2" width="38.625" style="2" customWidth="1"/>
    <col min="3" max="3" width="23.25" style="2" customWidth="1"/>
    <col min="4" max="4" width="29.5" style="2" customWidth="1"/>
    <col min="5" max="5" width="23.25" style="2" customWidth="1"/>
    <col min="6" max="7" width="9.75" style="2" customWidth="1"/>
    <col min="8" max="16384" width="10" style="2"/>
  </cols>
  <sheetData>
    <row r="1" spans="1:6" ht="14.25" customHeight="1">
      <c r="A1" s="3"/>
    </row>
    <row r="2" spans="1:6" ht="27.95" customHeight="1">
      <c r="A2" s="93" t="s">
        <v>49</v>
      </c>
      <c r="B2" s="93"/>
      <c r="C2" s="93"/>
      <c r="D2" s="93"/>
      <c r="E2" s="93"/>
    </row>
    <row r="3" spans="1:6" ht="14.25" customHeight="1" thickBot="1">
      <c r="A3" s="41"/>
      <c r="B3" s="41"/>
      <c r="C3" s="41"/>
      <c r="D3" s="41"/>
      <c r="E3" s="42" t="s">
        <v>0</v>
      </c>
    </row>
    <row r="4" spans="1:6" ht="30" customHeight="1">
      <c r="A4" s="97" t="s">
        <v>14</v>
      </c>
      <c r="B4" s="94" t="s">
        <v>40</v>
      </c>
      <c r="C4" s="95"/>
      <c r="D4" s="95" t="s">
        <v>41</v>
      </c>
      <c r="E4" s="96"/>
      <c r="F4" s="4"/>
    </row>
    <row r="5" spans="1:6" ht="30" customHeight="1" thickBot="1">
      <c r="A5" s="98"/>
      <c r="B5" s="38" t="s">
        <v>7</v>
      </c>
      <c r="C5" s="39" t="s">
        <v>15</v>
      </c>
      <c r="D5" s="39" t="s">
        <v>16</v>
      </c>
      <c r="E5" s="40" t="s">
        <v>15</v>
      </c>
      <c r="F5" s="4"/>
    </row>
    <row r="6" spans="1:6" s="1" customFormat="1" ht="26.25" customHeight="1">
      <c r="A6" s="18" t="s">
        <v>17</v>
      </c>
      <c r="B6" s="36"/>
      <c r="C6" s="37">
        <f>SUM(C7:C10)</f>
        <v>28.4</v>
      </c>
      <c r="D6" s="45"/>
      <c r="E6" s="44">
        <f>SUM(E7:E10)</f>
        <v>28.4</v>
      </c>
      <c r="F6" s="5"/>
    </row>
    <row r="7" spans="1:6" ht="33.75" customHeight="1">
      <c r="A7" s="58">
        <v>1</v>
      </c>
      <c r="B7" s="65" t="s">
        <v>35</v>
      </c>
      <c r="C7" s="6">
        <v>8</v>
      </c>
      <c r="D7" s="43" t="s">
        <v>44</v>
      </c>
      <c r="E7" s="51">
        <v>8</v>
      </c>
      <c r="F7" s="4"/>
    </row>
    <row r="8" spans="1:6" ht="33.75" customHeight="1">
      <c r="A8" s="59">
        <v>2</v>
      </c>
      <c r="B8" s="64" t="s">
        <v>24</v>
      </c>
      <c r="C8" s="6">
        <v>4</v>
      </c>
      <c r="D8" s="66" t="s">
        <v>45</v>
      </c>
      <c r="E8" s="47">
        <f>4+12+4.4</f>
        <v>20.399999999999999</v>
      </c>
      <c r="F8" s="4"/>
    </row>
    <row r="9" spans="1:6" ht="33.75" customHeight="1">
      <c r="A9" s="59">
        <v>3</v>
      </c>
      <c r="B9" s="64" t="s">
        <v>27</v>
      </c>
      <c r="C9" s="6">
        <v>12</v>
      </c>
      <c r="D9" s="66"/>
      <c r="E9" s="46"/>
      <c r="F9" s="4"/>
    </row>
    <row r="10" spans="1:6" ht="33.75" customHeight="1">
      <c r="A10" s="58">
        <v>4</v>
      </c>
      <c r="B10" s="65" t="s">
        <v>31</v>
      </c>
      <c r="C10" s="6">
        <v>4.4000000000000004</v>
      </c>
      <c r="D10" s="66"/>
      <c r="E10" s="46"/>
      <c r="F10" s="4"/>
    </row>
  </sheetData>
  <mergeCells count="4">
    <mergeCell ref="A2:E2"/>
    <mergeCell ref="B4:C4"/>
    <mergeCell ref="D4:E4"/>
    <mergeCell ref="A4:A5"/>
  </mergeCells>
  <phoneticPr fontId="8" type="noConversion"/>
  <pageMargins left="0.74803149606299202" right="0.74803149606299202" top="1.5748031496063" bottom="0.27559055118110198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Sheet1</vt:lpstr>
      <vt:lpstr>'2'!Print_Titles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饶静</cp:lastModifiedBy>
  <cp:lastPrinted>2021-06-23T07:12:20Z</cp:lastPrinted>
  <dcterms:created xsi:type="dcterms:W3CDTF">2019-06-25T09:25:00Z</dcterms:created>
  <dcterms:modified xsi:type="dcterms:W3CDTF">2021-07-01T08:55:14Z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519c482e-9072-4bdf-90ce-cd0203c41625</vt:lpwstr>
  </property>
  <property fmtid="{D5CDD505-2E9C-101B-9397-08002B2CF9AE}" pid="3" name="KSOProductBuildVer">
    <vt:lpwstr>2052-11.1.0.9820</vt:lpwstr>
  </property>
</Properties>
</file>